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7\"/>
    </mc:Choice>
  </mc:AlternateContent>
  <bookViews>
    <workbookView xWindow="720" yWindow="372" windowWidth="22752" windowHeight="10788" tabRatio="672" activeTab="5"/>
  </bookViews>
  <sheets>
    <sheet name="I." sheetId="12" r:id="rId1"/>
    <sheet name="II." sheetId="11" r:id="rId2"/>
    <sheet name="III." sheetId="1" r:id="rId3"/>
    <sheet name="IV." sheetId="2" r:id="rId4"/>
    <sheet name="V." sheetId="3" r:id="rId5"/>
    <sheet name="VI." sheetId="4" r:id="rId6"/>
    <sheet name="VII." sheetId="5" state="hidden" r:id="rId7"/>
    <sheet name="VIII." sheetId="10" state="hidden" r:id="rId8"/>
    <sheet name="IX." sheetId="6" state="hidden" r:id="rId9"/>
    <sheet name="X." sheetId="7" state="hidden" r:id="rId10"/>
    <sheet name="XI." sheetId="8" state="hidden" r:id="rId11"/>
    <sheet name="XII." sheetId="9" state="hidden" r:id="rId12"/>
    <sheet name="Sumár 2017" sheetId="13" r:id="rId13"/>
  </sheets>
  <calcPr calcId="162913"/>
</workbook>
</file>

<file path=xl/calcChain.xml><?xml version="1.0" encoding="utf-8"?>
<calcChain xmlns="http://schemas.openxmlformats.org/spreadsheetml/2006/main">
  <c r="J89" i="4" l="1"/>
  <c r="Q89" i="4"/>
  <c r="J90" i="4"/>
  <c r="M90" i="4" s="1"/>
  <c r="P90" i="4" s="1"/>
  <c r="Q90" i="4"/>
  <c r="P336" i="4"/>
  <c r="M336" i="4"/>
  <c r="J336" i="4"/>
  <c r="P335" i="4"/>
  <c r="M335" i="4"/>
  <c r="Q335" i="4" s="1"/>
  <c r="J335" i="4"/>
  <c r="P334" i="4"/>
  <c r="M334" i="4"/>
  <c r="J334" i="4"/>
  <c r="P333" i="4"/>
  <c r="M333" i="4"/>
  <c r="J333" i="4"/>
  <c r="P332" i="4"/>
  <c r="M332" i="4"/>
  <c r="J332" i="4"/>
  <c r="P331" i="4"/>
  <c r="M331" i="4"/>
  <c r="Q331" i="4" s="1"/>
  <c r="J331" i="4"/>
  <c r="P330" i="4"/>
  <c r="M330" i="4"/>
  <c r="J330" i="4"/>
  <c r="P329" i="4"/>
  <c r="M329" i="4"/>
  <c r="J329" i="4"/>
  <c r="P328" i="4"/>
  <c r="M328" i="4"/>
  <c r="J328" i="4"/>
  <c r="P327" i="4"/>
  <c r="M327" i="4"/>
  <c r="Q327" i="4" s="1"/>
  <c r="J327" i="4"/>
  <c r="P326" i="4"/>
  <c r="M326" i="4"/>
  <c r="J326" i="4"/>
  <c r="P325" i="4"/>
  <c r="M325" i="4"/>
  <c r="J325" i="4"/>
  <c r="P324" i="4"/>
  <c r="M324" i="4"/>
  <c r="J324" i="4"/>
  <c r="P323" i="4"/>
  <c r="M323" i="4"/>
  <c r="Q323" i="4" s="1"/>
  <c r="J323" i="4"/>
  <c r="P322" i="4"/>
  <c r="M322" i="4"/>
  <c r="J322" i="4"/>
  <c r="P321" i="4"/>
  <c r="M321" i="4"/>
  <c r="J321" i="4"/>
  <c r="P320" i="4"/>
  <c r="M320" i="4"/>
  <c r="J320" i="4"/>
  <c r="P319" i="4"/>
  <c r="M319" i="4"/>
  <c r="Q319" i="4" s="1"/>
  <c r="J319" i="4"/>
  <c r="P318" i="4"/>
  <c r="M318" i="4"/>
  <c r="J318" i="4"/>
  <c r="P317" i="4"/>
  <c r="M317" i="4"/>
  <c r="J317" i="4"/>
  <c r="P316" i="4"/>
  <c r="M316" i="4"/>
  <c r="J316" i="4"/>
  <c r="P315" i="4"/>
  <c r="M315" i="4"/>
  <c r="Q315" i="4" s="1"/>
  <c r="J315" i="4"/>
  <c r="P314" i="4"/>
  <c r="M314" i="4"/>
  <c r="J314" i="4"/>
  <c r="P313" i="4"/>
  <c r="M313" i="4"/>
  <c r="J313" i="4"/>
  <c r="P312" i="4"/>
  <c r="M312" i="4"/>
  <c r="J312" i="4"/>
  <c r="P311" i="4"/>
  <c r="M311" i="4"/>
  <c r="Q311" i="4" s="1"/>
  <c r="J311" i="4"/>
  <c r="P310" i="4"/>
  <c r="M310" i="4"/>
  <c r="J310" i="4"/>
  <c r="P309" i="4"/>
  <c r="M309" i="4"/>
  <c r="J309" i="4"/>
  <c r="O308" i="4"/>
  <c r="P308" i="4" s="1"/>
  <c r="N308" i="4"/>
  <c r="L308" i="4"/>
  <c r="K308" i="4"/>
  <c r="I308" i="4"/>
  <c r="H308" i="4"/>
  <c r="G308" i="4"/>
  <c r="F308" i="4"/>
  <c r="E308" i="4"/>
  <c r="P307" i="4"/>
  <c r="O307" i="4"/>
  <c r="N307" i="4"/>
  <c r="L307" i="4"/>
  <c r="M307" i="4" s="1"/>
  <c r="K307" i="4"/>
  <c r="I307" i="4"/>
  <c r="H307" i="4"/>
  <c r="G307" i="4"/>
  <c r="F307" i="4"/>
  <c r="E307" i="4"/>
  <c r="P306" i="4"/>
  <c r="M306" i="4"/>
  <c r="J306" i="4"/>
  <c r="P305" i="4"/>
  <c r="Q305" i="4" s="1"/>
  <c r="M305" i="4"/>
  <c r="J305" i="4"/>
  <c r="P304" i="4"/>
  <c r="M304" i="4"/>
  <c r="J304" i="4"/>
  <c r="P303" i="4"/>
  <c r="Q303" i="4" s="1"/>
  <c r="M303" i="4"/>
  <c r="J303" i="4"/>
  <c r="P302" i="4"/>
  <c r="M302" i="4"/>
  <c r="J302" i="4"/>
  <c r="P301" i="4"/>
  <c r="Q301" i="4" s="1"/>
  <c r="M301" i="4"/>
  <c r="J301" i="4"/>
  <c r="P300" i="4"/>
  <c r="M300" i="4"/>
  <c r="J300" i="4"/>
  <c r="P299" i="4"/>
  <c r="Q299" i="4" s="1"/>
  <c r="M299" i="4"/>
  <c r="J299" i="4"/>
  <c r="P298" i="4"/>
  <c r="M298" i="4"/>
  <c r="J298" i="4"/>
  <c r="P297" i="4"/>
  <c r="Q297" i="4" s="1"/>
  <c r="M297" i="4"/>
  <c r="J297" i="4"/>
  <c r="P296" i="4"/>
  <c r="M296" i="4"/>
  <c r="J296" i="4"/>
  <c r="P295" i="4"/>
  <c r="Q295" i="4" s="1"/>
  <c r="M295" i="4"/>
  <c r="J295" i="4"/>
  <c r="P294" i="4"/>
  <c r="M294" i="4"/>
  <c r="J294" i="4"/>
  <c r="P293" i="4"/>
  <c r="Q293" i="4" s="1"/>
  <c r="M293" i="4"/>
  <c r="J293" i="4"/>
  <c r="P292" i="4"/>
  <c r="M292" i="4"/>
  <c r="J292" i="4"/>
  <c r="P291" i="4"/>
  <c r="Q291" i="4" s="1"/>
  <c r="M291" i="4"/>
  <c r="J291" i="4"/>
  <c r="P290" i="4"/>
  <c r="Q290" i="4" s="1"/>
  <c r="M290" i="4"/>
  <c r="J290" i="4"/>
  <c r="P289" i="4"/>
  <c r="Q289" i="4" s="1"/>
  <c r="M289" i="4"/>
  <c r="J289" i="4"/>
  <c r="P288" i="4"/>
  <c r="M288" i="4"/>
  <c r="J288" i="4"/>
  <c r="P287" i="4"/>
  <c r="Q287" i="4" s="1"/>
  <c r="M287" i="4"/>
  <c r="J287" i="4"/>
  <c r="O286" i="4"/>
  <c r="N286" i="4"/>
  <c r="M286" i="4"/>
  <c r="L286" i="4"/>
  <c r="K286" i="4"/>
  <c r="I286" i="4"/>
  <c r="I278" i="4" s="1"/>
  <c r="H286" i="4"/>
  <c r="G286" i="4"/>
  <c r="G278" i="4" s="1"/>
  <c r="F286" i="4"/>
  <c r="E286" i="4"/>
  <c r="O285" i="4"/>
  <c r="O277" i="4" s="1"/>
  <c r="N285" i="4"/>
  <c r="L285" i="4"/>
  <c r="K285" i="4"/>
  <c r="I285" i="4"/>
  <c r="I277" i="4" s="1"/>
  <c r="H285" i="4"/>
  <c r="H277" i="4" s="1"/>
  <c r="G285" i="4"/>
  <c r="F285" i="4"/>
  <c r="F277" i="4" s="1"/>
  <c r="E285" i="4"/>
  <c r="P284" i="4"/>
  <c r="M284" i="4"/>
  <c r="J284" i="4"/>
  <c r="P283" i="4"/>
  <c r="M283" i="4"/>
  <c r="J283" i="4"/>
  <c r="P282" i="4"/>
  <c r="M282" i="4"/>
  <c r="J282" i="4"/>
  <c r="P281" i="4"/>
  <c r="M281" i="4"/>
  <c r="Q281" i="4" s="1"/>
  <c r="J281" i="4"/>
  <c r="P280" i="4"/>
  <c r="M280" i="4"/>
  <c r="J280" i="4"/>
  <c r="P279" i="4"/>
  <c r="Q279" i="4" s="1"/>
  <c r="M279" i="4"/>
  <c r="J279" i="4"/>
  <c r="O278" i="4"/>
  <c r="L278" i="4"/>
  <c r="K278" i="4"/>
  <c r="H278" i="4"/>
  <c r="F278" i="4"/>
  <c r="G277" i="4"/>
  <c r="E277" i="4"/>
  <c r="P275" i="4"/>
  <c r="J275" i="4"/>
  <c r="Q275" i="4" s="1"/>
  <c r="P274" i="4"/>
  <c r="Q274" i="4" s="1"/>
  <c r="M274" i="4"/>
  <c r="J274" i="4"/>
  <c r="P273" i="4"/>
  <c r="M273" i="4"/>
  <c r="J273" i="4"/>
  <c r="P272" i="4"/>
  <c r="M272" i="4"/>
  <c r="J272" i="4"/>
  <c r="P271" i="4"/>
  <c r="M271" i="4"/>
  <c r="J271" i="4"/>
  <c r="P270" i="4"/>
  <c r="Q270" i="4" s="1"/>
  <c r="M270" i="4"/>
  <c r="J270" i="4"/>
  <c r="P269" i="4"/>
  <c r="M269" i="4"/>
  <c r="J269" i="4"/>
  <c r="P268" i="4"/>
  <c r="M268" i="4"/>
  <c r="J268" i="4"/>
  <c r="P267" i="4"/>
  <c r="M267" i="4"/>
  <c r="J267" i="4"/>
  <c r="P266" i="4"/>
  <c r="Q266" i="4" s="1"/>
  <c r="M266" i="4"/>
  <c r="J266" i="4"/>
  <c r="P265" i="4"/>
  <c r="M265" i="4"/>
  <c r="J265" i="4"/>
  <c r="P264" i="4"/>
  <c r="M264" i="4"/>
  <c r="J264" i="4"/>
  <c r="P263" i="4"/>
  <c r="M263" i="4"/>
  <c r="J263" i="4"/>
  <c r="P262" i="4"/>
  <c r="Q262" i="4" s="1"/>
  <c r="M262" i="4"/>
  <c r="J262" i="4"/>
  <c r="P261" i="4"/>
  <c r="M261" i="4"/>
  <c r="J261" i="4"/>
  <c r="P260" i="4"/>
  <c r="M260" i="4"/>
  <c r="J260" i="4"/>
  <c r="P259" i="4"/>
  <c r="Q259" i="4" s="1"/>
  <c r="M259" i="4"/>
  <c r="P258" i="4"/>
  <c r="M258" i="4"/>
  <c r="J258" i="4"/>
  <c r="O257" i="4"/>
  <c r="N257" i="4"/>
  <c r="L257" i="4"/>
  <c r="K257" i="4"/>
  <c r="I257" i="4"/>
  <c r="H257" i="4"/>
  <c r="G257" i="4"/>
  <c r="F257" i="4"/>
  <c r="E257" i="4"/>
  <c r="P256" i="4"/>
  <c r="O256" i="4"/>
  <c r="N256" i="4"/>
  <c r="L256" i="4"/>
  <c r="K256" i="4"/>
  <c r="M256" i="4" s="1"/>
  <c r="I256" i="4"/>
  <c r="H256" i="4"/>
  <c r="G256" i="4"/>
  <c r="F256" i="4"/>
  <c r="E256" i="4"/>
  <c r="P254" i="4"/>
  <c r="M254" i="4"/>
  <c r="Q254" i="4" s="1"/>
  <c r="J254" i="4"/>
  <c r="P253" i="4"/>
  <c r="M253" i="4"/>
  <c r="Q253" i="4" s="1"/>
  <c r="J253" i="4"/>
  <c r="P252" i="4"/>
  <c r="M252" i="4"/>
  <c r="Q252" i="4" s="1"/>
  <c r="J252" i="4"/>
  <c r="P251" i="4"/>
  <c r="M251" i="4"/>
  <c r="Q251" i="4" s="1"/>
  <c r="J251" i="4"/>
  <c r="P250" i="4"/>
  <c r="M250" i="4"/>
  <c r="Q250" i="4" s="1"/>
  <c r="J250" i="4"/>
  <c r="P249" i="4"/>
  <c r="M249" i="4"/>
  <c r="Q249" i="4" s="1"/>
  <c r="J249" i="4"/>
  <c r="P248" i="4"/>
  <c r="M248" i="4"/>
  <c r="Q248" i="4" s="1"/>
  <c r="J248" i="4"/>
  <c r="P247" i="4"/>
  <c r="M247" i="4"/>
  <c r="Q247" i="4" s="1"/>
  <c r="J247" i="4"/>
  <c r="P246" i="4"/>
  <c r="M246" i="4"/>
  <c r="Q246" i="4" s="1"/>
  <c r="J246" i="4"/>
  <c r="P245" i="4"/>
  <c r="M245" i="4"/>
  <c r="Q245" i="4" s="1"/>
  <c r="J245" i="4"/>
  <c r="P244" i="4"/>
  <c r="M244" i="4"/>
  <c r="J244" i="4"/>
  <c r="P243" i="4"/>
  <c r="M243" i="4"/>
  <c r="Q243" i="4" s="1"/>
  <c r="J243" i="4"/>
  <c r="P242" i="4"/>
  <c r="M242" i="4"/>
  <c r="J242" i="4"/>
  <c r="P241" i="4"/>
  <c r="M241" i="4"/>
  <c r="Q241" i="4" s="1"/>
  <c r="J241" i="4"/>
  <c r="P240" i="4"/>
  <c r="M240" i="4"/>
  <c r="Q240" i="4" s="1"/>
  <c r="J240" i="4"/>
  <c r="P239" i="4"/>
  <c r="M239" i="4"/>
  <c r="Q239" i="4" s="1"/>
  <c r="J239" i="4"/>
  <c r="P238" i="4"/>
  <c r="M238" i="4"/>
  <c r="Q238" i="4" s="1"/>
  <c r="J238" i="4"/>
  <c r="P237" i="4"/>
  <c r="M237" i="4"/>
  <c r="Q237" i="4" s="1"/>
  <c r="J237" i="4"/>
  <c r="P236" i="4"/>
  <c r="M236" i="4"/>
  <c r="Q236" i="4" s="1"/>
  <c r="J236" i="4"/>
  <c r="P235" i="4"/>
  <c r="M235" i="4"/>
  <c r="Q235" i="4" s="1"/>
  <c r="J235" i="4"/>
  <c r="P234" i="4"/>
  <c r="M234" i="4"/>
  <c r="J234" i="4"/>
  <c r="P233" i="4"/>
  <c r="M233" i="4"/>
  <c r="Q233" i="4" s="1"/>
  <c r="J233" i="4"/>
  <c r="P232" i="4"/>
  <c r="O232" i="4"/>
  <c r="N232" i="4"/>
  <c r="L232" i="4"/>
  <c r="K232" i="4"/>
  <c r="I232" i="4"/>
  <c r="H232" i="4"/>
  <c r="G232" i="4"/>
  <c r="F232" i="4"/>
  <c r="E232" i="4"/>
  <c r="P231" i="4"/>
  <c r="O231" i="4"/>
  <c r="N231" i="4"/>
  <c r="M231" i="4"/>
  <c r="L231" i="4"/>
  <c r="K231" i="4"/>
  <c r="I231" i="4"/>
  <c r="H231" i="4"/>
  <c r="G231" i="4"/>
  <c r="F231" i="4"/>
  <c r="E231" i="4"/>
  <c r="P229" i="4"/>
  <c r="M229" i="4"/>
  <c r="J229" i="4"/>
  <c r="P228" i="4"/>
  <c r="M228" i="4"/>
  <c r="Q228" i="4" s="1"/>
  <c r="J228" i="4"/>
  <c r="P227" i="4"/>
  <c r="M227" i="4"/>
  <c r="J227" i="4"/>
  <c r="P226" i="4"/>
  <c r="M226" i="4"/>
  <c r="J226" i="4"/>
  <c r="P225" i="4"/>
  <c r="M225" i="4"/>
  <c r="J225" i="4"/>
  <c r="P224" i="4"/>
  <c r="M224" i="4"/>
  <c r="Q224" i="4" s="1"/>
  <c r="J224" i="4"/>
  <c r="P223" i="4"/>
  <c r="M223" i="4"/>
  <c r="J223" i="4"/>
  <c r="P222" i="4"/>
  <c r="M222" i="4"/>
  <c r="J222" i="4"/>
  <c r="P221" i="4"/>
  <c r="M221" i="4"/>
  <c r="J221" i="4"/>
  <c r="P220" i="4"/>
  <c r="M220" i="4"/>
  <c r="Q220" i="4" s="1"/>
  <c r="J220" i="4"/>
  <c r="P219" i="4"/>
  <c r="M219" i="4"/>
  <c r="J219" i="4"/>
  <c r="P218" i="4"/>
  <c r="M218" i="4"/>
  <c r="J218" i="4"/>
  <c r="O217" i="4"/>
  <c r="N217" i="4"/>
  <c r="L217" i="4"/>
  <c r="K217" i="4"/>
  <c r="I217" i="4"/>
  <c r="H217" i="4"/>
  <c r="G217" i="4"/>
  <c r="F217" i="4"/>
  <c r="E217" i="4"/>
  <c r="P216" i="4"/>
  <c r="O216" i="4"/>
  <c r="N216" i="4"/>
  <c r="L216" i="4"/>
  <c r="L190" i="4" s="1"/>
  <c r="K216" i="4"/>
  <c r="I216" i="4"/>
  <c r="H216" i="4"/>
  <c r="G216" i="4"/>
  <c r="F216" i="4"/>
  <c r="E216" i="4"/>
  <c r="P215" i="4"/>
  <c r="M215" i="4"/>
  <c r="J215" i="4"/>
  <c r="P214" i="4"/>
  <c r="Q214" i="4" s="1"/>
  <c r="M214" i="4"/>
  <c r="J214" i="4"/>
  <c r="P213" i="4"/>
  <c r="M213" i="4"/>
  <c r="J213" i="4"/>
  <c r="P212" i="4"/>
  <c r="Q212" i="4" s="1"/>
  <c r="M212" i="4"/>
  <c r="J212" i="4"/>
  <c r="P211" i="4"/>
  <c r="M211" i="4"/>
  <c r="J211" i="4"/>
  <c r="P210" i="4"/>
  <c r="Q210" i="4" s="1"/>
  <c r="M210" i="4"/>
  <c r="J210" i="4"/>
  <c r="P209" i="4"/>
  <c r="M209" i="4"/>
  <c r="J209" i="4"/>
  <c r="P208" i="4"/>
  <c r="Q208" i="4" s="1"/>
  <c r="M208" i="4"/>
  <c r="J208" i="4"/>
  <c r="P207" i="4"/>
  <c r="M207" i="4"/>
  <c r="J207" i="4"/>
  <c r="P206" i="4"/>
  <c r="Q206" i="4" s="1"/>
  <c r="M206" i="4"/>
  <c r="J206" i="4"/>
  <c r="P205" i="4"/>
  <c r="M205" i="4"/>
  <c r="J205" i="4"/>
  <c r="P204" i="4"/>
  <c r="Q204" i="4" s="1"/>
  <c r="M204" i="4"/>
  <c r="J204" i="4"/>
  <c r="P203" i="4"/>
  <c r="M203" i="4"/>
  <c r="J203" i="4"/>
  <c r="P202" i="4"/>
  <c r="Q202" i="4" s="1"/>
  <c r="M202" i="4"/>
  <c r="J202" i="4"/>
  <c r="P201" i="4"/>
  <c r="M201" i="4"/>
  <c r="J201" i="4"/>
  <c r="P200" i="4"/>
  <c r="Q200" i="4" s="1"/>
  <c r="M200" i="4"/>
  <c r="J200" i="4"/>
  <c r="O199" i="4"/>
  <c r="N199" i="4"/>
  <c r="L199" i="4"/>
  <c r="K199" i="4"/>
  <c r="I199" i="4"/>
  <c r="H199" i="4"/>
  <c r="G199" i="4"/>
  <c r="F199" i="4"/>
  <c r="F191" i="4" s="1"/>
  <c r="E199" i="4"/>
  <c r="O198" i="4"/>
  <c r="N198" i="4"/>
  <c r="M198" i="4"/>
  <c r="L198" i="4"/>
  <c r="K198" i="4"/>
  <c r="I198" i="4"/>
  <c r="H198" i="4"/>
  <c r="H190" i="4" s="1"/>
  <c r="G198" i="4"/>
  <c r="F198" i="4"/>
  <c r="E198" i="4"/>
  <c r="P197" i="4"/>
  <c r="M197" i="4"/>
  <c r="J197" i="4"/>
  <c r="P196" i="4"/>
  <c r="M196" i="4"/>
  <c r="J196" i="4"/>
  <c r="P195" i="4"/>
  <c r="M195" i="4"/>
  <c r="J195" i="4"/>
  <c r="P194" i="4"/>
  <c r="M194" i="4"/>
  <c r="J194" i="4"/>
  <c r="P193" i="4"/>
  <c r="M193" i="4"/>
  <c r="J193" i="4"/>
  <c r="P192" i="4"/>
  <c r="M192" i="4"/>
  <c r="J192" i="4"/>
  <c r="L191" i="4"/>
  <c r="O190" i="4"/>
  <c r="K190" i="4"/>
  <c r="I190" i="4"/>
  <c r="G190" i="4"/>
  <c r="E190" i="4"/>
  <c r="P188" i="4"/>
  <c r="M188" i="4"/>
  <c r="J188" i="4"/>
  <c r="P187" i="4"/>
  <c r="Q187" i="4" s="1"/>
  <c r="M187" i="4"/>
  <c r="J187" i="4"/>
  <c r="P186" i="4"/>
  <c r="Q186" i="4" s="1"/>
  <c r="M186" i="4"/>
  <c r="J186" i="4"/>
  <c r="P185" i="4"/>
  <c r="M185" i="4"/>
  <c r="J185" i="4"/>
  <c r="P184" i="4"/>
  <c r="M184" i="4"/>
  <c r="J184" i="4"/>
  <c r="P183" i="4"/>
  <c r="Q183" i="4" s="1"/>
  <c r="M183" i="4"/>
  <c r="J183" i="4"/>
  <c r="P182" i="4"/>
  <c r="M182" i="4"/>
  <c r="J182" i="4"/>
  <c r="P181" i="4"/>
  <c r="M181" i="4"/>
  <c r="J181" i="4"/>
  <c r="P180" i="4"/>
  <c r="M180" i="4"/>
  <c r="J180" i="4"/>
  <c r="P179" i="4"/>
  <c r="Q179" i="4" s="1"/>
  <c r="M179" i="4"/>
  <c r="J179" i="4"/>
  <c r="P178" i="4"/>
  <c r="M178" i="4"/>
  <c r="J178" i="4"/>
  <c r="P177" i="4"/>
  <c r="M177" i="4"/>
  <c r="J177" i="4"/>
  <c r="P176" i="4"/>
  <c r="M176" i="4"/>
  <c r="J176" i="4"/>
  <c r="P175" i="4"/>
  <c r="Q175" i="4" s="1"/>
  <c r="M175" i="4"/>
  <c r="J175" i="4"/>
  <c r="P174" i="4"/>
  <c r="M174" i="4"/>
  <c r="J174" i="4"/>
  <c r="P173" i="4"/>
  <c r="M173" i="4"/>
  <c r="J173" i="4"/>
  <c r="P172" i="4"/>
  <c r="M172" i="4"/>
  <c r="J172" i="4"/>
  <c r="P171" i="4"/>
  <c r="Q171" i="4" s="1"/>
  <c r="M171" i="4"/>
  <c r="J171" i="4"/>
  <c r="P170" i="4"/>
  <c r="M170" i="4"/>
  <c r="J170" i="4"/>
  <c r="P169" i="4"/>
  <c r="M169" i="4"/>
  <c r="J169" i="4"/>
  <c r="P168" i="4"/>
  <c r="M168" i="4"/>
  <c r="J168" i="4"/>
  <c r="P167" i="4"/>
  <c r="Q167" i="4" s="1"/>
  <c r="M167" i="4"/>
  <c r="J167" i="4"/>
  <c r="P166" i="4"/>
  <c r="M166" i="4"/>
  <c r="J166" i="4"/>
  <c r="P165" i="4"/>
  <c r="M165" i="4"/>
  <c r="J165" i="4"/>
  <c r="P164" i="4"/>
  <c r="M164" i="4"/>
  <c r="J164" i="4"/>
  <c r="P163" i="4"/>
  <c r="Q163" i="4" s="1"/>
  <c r="M163" i="4"/>
  <c r="J163" i="4"/>
  <c r="P162" i="4"/>
  <c r="M162" i="4"/>
  <c r="J162" i="4"/>
  <c r="P161" i="4"/>
  <c r="M161" i="4"/>
  <c r="J161" i="4"/>
  <c r="O160" i="4"/>
  <c r="N160" i="4"/>
  <c r="P160" i="4" s="1"/>
  <c r="L160" i="4"/>
  <c r="M160" i="4" s="1"/>
  <c r="K160" i="4"/>
  <c r="I160" i="4"/>
  <c r="H160" i="4"/>
  <c r="G160" i="4"/>
  <c r="F160" i="4"/>
  <c r="E160" i="4"/>
  <c r="O159" i="4"/>
  <c r="N159" i="4"/>
  <c r="L159" i="4"/>
  <c r="K159" i="4"/>
  <c r="M159" i="4" s="1"/>
  <c r="I159" i="4"/>
  <c r="H159" i="4"/>
  <c r="G159" i="4"/>
  <c r="F159" i="4"/>
  <c r="E159" i="4"/>
  <c r="P157" i="4"/>
  <c r="M157" i="4"/>
  <c r="J157" i="4"/>
  <c r="P156" i="4"/>
  <c r="M156" i="4"/>
  <c r="J156" i="4"/>
  <c r="P155" i="4"/>
  <c r="M155" i="4"/>
  <c r="J155" i="4"/>
  <c r="P154" i="4"/>
  <c r="M154" i="4"/>
  <c r="J154" i="4"/>
  <c r="P153" i="4"/>
  <c r="M153" i="4"/>
  <c r="J153" i="4"/>
  <c r="P152" i="4"/>
  <c r="M152" i="4"/>
  <c r="J152" i="4"/>
  <c r="P151" i="4"/>
  <c r="M151" i="4"/>
  <c r="J151" i="4"/>
  <c r="P150" i="4"/>
  <c r="M150" i="4"/>
  <c r="J150" i="4"/>
  <c r="O149" i="4"/>
  <c r="N149" i="4"/>
  <c r="L149" i="4"/>
  <c r="K149" i="4"/>
  <c r="I149" i="4"/>
  <c r="H149" i="4"/>
  <c r="G149" i="4"/>
  <c r="F149" i="4"/>
  <c r="E149" i="4"/>
  <c r="O148" i="4"/>
  <c r="N148" i="4"/>
  <c r="L148" i="4"/>
  <c r="K148" i="4"/>
  <c r="I148" i="4"/>
  <c r="H148" i="4"/>
  <c r="G148" i="4"/>
  <c r="F148" i="4"/>
  <c r="E148" i="4"/>
  <c r="P146" i="4"/>
  <c r="M146" i="4"/>
  <c r="J146" i="4"/>
  <c r="P145" i="4"/>
  <c r="M145" i="4"/>
  <c r="J145" i="4"/>
  <c r="P144" i="4"/>
  <c r="M144" i="4"/>
  <c r="J144" i="4"/>
  <c r="P143" i="4"/>
  <c r="Q143" i="4" s="1"/>
  <c r="M143" i="4"/>
  <c r="J143" i="4"/>
  <c r="P142" i="4"/>
  <c r="Q142" i="4" s="1"/>
  <c r="M142" i="4"/>
  <c r="J142" i="4"/>
  <c r="P141" i="4"/>
  <c r="M141" i="4"/>
  <c r="J141" i="4"/>
  <c r="P140" i="4"/>
  <c r="M140" i="4"/>
  <c r="J140" i="4"/>
  <c r="P139" i="4"/>
  <c r="Q139" i="4" s="1"/>
  <c r="M139" i="4"/>
  <c r="J139" i="4"/>
  <c r="P138" i="4"/>
  <c r="M138" i="4"/>
  <c r="J138" i="4"/>
  <c r="P137" i="4"/>
  <c r="M137" i="4"/>
  <c r="J137" i="4"/>
  <c r="O136" i="4"/>
  <c r="N136" i="4"/>
  <c r="L136" i="4"/>
  <c r="K136" i="4"/>
  <c r="I136" i="4"/>
  <c r="H136" i="4"/>
  <c r="G136" i="4"/>
  <c r="F136" i="4"/>
  <c r="E136" i="4"/>
  <c r="O135" i="4"/>
  <c r="N135" i="4"/>
  <c r="P135" i="4" s="1"/>
  <c r="L135" i="4"/>
  <c r="K135" i="4"/>
  <c r="I135" i="4"/>
  <c r="H135" i="4"/>
  <c r="G135" i="4"/>
  <c r="F135" i="4"/>
  <c r="E135" i="4"/>
  <c r="P133" i="4"/>
  <c r="Q133" i="4" s="1"/>
  <c r="M133" i="4"/>
  <c r="J133" i="4"/>
  <c r="P132" i="4"/>
  <c r="M132" i="4"/>
  <c r="J132" i="4"/>
  <c r="P131" i="4"/>
  <c r="M131" i="4"/>
  <c r="J131" i="4"/>
  <c r="P130" i="4"/>
  <c r="M130" i="4"/>
  <c r="J130" i="4"/>
  <c r="P129" i="4"/>
  <c r="M129" i="4"/>
  <c r="J129" i="4"/>
  <c r="P128" i="4"/>
  <c r="M128" i="4"/>
  <c r="J128" i="4"/>
  <c r="P127" i="4"/>
  <c r="M127" i="4"/>
  <c r="J127" i="4"/>
  <c r="P126" i="4"/>
  <c r="Q126" i="4" s="1"/>
  <c r="M126" i="4"/>
  <c r="J126" i="4"/>
  <c r="P125" i="4"/>
  <c r="M125" i="4"/>
  <c r="J125" i="4"/>
  <c r="P124" i="4"/>
  <c r="M124" i="4"/>
  <c r="J124" i="4"/>
  <c r="P123" i="4"/>
  <c r="M123" i="4"/>
  <c r="J123" i="4"/>
  <c r="P122" i="4"/>
  <c r="Q122" i="4" s="1"/>
  <c r="M122" i="4"/>
  <c r="J122" i="4"/>
  <c r="P121" i="4"/>
  <c r="M121" i="4"/>
  <c r="J121" i="4"/>
  <c r="P120" i="4"/>
  <c r="M120" i="4"/>
  <c r="J120" i="4"/>
  <c r="P119" i="4"/>
  <c r="M119" i="4"/>
  <c r="J119" i="4"/>
  <c r="P118" i="4"/>
  <c r="Q118" i="4" s="1"/>
  <c r="M118" i="4"/>
  <c r="J118" i="4"/>
  <c r="O117" i="4"/>
  <c r="N117" i="4"/>
  <c r="L117" i="4"/>
  <c r="K117" i="4"/>
  <c r="I117" i="4"/>
  <c r="H117" i="4"/>
  <c r="G117" i="4"/>
  <c r="F117" i="4"/>
  <c r="E117" i="4"/>
  <c r="O116" i="4"/>
  <c r="N116" i="4"/>
  <c r="L116" i="4"/>
  <c r="K116" i="4"/>
  <c r="M116" i="4" s="1"/>
  <c r="I116" i="4"/>
  <c r="H116" i="4"/>
  <c r="G116" i="4"/>
  <c r="F116" i="4"/>
  <c r="E116" i="4"/>
  <c r="P114" i="4"/>
  <c r="M114" i="4"/>
  <c r="J114" i="4"/>
  <c r="P113" i="4"/>
  <c r="Q113" i="4" s="1"/>
  <c r="M113" i="4"/>
  <c r="J113" i="4"/>
  <c r="P112" i="4"/>
  <c r="M112" i="4"/>
  <c r="J112" i="4"/>
  <c r="P111" i="4"/>
  <c r="M111" i="4"/>
  <c r="J111" i="4"/>
  <c r="O110" i="4"/>
  <c r="N110" i="4"/>
  <c r="L110" i="4"/>
  <c r="K110" i="4"/>
  <c r="I110" i="4"/>
  <c r="H110" i="4"/>
  <c r="G110" i="4"/>
  <c r="F110" i="4"/>
  <c r="E110" i="4"/>
  <c r="O109" i="4"/>
  <c r="N109" i="4"/>
  <c r="P109" i="4" s="1"/>
  <c r="L109" i="4"/>
  <c r="K109" i="4"/>
  <c r="I109" i="4"/>
  <c r="H109" i="4"/>
  <c r="G109" i="4"/>
  <c r="F109" i="4"/>
  <c r="E109" i="4"/>
  <c r="P107" i="4"/>
  <c r="M107" i="4"/>
  <c r="J107" i="4"/>
  <c r="P106" i="4"/>
  <c r="M106" i="4"/>
  <c r="J106" i="4"/>
  <c r="P105" i="4"/>
  <c r="M105" i="4"/>
  <c r="J105" i="4"/>
  <c r="P104" i="4"/>
  <c r="Q104" i="4" s="1"/>
  <c r="M104" i="4"/>
  <c r="J104" i="4"/>
  <c r="P103" i="4"/>
  <c r="M103" i="4"/>
  <c r="J103" i="4"/>
  <c r="P102" i="4"/>
  <c r="M102" i="4"/>
  <c r="J102" i="4"/>
  <c r="P101" i="4"/>
  <c r="M101" i="4"/>
  <c r="J101" i="4"/>
  <c r="P100" i="4"/>
  <c r="Q100" i="4" s="1"/>
  <c r="M100" i="4"/>
  <c r="J100" i="4"/>
  <c r="P99" i="4"/>
  <c r="M99" i="4"/>
  <c r="J99" i="4"/>
  <c r="P98" i="4"/>
  <c r="M98" i="4"/>
  <c r="J98" i="4"/>
  <c r="O97" i="4"/>
  <c r="N97" i="4"/>
  <c r="L97" i="4"/>
  <c r="K97" i="4"/>
  <c r="I97" i="4"/>
  <c r="H97" i="4"/>
  <c r="G97" i="4"/>
  <c r="F97" i="4"/>
  <c r="E97" i="4"/>
  <c r="O96" i="4"/>
  <c r="N96" i="4"/>
  <c r="L96" i="4"/>
  <c r="K96" i="4"/>
  <c r="I96" i="4"/>
  <c r="H96" i="4"/>
  <c r="G96" i="4"/>
  <c r="F96" i="4"/>
  <c r="E96" i="4"/>
  <c r="P94" i="4"/>
  <c r="M94" i="4"/>
  <c r="J94" i="4"/>
  <c r="P93" i="4"/>
  <c r="M93" i="4"/>
  <c r="J93" i="4"/>
  <c r="P92" i="4"/>
  <c r="M92" i="4"/>
  <c r="J92" i="4"/>
  <c r="P91" i="4"/>
  <c r="M91" i="4"/>
  <c r="J91" i="4"/>
  <c r="P88" i="4"/>
  <c r="M88" i="4"/>
  <c r="J88" i="4"/>
  <c r="P87" i="4"/>
  <c r="M87" i="4"/>
  <c r="J87" i="4"/>
  <c r="O86" i="4"/>
  <c r="L86" i="4"/>
  <c r="I86" i="4"/>
  <c r="H86" i="4"/>
  <c r="G86" i="4"/>
  <c r="F86" i="4"/>
  <c r="E86" i="4"/>
  <c r="O85" i="4"/>
  <c r="L85" i="4"/>
  <c r="I85" i="4"/>
  <c r="H85" i="4"/>
  <c r="G85" i="4"/>
  <c r="F85" i="4"/>
  <c r="E85" i="4"/>
  <c r="P83" i="4"/>
  <c r="Q83" i="4" s="1"/>
  <c r="M83" i="4"/>
  <c r="J83" i="4"/>
  <c r="P82" i="4"/>
  <c r="M82" i="4"/>
  <c r="J82" i="4"/>
  <c r="P81" i="4"/>
  <c r="M81" i="4"/>
  <c r="J81" i="4"/>
  <c r="P80" i="4"/>
  <c r="M80" i="4"/>
  <c r="J80" i="4"/>
  <c r="P79" i="4"/>
  <c r="M79" i="4"/>
  <c r="J79" i="4"/>
  <c r="P78" i="4"/>
  <c r="M78" i="4"/>
  <c r="J78" i="4"/>
  <c r="P77" i="4"/>
  <c r="M77" i="4"/>
  <c r="J77" i="4"/>
  <c r="P76" i="4"/>
  <c r="M76" i="4"/>
  <c r="J76" i="4"/>
  <c r="P75" i="4"/>
  <c r="M75" i="4"/>
  <c r="J75" i="4"/>
  <c r="P74" i="4"/>
  <c r="M74" i="4"/>
  <c r="J74" i="4"/>
  <c r="P73" i="4"/>
  <c r="M73" i="4"/>
  <c r="J73" i="4"/>
  <c r="P72" i="4"/>
  <c r="M72" i="4"/>
  <c r="J72" i="4"/>
  <c r="P71" i="4"/>
  <c r="Q71" i="4" s="1"/>
  <c r="M71" i="4"/>
  <c r="J71" i="4"/>
  <c r="P70" i="4"/>
  <c r="M70" i="4"/>
  <c r="J70" i="4"/>
  <c r="P69" i="4"/>
  <c r="M69" i="4"/>
  <c r="J69" i="4"/>
  <c r="P68" i="4"/>
  <c r="M68" i="4"/>
  <c r="J68" i="4"/>
  <c r="P67" i="4"/>
  <c r="M67" i="4"/>
  <c r="J67" i="4"/>
  <c r="P66" i="4"/>
  <c r="M66" i="4"/>
  <c r="J66" i="4"/>
  <c r="P65" i="4"/>
  <c r="M65" i="4"/>
  <c r="J65" i="4"/>
  <c r="P64" i="4"/>
  <c r="M64" i="4"/>
  <c r="J64" i="4"/>
  <c r="P63" i="4"/>
  <c r="M63" i="4"/>
  <c r="J63" i="4"/>
  <c r="P62" i="4"/>
  <c r="M62" i="4"/>
  <c r="J62" i="4"/>
  <c r="P61" i="4"/>
  <c r="M61" i="4"/>
  <c r="J61" i="4"/>
  <c r="P60" i="4"/>
  <c r="M60" i="4"/>
  <c r="J60" i="4"/>
  <c r="O59" i="4"/>
  <c r="N59" i="4"/>
  <c r="L59" i="4"/>
  <c r="K59" i="4"/>
  <c r="M59" i="4" s="1"/>
  <c r="I59" i="4"/>
  <c r="H59" i="4"/>
  <c r="G59" i="4"/>
  <c r="F59" i="4"/>
  <c r="E59" i="4"/>
  <c r="O58" i="4"/>
  <c r="P58" i="4" s="1"/>
  <c r="N58" i="4"/>
  <c r="L58" i="4"/>
  <c r="K58" i="4"/>
  <c r="M58" i="4" s="1"/>
  <c r="I58" i="4"/>
  <c r="H58" i="4"/>
  <c r="G58" i="4"/>
  <c r="F58" i="4"/>
  <c r="E58" i="4"/>
  <c r="P56" i="4"/>
  <c r="M56" i="4"/>
  <c r="J56" i="4"/>
  <c r="P55" i="4"/>
  <c r="M55" i="4"/>
  <c r="J55" i="4"/>
  <c r="P54" i="4"/>
  <c r="M54" i="4"/>
  <c r="J54" i="4"/>
  <c r="P53" i="4"/>
  <c r="M53" i="4"/>
  <c r="J53" i="4"/>
  <c r="P52" i="4"/>
  <c r="M52" i="4"/>
  <c r="J52" i="4"/>
  <c r="P51" i="4"/>
  <c r="M51" i="4"/>
  <c r="J51" i="4"/>
  <c r="P50" i="4"/>
  <c r="M50" i="4"/>
  <c r="J50" i="4"/>
  <c r="P49" i="4"/>
  <c r="M49" i="4"/>
  <c r="J49" i="4"/>
  <c r="P48" i="4"/>
  <c r="M48" i="4"/>
  <c r="J48" i="4"/>
  <c r="P47" i="4"/>
  <c r="M47" i="4"/>
  <c r="J47" i="4"/>
  <c r="Q46" i="4"/>
  <c r="P46" i="4"/>
  <c r="M46" i="4"/>
  <c r="J46" i="4"/>
  <c r="Q45" i="4"/>
  <c r="P45" i="4"/>
  <c r="P43" i="4" s="1"/>
  <c r="M45" i="4"/>
  <c r="M43" i="4" s="1"/>
  <c r="J45" i="4"/>
  <c r="J44" i="4"/>
  <c r="Q44" i="4" s="1"/>
  <c r="O43" i="4"/>
  <c r="O39" i="4" s="1"/>
  <c r="N43" i="4"/>
  <c r="N39" i="4" s="1"/>
  <c r="L43" i="4"/>
  <c r="K43" i="4"/>
  <c r="K39" i="4" s="1"/>
  <c r="I43" i="4"/>
  <c r="H43" i="4"/>
  <c r="H39" i="4" s="1"/>
  <c r="E43" i="4"/>
  <c r="J43" i="4" s="1"/>
  <c r="P42" i="4"/>
  <c r="M42" i="4"/>
  <c r="J42" i="4"/>
  <c r="Q42" i="4" s="1"/>
  <c r="P41" i="4"/>
  <c r="Q41" i="4" s="1"/>
  <c r="M41" i="4"/>
  <c r="J41" i="4"/>
  <c r="O40" i="4"/>
  <c r="N40" i="4"/>
  <c r="L40" i="4"/>
  <c r="M40" i="4" s="1"/>
  <c r="K40" i="4"/>
  <c r="I40" i="4"/>
  <c r="H40" i="4"/>
  <c r="G40" i="4"/>
  <c r="F40" i="4"/>
  <c r="E40" i="4"/>
  <c r="L39" i="4"/>
  <c r="I39" i="4"/>
  <c r="G39" i="4"/>
  <c r="F39" i="4"/>
  <c r="E39" i="4"/>
  <c r="P37" i="4"/>
  <c r="M37" i="4"/>
  <c r="J37" i="4"/>
  <c r="P36" i="4"/>
  <c r="M36" i="4"/>
  <c r="J36" i="4"/>
  <c r="P35" i="4"/>
  <c r="M35" i="4"/>
  <c r="J35" i="4"/>
  <c r="P34" i="4"/>
  <c r="M34" i="4"/>
  <c r="J34" i="4"/>
  <c r="P33" i="4"/>
  <c r="M33" i="4"/>
  <c r="J33" i="4"/>
  <c r="P32" i="4"/>
  <c r="M32" i="4"/>
  <c r="J32" i="4"/>
  <c r="P31" i="4"/>
  <c r="M31" i="4"/>
  <c r="J31" i="4"/>
  <c r="P30" i="4"/>
  <c r="M30" i="4"/>
  <c r="J30" i="4"/>
  <c r="P29" i="4"/>
  <c r="M29" i="4"/>
  <c r="J29" i="4"/>
  <c r="P28" i="4"/>
  <c r="M28" i="4"/>
  <c r="J28" i="4"/>
  <c r="P27" i="4"/>
  <c r="M27" i="4"/>
  <c r="Q27" i="4" s="1"/>
  <c r="J27" i="4"/>
  <c r="P26" i="4"/>
  <c r="P22" i="4" s="1"/>
  <c r="M26" i="4"/>
  <c r="J26" i="4"/>
  <c r="P25" i="4"/>
  <c r="M25" i="4"/>
  <c r="J25" i="4"/>
  <c r="J23" i="4" s="1"/>
  <c r="P24" i="4"/>
  <c r="M24" i="4"/>
  <c r="J24" i="4"/>
  <c r="J22" i="4" s="1"/>
  <c r="O23" i="4"/>
  <c r="N23" i="4"/>
  <c r="L23" i="4"/>
  <c r="K23" i="4"/>
  <c r="I23" i="4"/>
  <c r="H23" i="4"/>
  <c r="G23" i="4"/>
  <c r="F23" i="4"/>
  <c r="E23" i="4"/>
  <c r="O22" i="4"/>
  <c r="N22" i="4"/>
  <c r="L22" i="4"/>
  <c r="K22" i="4"/>
  <c r="I22" i="4"/>
  <c r="H22" i="4"/>
  <c r="G22" i="4"/>
  <c r="F22" i="4"/>
  <c r="E22" i="4"/>
  <c r="P21" i="4"/>
  <c r="M21" i="4"/>
  <c r="J21" i="4"/>
  <c r="P20" i="4"/>
  <c r="M20" i="4"/>
  <c r="J20" i="4"/>
  <c r="P19" i="4"/>
  <c r="M19" i="4"/>
  <c r="J19" i="4"/>
  <c r="P18" i="4"/>
  <c r="M18" i="4"/>
  <c r="J18" i="4"/>
  <c r="P17" i="4"/>
  <c r="M17" i="4"/>
  <c r="J17" i="4"/>
  <c r="P16" i="4"/>
  <c r="M16" i="4"/>
  <c r="J16" i="4"/>
  <c r="P15" i="4"/>
  <c r="M15" i="4"/>
  <c r="J15" i="4"/>
  <c r="P14" i="4"/>
  <c r="M14" i="4"/>
  <c r="J14" i="4"/>
  <c r="P13" i="4"/>
  <c r="M13" i="4"/>
  <c r="J13" i="4"/>
  <c r="P12" i="4"/>
  <c r="M12" i="4"/>
  <c r="J12" i="4"/>
  <c r="P11" i="4"/>
  <c r="M11" i="4"/>
  <c r="J11" i="4"/>
  <c r="P10" i="4"/>
  <c r="Q10" i="4" s="1"/>
  <c r="M10" i="4"/>
  <c r="J10" i="4"/>
  <c r="P9" i="4"/>
  <c r="O9" i="4"/>
  <c r="N9" i="4"/>
  <c r="L9" i="4"/>
  <c r="L7" i="4" s="1"/>
  <c r="K9" i="4"/>
  <c r="K7" i="4" s="1"/>
  <c r="M7" i="4" s="1"/>
  <c r="I9" i="4"/>
  <c r="I7" i="4" s="1"/>
  <c r="H9" i="4"/>
  <c r="H7" i="4" s="1"/>
  <c r="G9" i="4"/>
  <c r="F9" i="4"/>
  <c r="F7" i="4" s="1"/>
  <c r="E9" i="4"/>
  <c r="E7" i="4" s="1"/>
  <c r="O8" i="4"/>
  <c r="N8" i="4"/>
  <c r="M8" i="4"/>
  <c r="L8" i="4"/>
  <c r="K8" i="4"/>
  <c r="I8" i="4"/>
  <c r="I6" i="4" s="1"/>
  <c r="H8" i="4"/>
  <c r="H6" i="4" s="1"/>
  <c r="G8" i="4"/>
  <c r="G6" i="4" s="1"/>
  <c r="F8" i="4"/>
  <c r="F6" i="4" s="1"/>
  <c r="E8" i="4"/>
  <c r="O7" i="4"/>
  <c r="N7" i="4"/>
  <c r="G7" i="4"/>
  <c r="O6" i="4"/>
  <c r="L6" i="4"/>
  <c r="K6" i="4"/>
  <c r="J308" i="4" l="1"/>
  <c r="Q306" i="4"/>
  <c r="Q304" i="4"/>
  <c r="Q302" i="4"/>
  <c r="Q300" i="4"/>
  <c r="Q298" i="4"/>
  <c r="Q296" i="4"/>
  <c r="Q294" i="4"/>
  <c r="Q292" i="4"/>
  <c r="Q288" i="4"/>
  <c r="Q273" i="4"/>
  <c r="Q269" i="4"/>
  <c r="Q265" i="4"/>
  <c r="P257" i="4"/>
  <c r="Q261" i="4"/>
  <c r="Q244" i="4"/>
  <c r="Q242" i="4"/>
  <c r="J232" i="4"/>
  <c r="Q215" i="4"/>
  <c r="Q213" i="4"/>
  <c r="H191" i="4"/>
  <c r="H5" i="4" s="1"/>
  <c r="P199" i="4"/>
  <c r="Q211" i="4"/>
  <c r="Q209" i="4"/>
  <c r="G191" i="4"/>
  <c r="Q207" i="4"/>
  <c r="Q205" i="4"/>
  <c r="Q203" i="4"/>
  <c r="Q201" i="4"/>
  <c r="Q197" i="4"/>
  <c r="Q193" i="4"/>
  <c r="Q182" i="4"/>
  <c r="Q178" i="4"/>
  <c r="Q174" i="4"/>
  <c r="Q170" i="4"/>
  <c r="Q166" i="4"/>
  <c r="Q162" i="4"/>
  <c r="Q151" i="4"/>
  <c r="Q146" i="4"/>
  <c r="Q138" i="4"/>
  <c r="P8" i="4"/>
  <c r="L5" i="4"/>
  <c r="Q24" i="4"/>
  <c r="P23" i="4"/>
  <c r="Q28" i="4"/>
  <c r="Q32" i="4"/>
  <c r="J58" i="4"/>
  <c r="M97" i="4"/>
  <c r="O191" i="4"/>
  <c r="O5" i="4" s="1"/>
  <c r="L277" i="4"/>
  <c r="M6" i="4"/>
  <c r="M39" i="4"/>
  <c r="K191" i="4"/>
  <c r="M191" i="4" s="1"/>
  <c r="M199" i="4"/>
  <c r="M232" i="4"/>
  <c r="Q234" i="4"/>
  <c r="P7" i="4"/>
  <c r="Q14" i="4"/>
  <c r="Q18" i="4"/>
  <c r="Q26" i="4"/>
  <c r="Q30" i="4"/>
  <c r="Q34" i="4"/>
  <c r="Q62" i="4"/>
  <c r="Q66" i="4"/>
  <c r="Q70" i="4"/>
  <c r="Q74" i="4"/>
  <c r="Q78" i="4"/>
  <c r="M285" i="4"/>
  <c r="K277" i="4"/>
  <c r="P286" i="4"/>
  <c r="N278" i="4"/>
  <c r="P278" i="4" s="1"/>
  <c r="M89" i="4"/>
  <c r="P89" i="4" s="1"/>
  <c r="K85" i="4"/>
  <c r="M85" i="4" s="1"/>
  <c r="Q36" i="4"/>
  <c r="P96" i="4"/>
  <c r="P97" i="4"/>
  <c r="Q97" i="4" s="1"/>
  <c r="P110" i="4"/>
  <c r="Q111" i="4"/>
  <c r="M117" i="4"/>
  <c r="J135" i="4"/>
  <c r="P136" i="4"/>
  <c r="Q137" i="4"/>
  <c r="Q141" i="4"/>
  <c r="Q145" i="4"/>
  <c r="J148" i="4"/>
  <c r="P148" i="4"/>
  <c r="P149" i="4"/>
  <c r="Q149" i="4" s="1"/>
  <c r="Q150" i="4"/>
  <c r="Q154" i="4"/>
  <c r="J160" i="4"/>
  <c r="Q160" i="4" s="1"/>
  <c r="Q161" i="4"/>
  <c r="Q165" i="4"/>
  <c r="Q169" i="4"/>
  <c r="Q173" i="4"/>
  <c r="Q177" i="4"/>
  <c r="Q181" i="4"/>
  <c r="Q185" i="4"/>
  <c r="N191" i="4"/>
  <c r="M217" i="4"/>
  <c r="Q223" i="4"/>
  <c r="Q227" i="4"/>
  <c r="Q260" i="4"/>
  <c r="Q264" i="4"/>
  <c r="Q268" i="4"/>
  <c r="Q272" i="4"/>
  <c r="M278" i="4"/>
  <c r="Q284" i="4"/>
  <c r="M308" i="4"/>
  <c r="Q310" i="4"/>
  <c r="Q314" i="4"/>
  <c r="Q318" i="4"/>
  <c r="Q322" i="4"/>
  <c r="Q326" i="4"/>
  <c r="Q330" i="4"/>
  <c r="Q334" i="4"/>
  <c r="P59" i="4"/>
  <c r="Q59" i="4" s="1"/>
  <c r="Q60" i="4"/>
  <c r="Q64" i="4"/>
  <c r="Q68" i="4"/>
  <c r="Q72" i="4"/>
  <c r="Q76" i="4"/>
  <c r="Q80" i="4"/>
  <c r="M96" i="4"/>
  <c r="M109" i="4"/>
  <c r="P116" i="4"/>
  <c r="Q131" i="4"/>
  <c r="M135" i="4"/>
  <c r="Q135" i="4" s="1"/>
  <c r="Q140" i="4"/>
  <c r="Q144" i="4"/>
  <c r="M148" i="4"/>
  <c r="Q164" i="4"/>
  <c r="Q168" i="4"/>
  <c r="Q172" i="4"/>
  <c r="Q176" i="4"/>
  <c r="Q180" i="4"/>
  <c r="Q184" i="4"/>
  <c r="Q188" i="4"/>
  <c r="Q195" i="4"/>
  <c r="F190" i="4"/>
  <c r="J216" i="4"/>
  <c r="Q216" i="4" s="1"/>
  <c r="Q219" i="4"/>
  <c r="Q222" i="4"/>
  <c r="Q226" i="4"/>
  <c r="J231" i="4"/>
  <c r="Q231" i="4" s="1"/>
  <c r="M257" i="4"/>
  <c r="Q263" i="4"/>
  <c r="Q267" i="4"/>
  <c r="Q271" i="4"/>
  <c r="Q280" i="4"/>
  <c r="Q283" i="4"/>
  <c r="Q309" i="4"/>
  <c r="Q313" i="4"/>
  <c r="Q317" i="4"/>
  <c r="Q321" i="4"/>
  <c r="Q325" i="4"/>
  <c r="Q329" i="4"/>
  <c r="Q333" i="4"/>
  <c r="M110" i="4"/>
  <c r="J116" i="4"/>
  <c r="J136" i="4"/>
  <c r="M136" i="4"/>
  <c r="J149" i="4"/>
  <c r="M149" i="4"/>
  <c r="J159" i="4"/>
  <c r="P159" i="4"/>
  <c r="Q159" i="4" s="1"/>
  <c r="I191" i="4"/>
  <c r="Q221" i="4"/>
  <c r="Q225" i="4"/>
  <c r="Q229" i="4"/>
  <c r="Q258" i="4"/>
  <c r="Q282" i="4"/>
  <c r="Q312" i="4"/>
  <c r="Q316" i="4"/>
  <c r="Q320" i="4"/>
  <c r="Q324" i="4"/>
  <c r="Q328" i="4"/>
  <c r="Q332" i="4"/>
  <c r="I4" i="4"/>
  <c r="Q16" i="4"/>
  <c r="Q20" i="4"/>
  <c r="Q73" i="4"/>
  <c r="Q87" i="4"/>
  <c r="Q93" i="4"/>
  <c r="J96" i="4"/>
  <c r="Q96" i="4" s="1"/>
  <c r="Q98" i="4"/>
  <c r="Q102" i="4"/>
  <c r="Q106" i="4"/>
  <c r="J109" i="4"/>
  <c r="Q109" i="4" s="1"/>
  <c r="Q120" i="4"/>
  <c r="Q124" i="4"/>
  <c r="Q128" i="4"/>
  <c r="Q132" i="4"/>
  <c r="H4" i="4"/>
  <c r="J8" i="4"/>
  <c r="Q12" i="4"/>
  <c r="Q25" i="4"/>
  <c r="Q29" i="4"/>
  <c r="Q33" i="4"/>
  <c r="Q37" i="4"/>
  <c r="Q43" i="4"/>
  <c r="Q58" i="4"/>
  <c r="Q127" i="4"/>
  <c r="Q31" i="4"/>
  <c r="Q35" i="4"/>
  <c r="J39" i="4"/>
  <c r="Q49" i="4"/>
  <c r="Q53" i="4"/>
  <c r="Q82" i="4"/>
  <c r="Q121" i="4"/>
  <c r="Q129" i="4"/>
  <c r="Q130" i="4"/>
  <c r="P117" i="4"/>
  <c r="I5" i="4"/>
  <c r="Q125" i="4"/>
  <c r="Q123" i="4"/>
  <c r="J117" i="4"/>
  <c r="Q117" i="4" s="1"/>
  <c r="Q119" i="4"/>
  <c r="Q114" i="4"/>
  <c r="Q112" i="4"/>
  <c r="J110" i="4"/>
  <c r="Q110" i="4" s="1"/>
  <c r="Q107" i="4"/>
  <c r="Q105" i="4"/>
  <c r="Q103" i="4"/>
  <c r="Q101" i="4"/>
  <c r="Q99" i="4"/>
  <c r="J97" i="4"/>
  <c r="L4" i="4"/>
  <c r="F4" i="4"/>
  <c r="G4" i="4"/>
  <c r="O4" i="4"/>
  <c r="F5" i="4"/>
  <c r="Q91" i="4"/>
  <c r="J85" i="4"/>
  <c r="Q94" i="4"/>
  <c r="Q92" i="4"/>
  <c r="J86" i="4"/>
  <c r="Q88" i="4"/>
  <c r="Q81" i="4"/>
  <c r="Q79" i="4"/>
  <c r="Q77" i="4"/>
  <c r="Q75" i="4"/>
  <c r="Q69" i="4"/>
  <c r="J59" i="4"/>
  <c r="Q67" i="4"/>
  <c r="Q65" i="4"/>
  <c r="Q63" i="4"/>
  <c r="Q61" i="4"/>
  <c r="Q54" i="4"/>
  <c r="Q50" i="4"/>
  <c r="J40" i="4"/>
  <c r="G5" i="4"/>
  <c r="Q19" i="4"/>
  <c r="Q13" i="4"/>
  <c r="Q21" i="4"/>
  <c r="Q17" i="4"/>
  <c r="Q15" i="4"/>
  <c r="Q11" i="4"/>
  <c r="J7" i="4"/>
  <c r="Q7" i="4" s="1"/>
  <c r="Q8" i="4"/>
  <c r="P39" i="4"/>
  <c r="Q39" i="4" s="1"/>
  <c r="M9" i="4"/>
  <c r="N85" i="4"/>
  <c r="P85" i="4" s="1"/>
  <c r="Q148" i="4"/>
  <c r="K4" i="4"/>
  <c r="E6" i="4"/>
  <c r="J9" i="4"/>
  <c r="M22" i="4"/>
  <c r="P40" i="4"/>
  <c r="Q48" i="4"/>
  <c r="Q52" i="4"/>
  <c r="Q56" i="4"/>
  <c r="Q116" i="4"/>
  <c r="N6" i="4"/>
  <c r="M23" i="4"/>
  <c r="Q47" i="4"/>
  <c r="Q51" i="4"/>
  <c r="Q55" i="4"/>
  <c r="N86" i="4"/>
  <c r="P86" i="4" s="1"/>
  <c r="Q152" i="4"/>
  <c r="Q156" i="4"/>
  <c r="J190" i="4"/>
  <c r="M190" i="4"/>
  <c r="E191" i="4"/>
  <c r="J199" i="4"/>
  <c r="P285" i="4"/>
  <c r="N277" i="4"/>
  <c r="P277" i="4" s="1"/>
  <c r="K86" i="4"/>
  <c r="M86" i="4" s="1"/>
  <c r="Q155" i="4"/>
  <c r="P191" i="4"/>
  <c r="Q192" i="4"/>
  <c r="Q196" i="4"/>
  <c r="M216" i="4"/>
  <c r="P217" i="4"/>
  <c r="Q218" i="4"/>
  <c r="J285" i="4"/>
  <c r="J198" i="4"/>
  <c r="P198" i="4"/>
  <c r="N190" i="4"/>
  <c r="P190" i="4" s="1"/>
  <c r="J257" i="4"/>
  <c r="E278" i="4"/>
  <c r="J278" i="4" s="1"/>
  <c r="J286" i="4"/>
  <c r="Q286" i="4" s="1"/>
  <c r="J307" i="4"/>
  <c r="Q307" i="4" s="1"/>
  <c r="Q153" i="4"/>
  <c r="Q157" i="4"/>
  <c r="Q194" i="4"/>
  <c r="J217" i="4"/>
  <c r="J256" i="4"/>
  <c r="Q256" i="4" s="1"/>
  <c r="J277" i="4"/>
  <c r="M277" i="4"/>
  <c r="Q336" i="4"/>
  <c r="G308" i="3"/>
  <c r="G278" i="3" s="1"/>
  <c r="J273" i="3"/>
  <c r="K136" i="3"/>
  <c r="P334" i="3"/>
  <c r="M334" i="3"/>
  <c r="J334" i="3"/>
  <c r="P333" i="3"/>
  <c r="Q333" i="3" s="1"/>
  <c r="M333" i="3"/>
  <c r="J333" i="3"/>
  <c r="P332" i="3"/>
  <c r="M332" i="3"/>
  <c r="J332" i="3"/>
  <c r="P331" i="3"/>
  <c r="M331" i="3"/>
  <c r="J331" i="3"/>
  <c r="P330" i="3"/>
  <c r="M330" i="3"/>
  <c r="J330" i="3"/>
  <c r="P329" i="3"/>
  <c r="Q329" i="3" s="1"/>
  <c r="M329" i="3"/>
  <c r="J329" i="3"/>
  <c r="P328" i="3"/>
  <c r="M328" i="3"/>
  <c r="J328" i="3"/>
  <c r="P327" i="3"/>
  <c r="M327" i="3"/>
  <c r="J327" i="3"/>
  <c r="P326" i="3"/>
  <c r="M326" i="3"/>
  <c r="J326" i="3"/>
  <c r="P325" i="3"/>
  <c r="Q325" i="3" s="1"/>
  <c r="M325" i="3"/>
  <c r="J325" i="3"/>
  <c r="P324" i="3"/>
  <c r="M324" i="3"/>
  <c r="J324" i="3"/>
  <c r="P323" i="3"/>
  <c r="M323" i="3"/>
  <c r="J323" i="3"/>
  <c r="P322" i="3"/>
  <c r="M322" i="3"/>
  <c r="J322" i="3"/>
  <c r="P321" i="3"/>
  <c r="Q321" i="3" s="1"/>
  <c r="M321" i="3"/>
  <c r="J321" i="3"/>
  <c r="P320" i="3"/>
  <c r="M320" i="3"/>
  <c r="J320" i="3"/>
  <c r="P319" i="3"/>
  <c r="M319" i="3"/>
  <c r="J319" i="3"/>
  <c r="P318" i="3"/>
  <c r="M318" i="3"/>
  <c r="J318" i="3"/>
  <c r="P317" i="3"/>
  <c r="Q317" i="3" s="1"/>
  <c r="M317" i="3"/>
  <c r="J317" i="3"/>
  <c r="P316" i="3"/>
  <c r="M316" i="3"/>
  <c r="J316" i="3"/>
  <c r="P315" i="3"/>
  <c r="M315" i="3"/>
  <c r="J315" i="3"/>
  <c r="P314" i="3"/>
  <c r="M314" i="3"/>
  <c r="J314" i="3"/>
  <c r="P313" i="3"/>
  <c r="Q313" i="3" s="1"/>
  <c r="M313" i="3"/>
  <c r="J313" i="3"/>
  <c r="P312" i="3"/>
  <c r="M312" i="3"/>
  <c r="J312" i="3"/>
  <c r="P311" i="3"/>
  <c r="M311" i="3"/>
  <c r="J311" i="3"/>
  <c r="P310" i="3"/>
  <c r="M310" i="3"/>
  <c r="J310" i="3"/>
  <c r="P309" i="3"/>
  <c r="Q309" i="3" s="1"/>
  <c r="M309" i="3"/>
  <c r="J309" i="3"/>
  <c r="O308" i="3"/>
  <c r="O278" i="3" s="1"/>
  <c r="N308" i="3"/>
  <c r="L308" i="3"/>
  <c r="K308" i="3"/>
  <c r="M308" i="3" s="1"/>
  <c r="I308" i="3"/>
  <c r="H308" i="3"/>
  <c r="F308" i="3"/>
  <c r="F278" i="3" s="1"/>
  <c r="E308" i="3"/>
  <c r="O307" i="3"/>
  <c r="P307" i="3" s="1"/>
  <c r="N307" i="3"/>
  <c r="L307" i="3"/>
  <c r="L277" i="3" s="1"/>
  <c r="K307" i="3"/>
  <c r="I307" i="3"/>
  <c r="H307" i="3"/>
  <c r="G307" i="3"/>
  <c r="G277" i="3" s="1"/>
  <c r="F307" i="3"/>
  <c r="E307" i="3"/>
  <c r="P306" i="3"/>
  <c r="M306" i="3"/>
  <c r="J306" i="3"/>
  <c r="P305" i="3"/>
  <c r="Q305" i="3" s="1"/>
  <c r="M305" i="3"/>
  <c r="J305" i="3"/>
  <c r="P304" i="3"/>
  <c r="M304" i="3"/>
  <c r="J304" i="3"/>
  <c r="P303" i="3"/>
  <c r="Q303" i="3" s="1"/>
  <c r="M303" i="3"/>
  <c r="J303" i="3"/>
  <c r="P302" i="3"/>
  <c r="M302" i="3"/>
  <c r="J302" i="3"/>
  <c r="P301" i="3"/>
  <c r="Q301" i="3" s="1"/>
  <c r="M301" i="3"/>
  <c r="J301" i="3"/>
  <c r="P300" i="3"/>
  <c r="M300" i="3"/>
  <c r="J300" i="3"/>
  <c r="P299" i="3"/>
  <c r="Q299" i="3" s="1"/>
  <c r="M299" i="3"/>
  <c r="J299" i="3"/>
  <c r="P298" i="3"/>
  <c r="M298" i="3"/>
  <c r="J298" i="3"/>
  <c r="P297" i="3"/>
  <c r="Q297" i="3" s="1"/>
  <c r="M297" i="3"/>
  <c r="J297" i="3"/>
  <c r="P296" i="3"/>
  <c r="M296" i="3"/>
  <c r="J296" i="3"/>
  <c r="P295" i="3"/>
  <c r="Q295" i="3" s="1"/>
  <c r="M295" i="3"/>
  <c r="J295" i="3"/>
  <c r="P294" i="3"/>
  <c r="M294" i="3"/>
  <c r="J294" i="3"/>
  <c r="P293" i="3"/>
  <c r="Q293" i="3" s="1"/>
  <c r="M293" i="3"/>
  <c r="J293" i="3"/>
  <c r="P292" i="3"/>
  <c r="M292" i="3"/>
  <c r="J292" i="3"/>
  <c r="P291" i="3"/>
  <c r="Q291" i="3" s="1"/>
  <c r="M291" i="3"/>
  <c r="J291" i="3"/>
  <c r="P290" i="3"/>
  <c r="M290" i="3"/>
  <c r="J290" i="3"/>
  <c r="P289" i="3"/>
  <c r="Q289" i="3" s="1"/>
  <c r="M289" i="3"/>
  <c r="J289" i="3"/>
  <c r="P288" i="3"/>
  <c r="M288" i="3"/>
  <c r="J288" i="3"/>
  <c r="P287" i="3"/>
  <c r="Q287" i="3" s="1"/>
  <c r="M287" i="3"/>
  <c r="J287" i="3"/>
  <c r="P286" i="3"/>
  <c r="O286" i="3"/>
  <c r="N286" i="3"/>
  <c r="L286" i="3"/>
  <c r="L278" i="3" s="1"/>
  <c r="K286" i="3"/>
  <c r="I286" i="3"/>
  <c r="I278" i="3" s="1"/>
  <c r="H286" i="3"/>
  <c r="H278" i="3" s="1"/>
  <c r="G286" i="3"/>
  <c r="F286" i="3"/>
  <c r="E286" i="3"/>
  <c r="O285" i="3"/>
  <c r="N285" i="3"/>
  <c r="M285" i="3"/>
  <c r="L285" i="3"/>
  <c r="K285" i="3"/>
  <c r="I285" i="3"/>
  <c r="I277" i="3" s="1"/>
  <c r="H285" i="3"/>
  <c r="G285" i="3"/>
  <c r="F285" i="3"/>
  <c r="F277" i="3" s="1"/>
  <c r="E285" i="3"/>
  <c r="E277" i="3" s="1"/>
  <c r="P284" i="3"/>
  <c r="M284" i="3"/>
  <c r="J284" i="3"/>
  <c r="P283" i="3"/>
  <c r="M283" i="3"/>
  <c r="J283" i="3"/>
  <c r="P282" i="3"/>
  <c r="M282" i="3"/>
  <c r="J282" i="3"/>
  <c r="P281" i="3"/>
  <c r="Q281" i="3" s="1"/>
  <c r="M281" i="3"/>
  <c r="J281" i="3"/>
  <c r="P280" i="3"/>
  <c r="M280" i="3"/>
  <c r="J280" i="3"/>
  <c r="P279" i="3"/>
  <c r="M279" i="3"/>
  <c r="J279" i="3"/>
  <c r="K278" i="3"/>
  <c r="M278" i="3" s="1"/>
  <c r="O277" i="3"/>
  <c r="K277" i="3"/>
  <c r="H277" i="3"/>
  <c r="P275" i="3"/>
  <c r="Q275" i="3" s="1"/>
  <c r="J275" i="3"/>
  <c r="P274" i="3"/>
  <c r="Q274" i="3" s="1"/>
  <c r="M274" i="3"/>
  <c r="J274" i="3"/>
  <c r="P273" i="3"/>
  <c r="M273" i="3"/>
  <c r="P272" i="3"/>
  <c r="M272" i="3"/>
  <c r="J272" i="3"/>
  <c r="P271" i="3"/>
  <c r="M271" i="3"/>
  <c r="J271" i="3"/>
  <c r="P270" i="3"/>
  <c r="Q270" i="3" s="1"/>
  <c r="M270" i="3"/>
  <c r="J270" i="3"/>
  <c r="P269" i="3"/>
  <c r="M269" i="3"/>
  <c r="J269" i="3"/>
  <c r="P268" i="3"/>
  <c r="M268" i="3"/>
  <c r="J268" i="3"/>
  <c r="P267" i="3"/>
  <c r="M267" i="3"/>
  <c r="J267" i="3"/>
  <c r="P266" i="3"/>
  <c r="Q266" i="3" s="1"/>
  <c r="M266" i="3"/>
  <c r="J266" i="3"/>
  <c r="P265" i="3"/>
  <c r="M265" i="3"/>
  <c r="J265" i="3"/>
  <c r="P264" i="3"/>
  <c r="M264" i="3"/>
  <c r="J264" i="3"/>
  <c r="P263" i="3"/>
  <c r="M263" i="3"/>
  <c r="J263" i="3"/>
  <c r="P262" i="3"/>
  <c r="Q262" i="3" s="1"/>
  <c r="M262" i="3"/>
  <c r="J262" i="3"/>
  <c r="P261" i="3"/>
  <c r="M261" i="3"/>
  <c r="J261" i="3"/>
  <c r="P260" i="3"/>
  <c r="M260" i="3"/>
  <c r="J260" i="3"/>
  <c r="P259" i="3"/>
  <c r="M259" i="3"/>
  <c r="P258" i="3"/>
  <c r="M258" i="3"/>
  <c r="Q258" i="3" s="1"/>
  <c r="J258" i="3"/>
  <c r="O257" i="3"/>
  <c r="N257" i="3"/>
  <c r="L257" i="3"/>
  <c r="K257" i="3"/>
  <c r="M257" i="3" s="1"/>
  <c r="I257" i="3"/>
  <c r="H257" i="3"/>
  <c r="G257" i="3"/>
  <c r="F257" i="3"/>
  <c r="E257" i="3"/>
  <c r="P256" i="3"/>
  <c r="O256" i="3"/>
  <c r="N256" i="3"/>
  <c r="L256" i="3"/>
  <c r="K256" i="3"/>
  <c r="M256" i="3" s="1"/>
  <c r="I256" i="3"/>
  <c r="H256" i="3"/>
  <c r="G256" i="3"/>
  <c r="F256" i="3"/>
  <c r="J256" i="3" s="1"/>
  <c r="E256" i="3"/>
  <c r="P254" i="3"/>
  <c r="M254" i="3"/>
  <c r="J254" i="3"/>
  <c r="P253" i="3"/>
  <c r="Q253" i="3" s="1"/>
  <c r="M253" i="3"/>
  <c r="J253" i="3"/>
  <c r="P252" i="3"/>
  <c r="M252" i="3"/>
  <c r="J252" i="3"/>
  <c r="P251" i="3"/>
  <c r="Q251" i="3" s="1"/>
  <c r="M251" i="3"/>
  <c r="J251" i="3"/>
  <c r="P250" i="3"/>
  <c r="M250" i="3"/>
  <c r="J250" i="3"/>
  <c r="P249" i="3"/>
  <c r="Q249" i="3" s="1"/>
  <c r="M249" i="3"/>
  <c r="J249" i="3"/>
  <c r="P248" i="3"/>
  <c r="M248" i="3"/>
  <c r="J248" i="3"/>
  <c r="P247" i="3"/>
  <c r="Q247" i="3" s="1"/>
  <c r="M247" i="3"/>
  <c r="J247" i="3"/>
  <c r="P246" i="3"/>
  <c r="M246" i="3"/>
  <c r="J246" i="3"/>
  <c r="P245" i="3"/>
  <c r="Q245" i="3" s="1"/>
  <c r="M245" i="3"/>
  <c r="J245" i="3"/>
  <c r="P244" i="3"/>
  <c r="M244" i="3"/>
  <c r="J244" i="3"/>
  <c r="P243" i="3"/>
  <c r="Q243" i="3" s="1"/>
  <c r="M243" i="3"/>
  <c r="J243" i="3"/>
  <c r="P242" i="3"/>
  <c r="M242" i="3"/>
  <c r="J242" i="3"/>
  <c r="P241" i="3"/>
  <c r="Q241" i="3" s="1"/>
  <c r="M241" i="3"/>
  <c r="J241" i="3"/>
  <c r="P240" i="3"/>
  <c r="M240" i="3"/>
  <c r="J240" i="3"/>
  <c r="P239" i="3"/>
  <c r="Q239" i="3" s="1"/>
  <c r="M239" i="3"/>
  <c r="J239" i="3"/>
  <c r="P238" i="3"/>
  <c r="M238" i="3"/>
  <c r="J238" i="3"/>
  <c r="P237" i="3"/>
  <c r="Q237" i="3" s="1"/>
  <c r="M237" i="3"/>
  <c r="J237" i="3"/>
  <c r="P236" i="3"/>
  <c r="M236" i="3"/>
  <c r="J236" i="3"/>
  <c r="P235" i="3"/>
  <c r="Q235" i="3" s="1"/>
  <c r="M235" i="3"/>
  <c r="J235" i="3"/>
  <c r="P234" i="3"/>
  <c r="M234" i="3"/>
  <c r="J234" i="3"/>
  <c r="P233" i="3"/>
  <c r="M233" i="3"/>
  <c r="J233" i="3"/>
  <c r="P232" i="3"/>
  <c r="O232" i="3"/>
  <c r="N232" i="3"/>
  <c r="M232" i="3"/>
  <c r="L232" i="3"/>
  <c r="K232" i="3"/>
  <c r="I232" i="3"/>
  <c r="H232" i="3"/>
  <c r="G232" i="3"/>
  <c r="F232" i="3"/>
  <c r="E232" i="3"/>
  <c r="O231" i="3"/>
  <c r="N231" i="3"/>
  <c r="M231" i="3"/>
  <c r="L231" i="3"/>
  <c r="K231" i="3"/>
  <c r="I231" i="3"/>
  <c r="H231" i="3"/>
  <c r="G231" i="3"/>
  <c r="F231" i="3"/>
  <c r="J231" i="3" s="1"/>
  <c r="E231" i="3"/>
  <c r="P229" i="3"/>
  <c r="M229" i="3"/>
  <c r="J229" i="3"/>
  <c r="P228" i="3"/>
  <c r="M228" i="3"/>
  <c r="J228" i="3"/>
  <c r="P227" i="3"/>
  <c r="M227" i="3"/>
  <c r="J227" i="3"/>
  <c r="P226" i="3"/>
  <c r="M226" i="3"/>
  <c r="J226" i="3"/>
  <c r="P225" i="3"/>
  <c r="M225" i="3"/>
  <c r="J225" i="3"/>
  <c r="P224" i="3"/>
  <c r="M224" i="3"/>
  <c r="J224" i="3"/>
  <c r="P223" i="3"/>
  <c r="M223" i="3"/>
  <c r="J223" i="3"/>
  <c r="P222" i="3"/>
  <c r="M222" i="3"/>
  <c r="J222" i="3"/>
  <c r="P221" i="3"/>
  <c r="M221" i="3"/>
  <c r="J221" i="3"/>
  <c r="P220" i="3"/>
  <c r="M220" i="3"/>
  <c r="J220" i="3"/>
  <c r="P219" i="3"/>
  <c r="Q219" i="3" s="1"/>
  <c r="M219" i="3"/>
  <c r="J219" i="3"/>
  <c r="P218" i="3"/>
  <c r="M218" i="3"/>
  <c r="J218" i="3"/>
  <c r="O217" i="3"/>
  <c r="N217" i="3"/>
  <c r="L217" i="3"/>
  <c r="K217" i="3"/>
  <c r="M217" i="3" s="1"/>
  <c r="I217" i="3"/>
  <c r="H217" i="3"/>
  <c r="G217" i="3"/>
  <c r="F217" i="3"/>
  <c r="E217" i="3"/>
  <c r="P216" i="3"/>
  <c r="O216" i="3"/>
  <c r="N216" i="3"/>
  <c r="L216" i="3"/>
  <c r="K216" i="3"/>
  <c r="I216" i="3"/>
  <c r="H216" i="3"/>
  <c r="G216" i="3"/>
  <c r="F216" i="3"/>
  <c r="E216" i="3"/>
  <c r="P215" i="3"/>
  <c r="M215" i="3"/>
  <c r="J215" i="3"/>
  <c r="P214" i="3"/>
  <c r="Q214" i="3" s="1"/>
  <c r="M214" i="3"/>
  <c r="J214" i="3"/>
  <c r="P213" i="3"/>
  <c r="M213" i="3"/>
  <c r="J213" i="3"/>
  <c r="P212" i="3"/>
  <c r="Q212" i="3" s="1"/>
  <c r="M212" i="3"/>
  <c r="J212" i="3"/>
  <c r="P211" i="3"/>
  <c r="M211" i="3"/>
  <c r="J211" i="3"/>
  <c r="P210" i="3"/>
  <c r="Q210" i="3" s="1"/>
  <c r="M210" i="3"/>
  <c r="J210" i="3"/>
  <c r="P209" i="3"/>
  <c r="M209" i="3"/>
  <c r="J209" i="3"/>
  <c r="P208" i="3"/>
  <c r="Q208" i="3" s="1"/>
  <c r="M208" i="3"/>
  <c r="J208" i="3"/>
  <c r="P207" i="3"/>
  <c r="M207" i="3"/>
  <c r="J207" i="3"/>
  <c r="P206" i="3"/>
  <c r="Q206" i="3" s="1"/>
  <c r="M206" i="3"/>
  <c r="J206" i="3"/>
  <c r="P205" i="3"/>
  <c r="Q205" i="3" s="1"/>
  <c r="M205" i="3"/>
  <c r="J205" i="3"/>
  <c r="P204" i="3"/>
  <c r="Q204" i="3" s="1"/>
  <c r="M204" i="3"/>
  <c r="J204" i="3"/>
  <c r="P203" i="3"/>
  <c r="M203" i="3"/>
  <c r="J203" i="3"/>
  <c r="P202" i="3"/>
  <c r="Q202" i="3" s="1"/>
  <c r="M202" i="3"/>
  <c r="J202" i="3"/>
  <c r="P201" i="3"/>
  <c r="M201" i="3"/>
  <c r="J201" i="3"/>
  <c r="P200" i="3"/>
  <c r="Q200" i="3" s="1"/>
  <c r="M200" i="3"/>
  <c r="J200" i="3"/>
  <c r="O199" i="3"/>
  <c r="P199" i="3" s="1"/>
  <c r="N199" i="3"/>
  <c r="L199" i="3"/>
  <c r="K199" i="3"/>
  <c r="I199" i="3"/>
  <c r="I191" i="3" s="1"/>
  <c r="H199" i="3"/>
  <c r="H191" i="3" s="1"/>
  <c r="G199" i="3"/>
  <c r="F199" i="3"/>
  <c r="E199" i="3"/>
  <c r="O198" i="3"/>
  <c r="N198" i="3"/>
  <c r="M198" i="3"/>
  <c r="L198" i="3"/>
  <c r="K198" i="3"/>
  <c r="I198" i="3"/>
  <c r="I190" i="3" s="1"/>
  <c r="H198" i="3"/>
  <c r="G198" i="3"/>
  <c r="F198" i="3"/>
  <c r="F190" i="3" s="1"/>
  <c r="E198" i="3"/>
  <c r="E190" i="3" s="1"/>
  <c r="P197" i="3"/>
  <c r="M197" i="3"/>
  <c r="J197" i="3"/>
  <c r="P196" i="3"/>
  <c r="M196" i="3"/>
  <c r="J196" i="3"/>
  <c r="P195" i="3"/>
  <c r="M195" i="3"/>
  <c r="J195" i="3"/>
  <c r="P194" i="3"/>
  <c r="M194" i="3"/>
  <c r="J194" i="3"/>
  <c r="P193" i="3"/>
  <c r="M193" i="3"/>
  <c r="J193" i="3"/>
  <c r="P192" i="3"/>
  <c r="M192" i="3"/>
  <c r="J192" i="3"/>
  <c r="K191" i="3"/>
  <c r="F191" i="3"/>
  <c r="O190" i="3"/>
  <c r="L190" i="3"/>
  <c r="H190" i="3"/>
  <c r="G190" i="3"/>
  <c r="Q188" i="3"/>
  <c r="P188" i="3"/>
  <c r="M188" i="3"/>
  <c r="J188" i="3"/>
  <c r="Q187" i="3"/>
  <c r="P187" i="3"/>
  <c r="M187" i="3"/>
  <c r="J187" i="3"/>
  <c r="Q186" i="3"/>
  <c r="P186" i="3"/>
  <c r="M186" i="3"/>
  <c r="J186" i="3"/>
  <c r="Q185" i="3"/>
  <c r="P185" i="3"/>
  <c r="M185" i="3"/>
  <c r="J185" i="3"/>
  <c r="P184" i="3"/>
  <c r="M184" i="3"/>
  <c r="J184" i="3"/>
  <c r="Q184" i="3" s="1"/>
  <c r="Q183" i="3"/>
  <c r="P183" i="3"/>
  <c r="M183" i="3"/>
  <c r="J183" i="3"/>
  <c r="P182" i="3"/>
  <c r="M182" i="3"/>
  <c r="J182" i="3"/>
  <c r="Q182" i="3" s="1"/>
  <c r="Q181" i="3"/>
  <c r="P181" i="3"/>
  <c r="M181" i="3"/>
  <c r="J181" i="3"/>
  <c r="P180" i="3"/>
  <c r="M180" i="3"/>
  <c r="J180" i="3"/>
  <c r="Q180" i="3" s="1"/>
  <c r="Q179" i="3"/>
  <c r="P179" i="3"/>
  <c r="M179" i="3"/>
  <c r="J179" i="3"/>
  <c r="P178" i="3"/>
  <c r="M178" i="3"/>
  <c r="J178" i="3"/>
  <c r="Q178" i="3" s="1"/>
  <c r="Q177" i="3"/>
  <c r="P177" i="3"/>
  <c r="M177" i="3"/>
  <c r="J177" i="3"/>
  <c r="P176" i="3"/>
  <c r="M176" i="3"/>
  <c r="J176" i="3"/>
  <c r="Q176" i="3" s="1"/>
  <c r="Q175" i="3"/>
  <c r="P175" i="3"/>
  <c r="M175" i="3"/>
  <c r="J175" i="3"/>
  <c r="P174" i="3"/>
  <c r="M174" i="3"/>
  <c r="J174" i="3"/>
  <c r="Q174" i="3" s="1"/>
  <c r="Q173" i="3"/>
  <c r="P173" i="3"/>
  <c r="M173" i="3"/>
  <c r="J173" i="3"/>
  <c r="P172" i="3"/>
  <c r="M172" i="3"/>
  <c r="J172" i="3"/>
  <c r="Q171" i="3"/>
  <c r="P171" i="3"/>
  <c r="M171" i="3"/>
  <c r="J171" i="3"/>
  <c r="Q170" i="3"/>
  <c r="P170" i="3"/>
  <c r="M170" i="3"/>
  <c r="J170" i="3"/>
  <c r="Q169" i="3"/>
  <c r="P169" i="3"/>
  <c r="M169" i="3"/>
  <c r="J169" i="3"/>
  <c r="Q168" i="3"/>
  <c r="P168" i="3"/>
  <c r="M168" i="3"/>
  <c r="J168" i="3"/>
  <c r="Q167" i="3"/>
  <c r="P167" i="3"/>
  <c r="M167" i="3"/>
  <c r="J167" i="3"/>
  <c r="Q166" i="3"/>
  <c r="P166" i="3"/>
  <c r="M166" i="3"/>
  <c r="J166" i="3"/>
  <c r="Q165" i="3"/>
  <c r="P165" i="3"/>
  <c r="M165" i="3"/>
  <c r="J165" i="3"/>
  <c r="Q164" i="3"/>
  <c r="P164" i="3"/>
  <c r="M164" i="3"/>
  <c r="J164" i="3"/>
  <c r="P163" i="3"/>
  <c r="M163" i="3"/>
  <c r="J163" i="3"/>
  <c r="Q163" i="3" s="1"/>
  <c r="P162" i="3"/>
  <c r="M162" i="3"/>
  <c r="J162" i="3"/>
  <c r="Q162" i="3" s="1"/>
  <c r="Q161" i="3"/>
  <c r="P161" i="3"/>
  <c r="M161" i="3"/>
  <c r="J161" i="3"/>
  <c r="P160" i="3"/>
  <c r="O160" i="3"/>
  <c r="N160" i="3"/>
  <c r="M160" i="3"/>
  <c r="L160" i="3"/>
  <c r="K160" i="3"/>
  <c r="I160" i="3"/>
  <c r="H160" i="3"/>
  <c r="G160" i="3"/>
  <c r="F160" i="3"/>
  <c r="E160" i="3"/>
  <c r="O159" i="3"/>
  <c r="N159" i="3"/>
  <c r="P159" i="3" s="1"/>
  <c r="M159" i="3"/>
  <c r="L159" i="3"/>
  <c r="K159" i="3"/>
  <c r="I159" i="3"/>
  <c r="H159" i="3"/>
  <c r="G159" i="3"/>
  <c r="F159" i="3"/>
  <c r="E159" i="3"/>
  <c r="P157" i="3"/>
  <c r="Q157" i="3" s="1"/>
  <c r="M157" i="3"/>
  <c r="J157" i="3"/>
  <c r="P156" i="3"/>
  <c r="M156" i="3"/>
  <c r="J156" i="3"/>
  <c r="P155" i="3"/>
  <c r="M155" i="3"/>
  <c r="J155" i="3"/>
  <c r="P154" i="3"/>
  <c r="M154" i="3"/>
  <c r="J154" i="3"/>
  <c r="P153" i="3"/>
  <c r="M153" i="3"/>
  <c r="J153" i="3"/>
  <c r="P152" i="3"/>
  <c r="M152" i="3"/>
  <c r="J152" i="3"/>
  <c r="P151" i="3"/>
  <c r="M151" i="3"/>
  <c r="J151" i="3"/>
  <c r="P150" i="3"/>
  <c r="M150" i="3"/>
  <c r="J150" i="3"/>
  <c r="O149" i="3"/>
  <c r="N149" i="3"/>
  <c r="L149" i="3"/>
  <c r="K149" i="3"/>
  <c r="M149" i="3" s="1"/>
  <c r="I149" i="3"/>
  <c r="H149" i="3"/>
  <c r="G149" i="3"/>
  <c r="F149" i="3"/>
  <c r="E149" i="3"/>
  <c r="O148" i="3"/>
  <c r="P148" i="3" s="1"/>
  <c r="N148" i="3"/>
  <c r="L148" i="3"/>
  <c r="K148" i="3"/>
  <c r="I148" i="3"/>
  <c r="H148" i="3"/>
  <c r="G148" i="3"/>
  <c r="F148" i="3"/>
  <c r="E148" i="3"/>
  <c r="P146" i="3"/>
  <c r="M146" i="3"/>
  <c r="J146" i="3"/>
  <c r="Q146" i="3" s="1"/>
  <c r="P145" i="3"/>
  <c r="M145" i="3"/>
  <c r="J145" i="3"/>
  <c r="P144" i="3"/>
  <c r="Q144" i="3" s="1"/>
  <c r="M144" i="3"/>
  <c r="J144" i="3"/>
  <c r="P143" i="3"/>
  <c r="Q143" i="3" s="1"/>
  <c r="M143" i="3"/>
  <c r="J143" i="3"/>
  <c r="P142" i="3"/>
  <c r="M142" i="3"/>
  <c r="J142" i="3"/>
  <c r="Q142" i="3" s="1"/>
  <c r="P141" i="3"/>
  <c r="Q141" i="3" s="1"/>
  <c r="M141" i="3"/>
  <c r="J141" i="3"/>
  <c r="P140" i="3"/>
  <c r="Q140" i="3" s="1"/>
  <c r="M140" i="3"/>
  <c r="J140" i="3"/>
  <c r="P139" i="3"/>
  <c r="Q139" i="3" s="1"/>
  <c r="M139" i="3"/>
  <c r="J139" i="3"/>
  <c r="P138" i="3"/>
  <c r="M138" i="3"/>
  <c r="J138" i="3"/>
  <c r="Q137" i="3"/>
  <c r="P137" i="3"/>
  <c r="M137" i="3"/>
  <c r="J137" i="3"/>
  <c r="O136" i="3"/>
  <c r="N136" i="3"/>
  <c r="L136" i="3"/>
  <c r="I136" i="3"/>
  <c r="H136" i="3"/>
  <c r="G136" i="3"/>
  <c r="F136" i="3"/>
  <c r="E136" i="3"/>
  <c r="O135" i="3"/>
  <c r="N135" i="3"/>
  <c r="L135" i="3"/>
  <c r="K135" i="3"/>
  <c r="M135" i="3" s="1"/>
  <c r="I135" i="3"/>
  <c r="H135" i="3"/>
  <c r="G135" i="3"/>
  <c r="F135" i="3"/>
  <c r="E135" i="3"/>
  <c r="P133" i="3"/>
  <c r="M133" i="3"/>
  <c r="J133" i="3"/>
  <c r="P132" i="3"/>
  <c r="M132" i="3"/>
  <c r="Q132" i="3" s="1"/>
  <c r="J132" i="3"/>
  <c r="P131" i="3"/>
  <c r="M131" i="3"/>
  <c r="J131" i="3"/>
  <c r="P130" i="3"/>
  <c r="M130" i="3"/>
  <c r="J130" i="3"/>
  <c r="P129" i="3"/>
  <c r="M129" i="3"/>
  <c r="J129" i="3"/>
  <c r="P128" i="3"/>
  <c r="M128" i="3"/>
  <c r="Q128" i="3" s="1"/>
  <c r="J128" i="3"/>
  <c r="P127" i="3"/>
  <c r="M127" i="3"/>
  <c r="J127" i="3"/>
  <c r="P126" i="3"/>
  <c r="M126" i="3"/>
  <c r="J126" i="3"/>
  <c r="P125" i="3"/>
  <c r="M125" i="3"/>
  <c r="J125" i="3"/>
  <c r="P124" i="3"/>
  <c r="M124" i="3"/>
  <c r="Q124" i="3" s="1"/>
  <c r="J124" i="3"/>
  <c r="P123" i="3"/>
  <c r="M123" i="3"/>
  <c r="J123" i="3"/>
  <c r="P122" i="3"/>
  <c r="M122" i="3"/>
  <c r="J122" i="3"/>
  <c r="P121" i="3"/>
  <c r="M121" i="3"/>
  <c r="J121" i="3"/>
  <c r="P120" i="3"/>
  <c r="M120" i="3"/>
  <c r="Q120" i="3" s="1"/>
  <c r="J120" i="3"/>
  <c r="P119" i="3"/>
  <c r="M119" i="3"/>
  <c r="J119" i="3"/>
  <c r="P118" i="3"/>
  <c r="M118" i="3"/>
  <c r="J118" i="3"/>
  <c r="O117" i="3"/>
  <c r="N117" i="3"/>
  <c r="L117" i="3"/>
  <c r="K117" i="3"/>
  <c r="M117" i="3" s="1"/>
  <c r="I117" i="3"/>
  <c r="H117" i="3"/>
  <c r="G117" i="3"/>
  <c r="F117" i="3"/>
  <c r="E117" i="3"/>
  <c r="O116" i="3"/>
  <c r="P116" i="3" s="1"/>
  <c r="N116" i="3"/>
  <c r="L116" i="3"/>
  <c r="K116" i="3"/>
  <c r="M116" i="3" s="1"/>
  <c r="I116" i="3"/>
  <c r="H116" i="3"/>
  <c r="G116" i="3"/>
  <c r="F116" i="3"/>
  <c r="E116" i="3"/>
  <c r="Q114" i="3"/>
  <c r="P114" i="3"/>
  <c r="M114" i="3"/>
  <c r="J114" i="3"/>
  <c r="Q113" i="3"/>
  <c r="P113" i="3"/>
  <c r="M113" i="3"/>
  <c r="J113" i="3"/>
  <c r="P112" i="3"/>
  <c r="M112" i="3"/>
  <c r="J112" i="3"/>
  <c r="Q112" i="3" s="1"/>
  <c r="Q111" i="3"/>
  <c r="P111" i="3"/>
  <c r="M111" i="3"/>
  <c r="J111" i="3"/>
  <c r="P110" i="3"/>
  <c r="O110" i="3"/>
  <c r="N110" i="3"/>
  <c r="M110" i="3"/>
  <c r="L110" i="3"/>
  <c r="K110" i="3"/>
  <c r="I110" i="3"/>
  <c r="H110" i="3"/>
  <c r="G110" i="3"/>
  <c r="F110" i="3"/>
  <c r="E110" i="3"/>
  <c r="O109" i="3"/>
  <c r="N109" i="3"/>
  <c r="P109" i="3" s="1"/>
  <c r="M109" i="3"/>
  <c r="L109" i="3"/>
  <c r="K109" i="3"/>
  <c r="I109" i="3"/>
  <c r="H109" i="3"/>
  <c r="G109" i="3"/>
  <c r="F109" i="3"/>
  <c r="E109" i="3"/>
  <c r="J109" i="3" s="1"/>
  <c r="Q109" i="3" s="1"/>
  <c r="P107" i="3"/>
  <c r="M107" i="3"/>
  <c r="J107" i="3"/>
  <c r="P106" i="3"/>
  <c r="M106" i="3"/>
  <c r="Q106" i="3" s="1"/>
  <c r="J106" i="3"/>
  <c r="P105" i="3"/>
  <c r="M105" i="3"/>
  <c r="J105" i="3"/>
  <c r="P104" i="3"/>
  <c r="M104" i="3"/>
  <c r="J104" i="3"/>
  <c r="P103" i="3"/>
  <c r="M103" i="3"/>
  <c r="J103" i="3"/>
  <c r="P102" i="3"/>
  <c r="M102" i="3"/>
  <c r="Q102" i="3" s="1"/>
  <c r="J102" i="3"/>
  <c r="P101" i="3"/>
  <c r="M101" i="3"/>
  <c r="J101" i="3"/>
  <c r="P100" i="3"/>
  <c r="M100" i="3"/>
  <c r="J100" i="3"/>
  <c r="P99" i="3"/>
  <c r="M99" i="3"/>
  <c r="J99" i="3"/>
  <c r="P98" i="3"/>
  <c r="M98" i="3"/>
  <c r="J98" i="3"/>
  <c r="O97" i="3"/>
  <c r="N97" i="3"/>
  <c r="P97" i="3" s="1"/>
  <c r="L97" i="3"/>
  <c r="K97" i="3"/>
  <c r="M97" i="3" s="1"/>
  <c r="I97" i="3"/>
  <c r="H97" i="3"/>
  <c r="G97" i="3"/>
  <c r="F97" i="3"/>
  <c r="E97" i="3"/>
  <c r="P96" i="3"/>
  <c r="O96" i="3"/>
  <c r="N96" i="3"/>
  <c r="L96" i="3"/>
  <c r="K96" i="3"/>
  <c r="M96" i="3" s="1"/>
  <c r="I96" i="3"/>
  <c r="H96" i="3"/>
  <c r="G96" i="3"/>
  <c r="F96" i="3"/>
  <c r="E96" i="3"/>
  <c r="P94" i="3"/>
  <c r="M94" i="3"/>
  <c r="J94" i="3"/>
  <c r="P93" i="3"/>
  <c r="Q93" i="3" s="1"/>
  <c r="M93" i="3"/>
  <c r="J93" i="3"/>
  <c r="P92" i="3"/>
  <c r="M92" i="3"/>
  <c r="J92" i="3"/>
  <c r="P91" i="3"/>
  <c r="Q91" i="3" s="1"/>
  <c r="M91" i="3"/>
  <c r="J91" i="3"/>
  <c r="Q90" i="3"/>
  <c r="J90" i="3"/>
  <c r="M90" i="3" s="1"/>
  <c r="N86" i="3" s="1"/>
  <c r="P86" i="3" s="1"/>
  <c r="Q89" i="3"/>
  <c r="J89" i="3"/>
  <c r="M89" i="3" s="1"/>
  <c r="P89" i="3" s="1"/>
  <c r="P88" i="3"/>
  <c r="M88" i="3"/>
  <c r="J88" i="3"/>
  <c r="Q88" i="3" s="1"/>
  <c r="Q87" i="3"/>
  <c r="P87" i="3"/>
  <c r="M87" i="3"/>
  <c r="J87" i="3"/>
  <c r="O86" i="3"/>
  <c r="L86" i="3"/>
  <c r="M86" i="3" s="1"/>
  <c r="K86" i="3"/>
  <c r="I86" i="3"/>
  <c r="H86" i="3"/>
  <c r="G86" i="3"/>
  <c r="F86" i="3"/>
  <c r="E86" i="3"/>
  <c r="O85" i="3"/>
  <c r="L85" i="3"/>
  <c r="M85" i="3" s="1"/>
  <c r="K85" i="3"/>
  <c r="I85" i="3"/>
  <c r="H85" i="3"/>
  <c r="G85" i="3"/>
  <c r="F85" i="3"/>
  <c r="E85" i="3"/>
  <c r="J85" i="3" s="1"/>
  <c r="Q83" i="3"/>
  <c r="P83" i="3"/>
  <c r="M83" i="3"/>
  <c r="J83" i="3"/>
  <c r="Q82" i="3"/>
  <c r="P82" i="3"/>
  <c r="M82" i="3"/>
  <c r="J82" i="3"/>
  <c r="Q81" i="3"/>
  <c r="P81" i="3"/>
  <c r="M81" i="3"/>
  <c r="J81" i="3"/>
  <c r="Q80" i="3"/>
  <c r="P80" i="3"/>
  <c r="M80" i="3"/>
  <c r="J80" i="3"/>
  <c r="P79" i="3"/>
  <c r="M79" i="3"/>
  <c r="J79" i="3"/>
  <c r="Q78" i="3"/>
  <c r="P78" i="3"/>
  <c r="M78" i="3"/>
  <c r="J78" i="3"/>
  <c r="Q77" i="3"/>
  <c r="P77" i="3"/>
  <c r="M77" i="3"/>
  <c r="J77" i="3"/>
  <c r="Q76" i="3"/>
  <c r="P76" i="3"/>
  <c r="M76" i="3"/>
  <c r="J76" i="3"/>
  <c r="Q75" i="3"/>
  <c r="P75" i="3"/>
  <c r="M75" i="3"/>
  <c r="J75" i="3"/>
  <c r="Q74" i="3"/>
  <c r="P74" i="3"/>
  <c r="M74" i="3"/>
  <c r="J74" i="3"/>
  <c r="P73" i="3"/>
  <c r="M73" i="3"/>
  <c r="Q73" i="3" s="1"/>
  <c r="J73" i="3"/>
  <c r="Q72" i="3"/>
  <c r="P72" i="3"/>
  <c r="M72" i="3"/>
  <c r="J72" i="3"/>
  <c r="Q71" i="3"/>
  <c r="P71" i="3"/>
  <c r="M71" i="3"/>
  <c r="J71" i="3"/>
  <c r="Q70" i="3"/>
  <c r="P70" i="3"/>
  <c r="M70" i="3"/>
  <c r="J70" i="3"/>
  <c r="P69" i="3"/>
  <c r="M69" i="3"/>
  <c r="J69" i="3"/>
  <c r="Q69" i="3" s="1"/>
  <c r="Q68" i="3"/>
  <c r="P68" i="3"/>
  <c r="M68" i="3"/>
  <c r="J68" i="3"/>
  <c r="P67" i="3"/>
  <c r="M67" i="3"/>
  <c r="Q67" i="3" s="1"/>
  <c r="J67" i="3"/>
  <c r="P66" i="3"/>
  <c r="M66" i="3"/>
  <c r="Q66" i="3" s="1"/>
  <c r="J66" i="3"/>
  <c r="Q65" i="3"/>
  <c r="P65" i="3"/>
  <c r="M65" i="3"/>
  <c r="J65" i="3"/>
  <c r="Q64" i="3"/>
  <c r="P64" i="3"/>
  <c r="M64" i="3"/>
  <c r="J64" i="3"/>
  <c r="Q63" i="3"/>
  <c r="P63" i="3"/>
  <c r="M63" i="3"/>
  <c r="J63" i="3"/>
  <c r="Q62" i="3"/>
  <c r="P62" i="3"/>
  <c r="M62" i="3"/>
  <c r="J62" i="3"/>
  <c r="Q61" i="3"/>
  <c r="P61" i="3"/>
  <c r="M61" i="3"/>
  <c r="J61" i="3"/>
  <c r="Q60" i="3"/>
  <c r="P60" i="3"/>
  <c r="M60" i="3"/>
  <c r="J60" i="3"/>
  <c r="O59" i="3"/>
  <c r="N59" i="3"/>
  <c r="P59" i="3" s="1"/>
  <c r="L59" i="3"/>
  <c r="K59" i="3"/>
  <c r="M59" i="3" s="1"/>
  <c r="I59" i="3"/>
  <c r="H59" i="3"/>
  <c r="G59" i="3"/>
  <c r="F59" i="3"/>
  <c r="E59" i="3"/>
  <c r="O58" i="3"/>
  <c r="N58" i="3"/>
  <c r="P58" i="3" s="1"/>
  <c r="L58" i="3"/>
  <c r="K58" i="3"/>
  <c r="M58" i="3" s="1"/>
  <c r="I58" i="3"/>
  <c r="H58" i="3"/>
  <c r="G58" i="3"/>
  <c r="F58" i="3"/>
  <c r="J58" i="3" s="1"/>
  <c r="E58" i="3"/>
  <c r="P56" i="3"/>
  <c r="M56" i="3"/>
  <c r="J56" i="3"/>
  <c r="P55" i="3"/>
  <c r="M55" i="3"/>
  <c r="J55" i="3"/>
  <c r="P54" i="3"/>
  <c r="Q54" i="3" s="1"/>
  <c r="M54" i="3"/>
  <c r="J54" i="3"/>
  <c r="P53" i="3"/>
  <c r="Q53" i="3" s="1"/>
  <c r="M53" i="3"/>
  <c r="J53" i="3"/>
  <c r="P52" i="3"/>
  <c r="M52" i="3"/>
  <c r="J52" i="3"/>
  <c r="P51" i="3"/>
  <c r="Q51" i="3" s="1"/>
  <c r="M51" i="3"/>
  <c r="J51" i="3"/>
  <c r="P50" i="3"/>
  <c r="M50" i="3"/>
  <c r="J50" i="3"/>
  <c r="P49" i="3"/>
  <c r="Q49" i="3" s="1"/>
  <c r="M49" i="3"/>
  <c r="J49" i="3"/>
  <c r="P48" i="3"/>
  <c r="Q48" i="3" s="1"/>
  <c r="M48" i="3"/>
  <c r="J48" i="3"/>
  <c r="P47" i="3"/>
  <c r="Q47" i="3" s="1"/>
  <c r="M47" i="3"/>
  <c r="J47" i="3"/>
  <c r="P46" i="3"/>
  <c r="Q46" i="3" s="1"/>
  <c r="M46" i="3"/>
  <c r="J46" i="3"/>
  <c r="P45" i="3"/>
  <c r="P43" i="3" s="1"/>
  <c r="M45" i="3"/>
  <c r="J45" i="3"/>
  <c r="J44" i="3"/>
  <c r="Q44" i="3" s="1"/>
  <c r="O43" i="3"/>
  <c r="N43" i="3"/>
  <c r="M43" i="3"/>
  <c r="L43" i="3"/>
  <c r="K43" i="3"/>
  <c r="I43" i="3"/>
  <c r="J43" i="3" s="1"/>
  <c r="H43" i="3"/>
  <c r="E43" i="3"/>
  <c r="P42" i="3"/>
  <c r="Q42" i="3" s="1"/>
  <c r="M42" i="3"/>
  <c r="J42" i="3"/>
  <c r="P41" i="3"/>
  <c r="Q41" i="3" s="1"/>
  <c r="M41" i="3"/>
  <c r="J41" i="3"/>
  <c r="P40" i="3"/>
  <c r="O40" i="3"/>
  <c r="N40" i="3"/>
  <c r="L40" i="3"/>
  <c r="M40" i="3" s="1"/>
  <c r="K40" i="3"/>
  <c r="I40" i="3"/>
  <c r="H40" i="3"/>
  <c r="G40" i="3"/>
  <c r="F40" i="3"/>
  <c r="E40" i="3"/>
  <c r="O39" i="3"/>
  <c r="N39" i="3"/>
  <c r="P39" i="3" s="1"/>
  <c r="M39" i="3"/>
  <c r="L39" i="3"/>
  <c r="K39" i="3"/>
  <c r="I39" i="3"/>
  <c r="H39" i="3"/>
  <c r="G39" i="3"/>
  <c r="F39" i="3"/>
  <c r="E39" i="3"/>
  <c r="J39" i="3" s="1"/>
  <c r="P37" i="3"/>
  <c r="M37" i="3"/>
  <c r="J37" i="3"/>
  <c r="P36" i="3"/>
  <c r="Q36" i="3" s="1"/>
  <c r="M36" i="3"/>
  <c r="J36" i="3"/>
  <c r="P35" i="3"/>
  <c r="Q35" i="3" s="1"/>
  <c r="M35" i="3"/>
  <c r="J35" i="3"/>
  <c r="P34" i="3"/>
  <c r="Q34" i="3" s="1"/>
  <c r="M34" i="3"/>
  <c r="J34" i="3"/>
  <c r="P33" i="3"/>
  <c r="M33" i="3"/>
  <c r="J33" i="3"/>
  <c r="P32" i="3"/>
  <c r="Q32" i="3" s="1"/>
  <c r="M32" i="3"/>
  <c r="J32" i="3"/>
  <c r="P31" i="3"/>
  <c r="Q31" i="3" s="1"/>
  <c r="M31" i="3"/>
  <c r="J31" i="3"/>
  <c r="P30" i="3"/>
  <c r="Q30" i="3" s="1"/>
  <c r="M30" i="3"/>
  <c r="J30" i="3"/>
  <c r="P29" i="3"/>
  <c r="M29" i="3"/>
  <c r="J29" i="3"/>
  <c r="P28" i="3"/>
  <c r="Q28" i="3" s="1"/>
  <c r="M28" i="3"/>
  <c r="J28" i="3"/>
  <c r="P27" i="3"/>
  <c r="Q27" i="3" s="1"/>
  <c r="M27" i="3"/>
  <c r="J27" i="3"/>
  <c r="P26" i="3"/>
  <c r="Q26" i="3" s="1"/>
  <c r="M26" i="3"/>
  <c r="J26" i="3"/>
  <c r="P25" i="3"/>
  <c r="M25" i="3"/>
  <c r="M23" i="3" s="1"/>
  <c r="J25" i="3"/>
  <c r="P24" i="3"/>
  <c r="Q24" i="3" s="1"/>
  <c r="Q22" i="3" s="1"/>
  <c r="M24" i="3"/>
  <c r="M22" i="3" s="1"/>
  <c r="J24" i="3"/>
  <c r="J22" i="3" s="1"/>
  <c r="P23" i="3"/>
  <c r="O23" i="3"/>
  <c r="N23" i="3"/>
  <c r="L23" i="3"/>
  <c r="K23" i="3"/>
  <c r="I23" i="3"/>
  <c r="H23" i="3"/>
  <c r="G23" i="3"/>
  <c r="F23" i="3"/>
  <c r="E23" i="3"/>
  <c r="P22" i="3"/>
  <c r="O22" i="3"/>
  <c r="N22" i="3"/>
  <c r="L22" i="3"/>
  <c r="K22" i="3"/>
  <c r="I22" i="3"/>
  <c r="H22" i="3"/>
  <c r="G22" i="3"/>
  <c r="F22" i="3"/>
  <c r="E22" i="3"/>
  <c r="P21" i="3"/>
  <c r="M21" i="3"/>
  <c r="J21" i="3"/>
  <c r="P20" i="3"/>
  <c r="Q20" i="3" s="1"/>
  <c r="M20" i="3"/>
  <c r="J20" i="3"/>
  <c r="Q308" i="4" l="1"/>
  <c r="Q257" i="4"/>
  <c r="Q232" i="4"/>
  <c r="J191" i="4"/>
  <c r="Q199" i="4"/>
  <c r="Q136" i="4"/>
  <c r="Q278" i="4"/>
  <c r="Q191" i="4"/>
  <c r="Q22" i="4"/>
  <c r="Q190" i="4"/>
  <c r="M4" i="4"/>
  <c r="Q23" i="4"/>
  <c r="Q85" i="4"/>
  <c r="Q40" i="4"/>
  <c r="Q9" i="4"/>
  <c r="Q86" i="4"/>
  <c r="Q198" i="4"/>
  <c r="J6" i="4"/>
  <c r="E4" i="4"/>
  <c r="J4" i="4" s="1"/>
  <c r="Q217" i="4"/>
  <c r="Q277" i="4"/>
  <c r="P6" i="4"/>
  <c r="N4" i="4"/>
  <c r="P4" i="4" s="1"/>
  <c r="N5" i="4"/>
  <c r="P5" i="4" s="1"/>
  <c r="E5" i="4"/>
  <c r="J5" i="4" s="1"/>
  <c r="Q285" i="4"/>
  <c r="K5" i="4"/>
  <c r="M5" i="4" s="1"/>
  <c r="Q306" i="3"/>
  <c r="Q304" i="3"/>
  <c r="Q302" i="3"/>
  <c r="Q300" i="3"/>
  <c r="Q298" i="3"/>
  <c r="Q296" i="3"/>
  <c r="Q294" i="3"/>
  <c r="Q292" i="3"/>
  <c r="Q290" i="3"/>
  <c r="Q288" i="3"/>
  <c r="Q273" i="3"/>
  <c r="Q269" i="3"/>
  <c r="Q265" i="3"/>
  <c r="P257" i="3"/>
  <c r="J257" i="3"/>
  <c r="Q261" i="3"/>
  <c r="Q254" i="3"/>
  <c r="Q252" i="3"/>
  <c r="Q250" i="3"/>
  <c r="Q248" i="3"/>
  <c r="Q246" i="3"/>
  <c r="Q244" i="3"/>
  <c r="Q242" i="3"/>
  <c r="Q240" i="3"/>
  <c r="Q238" i="3"/>
  <c r="Q236" i="3"/>
  <c r="Q234" i="3"/>
  <c r="Q227" i="3"/>
  <c r="Q223" i="3"/>
  <c r="G191" i="3"/>
  <c r="J217" i="3"/>
  <c r="Q215" i="3"/>
  <c r="Q213" i="3"/>
  <c r="O191" i="3"/>
  <c r="Q211" i="3"/>
  <c r="Q209" i="3"/>
  <c r="Q207" i="3"/>
  <c r="Q203" i="3"/>
  <c r="Q201" i="3"/>
  <c r="Q195" i="3"/>
  <c r="J160" i="3"/>
  <c r="Q160" i="3" s="1"/>
  <c r="Q172" i="3"/>
  <c r="J159" i="3"/>
  <c r="Q159" i="3" s="1"/>
  <c r="Q153" i="3"/>
  <c r="J149" i="3"/>
  <c r="P135" i="3"/>
  <c r="P136" i="3"/>
  <c r="J135" i="3"/>
  <c r="Q145" i="3"/>
  <c r="M136" i="3"/>
  <c r="Q135" i="3"/>
  <c r="Q138" i="3"/>
  <c r="J117" i="3"/>
  <c r="J97" i="3"/>
  <c r="Q97" i="3" s="1"/>
  <c r="Q99" i="3"/>
  <c r="Q94" i="3"/>
  <c r="Q92" i="3"/>
  <c r="Q79" i="3"/>
  <c r="J59" i="3"/>
  <c r="Q59" i="3" s="1"/>
  <c r="Q56" i="3"/>
  <c r="Q55" i="3"/>
  <c r="Q39" i="3"/>
  <c r="Q52" i="3"/>
  <c r="Q50" i="3"/>
  <c r="J40" i="3"/>
  <c r="Q40" i="3" s="1"/>
  <c r="Q37" i="3"/>
  <c r="Q33" i="3"/>
  <c r="J23" i="3"/>
  <c r="Q29" i="3"/>
  <c r="Q23" i="3" s="1"/>
  <c r="Q25" i="3"/>
  <c r="Q21" i="3"/>
  <c r="Q58" i="3"/>
  <c r="Q116" i="3"/>
  <c r="Q43" i="3"/>
  <c r="J198" i="3"/>
  <c r="P198" i="3"/>
  <c r="N190" i="3"/>
  <c r="P190" i="3" s="1"/>
  <c r="Q256" i="3"/>
  <c r="P90" i="3"/>
  <c r="Q98" i="3"/>
  <c r="Q123" i="3"/>
  <c r="Q152" i="3"/>
  <c r="Q194" i="3"/>
  <c r="M216" i="3"/>
  <c r="Q216" i="3" s="1"/>
  <c r="K190" i="3"/>
  <c r="M190" i="3" s="1"/>
  <c r="P217" i="3"/>
  <c r="Q217" i="3" s="1"/>
  <c r="N191" i="3"/>
  <c r="Q218" i="3"/>
  <c r="Q222" i="3"/>
  <c r="Q226" i="3"/>
  <c r="J148" i="3"/>
  <c r="M148" i="3"/>
  <c r="Q150" i="3"/>
  <c r="M286" i="3"/>
  <c r="L191" i="3"/>
  <c r="M191" i="3" s="1"/>
  <c r="M199" i="3"/>
  <c r="P308" i="3"/>
  <c r="N278" i="3"/>
  <c r="P278" i="3" s="1"/>
  <c r="Q105" i="3"/>
  <c r="J110" i="3"/>
  <c r="Q110" i="3" s="1"/>
  <c r="Q119" i="3"/>
  <c r="Q127" i="3"/>
  <c r="Q131" i="3"/>
  <c r="J136" i="3"/>
  <c r="Q136" i="3" s="1"/>
  <c r="Q156" i="3"/>
  <c r="J308" i="3"/>
  <c r="Q312" i="3"/>
  <c r="Q316" i="3"/>
  <c r="Q320" i="3"/>
  <c r="Q324" i="3"/>
  <c r="Q328" i="3"/>
  <c r="Q332" i="3"/>
  <c r="Q45" i="3"/>
  <c r="N85" i="3"/>
  <c r="P85" i="3" s="1"/>
  <c r="Q85" i="3" s="1"/>
  <c r="J86" i="3"/>
  <c r="Q86" i="3" s="1"/>
  <c r="Q101" i="3"/>
  <c r="Q104" i="3"/>
  <c r="J116" i="3"/>
  <c r="Q118" i="3"/>
  <c r="Q122" i="3"/>
  <c r="Q126" i="3"/>
  <c r="Q130" i="3"/>
  <c r="J96" i="3"/>
  <c r="Q96" i="3" s="1"/>
  <c r="Q100" i="3"/>
  <c r="Q103" i="3"/>
  <c r="Q107" i="3"/>
  <c r="P117" i="3"/>
  <c r="Q121" i="3"/>
  <c r="Q125" i="3"/>
  <c r="Q129" i="3"/>
  <c r="Q133" i="3"/>
  <c r="P149" i="3"/>
  <c r="Q149" i="3" s="1"/>
  <c r="P231" i="3"/>
  <c r="Q231" i="3" s="1"/>
  <c r="Q233" i="3"/>
  <c r="Q280" i="3"/>
  <c r="Q284" i="3"/>
  <c r="Q151" i="3"/>
  <c r="Q155" i="3"/>
  <c r="Q193" i="3"/>
  <c r="Q197" i="3"/>
  <c r="Q221" i="3"/>
  <c r="Q225" i="3"/>
  <c r="Q229" i="3"/>
  <c r="Q260" i="3"/>
  <c r="Q264" i="3"/>
  <c r="Q268" i="3"/>
  <c r="Q272" i="3"/>
  <c r="M277" i="3"/>
  <c r="Q279" i="3"/>
  <c r="Q283" i="3"/>
  <c r="J277" i="3"/>
  <c r="E278" i="3"/>
  <c r="J278" i="3" s="1"/>
  <c r="J286" i="3"/>
  <c r="J307" i="3"/>
  <c r="Q311" i="3"/>
  <c r="Q315" i="3"/>
  <c r="Q319" i="3"/>
  <c r="Q323" i="3"/>
  <c r="Q327" i="3"/>
  <c r="Q331" i="3"/>
  <c r="Q154" i="3"/>
  <c r="Q192" i="3"/>
  <c r="Q196" i="3"/>
  <c r="J190" i="3"/>
  <c r="E191" i="3"/>
  <c r="J191" i="3" s="1"/>
  <c r="J199" i="3"/>
  <c r="J216" i="3"/>
  <c r="Q220" i="3"/>
  <c r="Q224" i="3"/>
  <c r="Q228" i="3"/>
  <c r="J232" i="3"/>
  <c r="Q232" i="3" s="1"/>
  <c r="Q259" i="3"/>
  <c r="Q263" i="3"/>
  <c r="Q267" i="3"/>
  <c r="Q271" i="3"/>
  <c r="Q282" i="3"/>
  <c r="J285" i="3"/>
  <c r="P285" i="3"/>
  <c r="N277" i="3"/>
  <c r="P277" i="3" s="1"/>
  <c r="M307" i="3"/>
  <c r="Q307" i="3" s="1"/>
  <c r="Q310" i="3"/>
  <c r="Q314" i="3"/>
  <c r="Q318" i="3"/>
  <c r="Q322" i="3"/>
  <c r="Q326" i="3"/>
  <c r="Q330" i="3"/>
  <c r="Q334" i="3"/>
  <c r="K5" i="2"/>
  <c r="O5" i="2"/>
  <c r="Q334" i="2"/>
  <c r="P334" i="2"/>
  <c r="M334" i="2"/>
  <c r="J334" i="2"/>
  <c r="Q333" i="2"/>
  <c r="P333" i="2"/>
  <c r="M333" i="2"/>
  <c r="J333" i="2"/>
  <c r="Q332" i="2"/>
  <c r="P332" i="2"/>
  <c r="M332" i="2"/>
  <c r="J332" i="2"/>
  <c r="Q331" i="2"/>
  <c r="P331" i="2"/>
  <c r="M331" i="2"/>
  <c r="J331" i="2"/>
  <c r="Q330" i="2"/>
  <c r="P330" i="2"/>
  <c r="M330" i="2"/>
  <c r="J330" i="2"/>
  <c r="Q329" i="2"/>
  <c r="P329" i="2"/>
  <c r="M329" i="2"/>
  <c r="J329" i="2"/>
  <c r="Q328" i="2"/>
  <c r="P328" i="2"/>
  <c r="M328" i="2"/>
  <c r="J328" i="2"/>
  <c r="Q327" i="2"/>
  <c r="P327" i="2"/>
  <c r="M327" i="2"/>
  <c r="J327" i="2"/>
  <c r="Q326" i="2"/>
  <c r="P326" i="2"/>
  <c r="M326" i="2"/>
  <c r="J326" i="2"/>
  <c r="Q325" i="2"/>
  <c r="P325" i="2"/>
  <c r="M325" i="2"/>
  <c r="J325" i="2"/>
  <c r="P324" i="2"/>
  <c r="M324" i="2"/>
  <c r="J324" i="2"/>
  <c r="Q324" i="2" s="1"/>
  <c r="Q323" i="2"/>
  <c r="P323" i="2"/>
  <c r="M323" i="2"/>
  <c r="J323" i="2"/>
  <c r="P322" i="2"/>
  <c r="M322" i="2"/>
  <c r="J322" i="2"/>
  <c r="Q322" i="2" s="1"/>
  <c r="Q321" i="2"/>
  <c r="P321" i="2"/>
  <c r="M321" i="2"/>
  <c r="J321" i="2"/>
  <c r="P320" i="2"/>
  <c r="M320" i="2"/>
  <c r="J320" i="2"/>
  <c r="Q320" i="2" s="1"/>
  <c r="Q319" i="2"/>
  <c r="P319" i="2"/>
  <c r="M319" i="2"/>
  <c r="J319" i="2"/>
  <c r="P318" i="2"/>
  <c r="M318" i="2"/>
  <c r="J318" i="2"/>
  <c r="Q318" i="2" s="1"/>
  <c r="Q317" i="2"/>
  <c r="P317" i="2"/>
  <c r="M317" i="2"/>
  <c r="J317" i="2"/>
  <c r="P316" i="2"/>
  <c r="M316" i="2"/>
  <c r="J316" i="2"/>
  <c r="Q316" i="2" s="1"/>
  <c r="Q315" i="2"/>
  <c r="P315" i="2"/>
  <c r="M315" i="2"/>
  <c r="J315" i="2"/>
  <c r="P314" i="2"/>
  <c r="M314" i="2"/>
  <c r="J314" i="2"/>
  <c r="Q314" i="2" s="1"/>
  <c r="Q313" i="2"/>
  <c r="P313" i="2"/>
  <c r="M313" i="2"/>
  <c r="J313" i="2"/>
  <c r="P312" i="2"/>
  <c r="M312" i="2"/>
  <c r="J312" i="2"/>
  <c r="Q312" i="2" s="1"/>
  <c r="Q311" i="2"/>
  <c r="P311" i="2"/>
  <c r="M311" i="2"/>
  <c r="J311" i="2"/>
  <c r="P310" i="2"/>
  <c r="M310" i="2"/>
  <c r="J310" i="2"/>
  <c r="Q310" i="2" s="1"/>
  <c r="Q309" i="2"/>
  <c r="P309" i="2"/>
  <c r="M309" i="2"/>
  <c r="J309" i="2"/>
  <c r="P308" i="2"/>
  <c r="O308" i="2"/>
  <c r="N308" i="2"/>
  <c r="M308" i="2"/>
  <c r="L308" i="2"/>
  <c r="K308" i="2"/>
  <c r="I308" i="2"/>
  <c r="I278" i="2" s="1"/>
  <c r="H308" i="2"/>
  <c r="G308" i="2"/>
  <c r="F308" i="2"/>
  <c r="E308" i="2"/>
  <c r="O307" i="2"/>
  <c r="N307" i="2"/>
  <c r="P307" i="2" s="1"/>
  <c r="M307" i="2"/>
  <c r="L307" i="2"/>
  <c r="K307" i="2"/>
  <c r="I307" i="2"/>
  <c r="H307" i="2"/>
  <c r="G307" i="2"/>
  <c r="F307" i="2"/>
  <c r="J307" i="2" s="1"/>
  <c r="E307" i="2"/>
  <c r="P306" i="2"/>
  <c r="M306" i="2"/>
  <c r="J306" i="2"/>
  <c r="P305" i="2"/>
  <c r="M305" i="2"/>
  <c r="Q305" i="2" s="1"/>
  <c r="J305" i="2"/>
  <c r="P304" i="2"/>
  <c r="M304" i="2"/>
  <c r="J304" i="2"/>
  <c r="P303" i="2"/>
  <c r="M303" i="2"/>
  <c r="Q303" i="2" s="1"/>
  <c r="J303" i="2"/>
  <c r="P302" i="2"/>
  <c r="M302" i="2"/>
  <c r="J302" i="2"/>
  <c r="P301" i="2"/>
  <c r="M301" i="2"/>
  <c r="Q301" i="2" s="1"/>
  <c r="J301" i="2"/>
  <c r="P300" i="2"/>
  <c r="M300" i="2"/>
  <c r="J300" i="2"/>
  <c r="P299" i="2"/>
  <c r="M299" i="2"/>
  <c r="Q299" i="2" s="1"/>
  <c r="J299" i="2"/>
  <c r="P298" i="2"/>
  <c r="M298" i="2"/>
  <c r="J298" i="2"/>
  <c r="P297" i="2"/>
  <c r="M297" i="2"/>
  <c r="Q297" i="2" s="1"/>
  <c r="J297" i="2"/>
  <c r="P296" i="2"/>
  <c r="M296" i="2"/>
  <c r="J296" i="2"/>
  <c r="P295" i="2"/>
  <c r="M295" i="2"/>
  <c r="Q295" i="2" s="1"/>
  <c r="J295" i="2"/>
  <c r="P294" i="2"/>
  <c r="M294" i="2"/>
  <c r="J294" i="2"/>
  <c r="P293" i="2"/>
  <c r="M293" i="2"/>
  <c r="Q293" i="2" s="1"/>
  <c r="J293" i="2"/>
  <c r="P292" i="2"/>
  <c r="M292" i="2"/>
  <c r="J292" i="2"/>
  <c r="P291" i="2"/>
  <c r="M291" i="2"/>
  <c r="Q291" i="2" s="1"/>
  <c r="J291" i="2"/>
  <c r="P290" i="2"/>
  <c r="M290" i="2"/>
  <c r="J290" i="2"/>
  <c r="P289" i="2"/>
  <c r="M289" i="2"/>
  <c r="Q289" i="2" s="1"/>
  <c r="J289" i="2"/>
  <c r="P288" i="2"/>
  <c r="M288" i="2"/>
  <c r="J288" i="2"/>
  <c r="P287" i="2"/>
  <c r="M287" i="2"/>
  <c r="Q287" i="2" s="1"/>
  <c r="J287" i="2"/>
  <c r="O286" i="2"/>
  <c r="O278" i="2" s="1"/>
  <c r="N286" i="2"/>
  <c r="L286" i="2"/>
  <c r="K286" i="2"/>
  <c r="I286" i="2"/>
  <c r="H286" i="2"/>
  <c r="G286" i="2"/>
  <c r="F286" i="2"/>
  <c r="E286" i="2"/>
  <c r="P285" i="2"/>
  <c r="O285" i="2"/>
  <c r="O277" i="2" s="1"/>
  <c r="N285" i="2"/>
  <c r="L285" i="2"/>
  <c r="L277" i="2" s="1"/>
  <c r="K285" i="2"/>
  <c r="I285" i="2"/>
  <c r="H285" i="2"/>
  <c r="H277" i="2" s="1"/>
  <c r="G285" i="2"/>
  <c r="G277" i="2" s="1"/>
  <c r="F285" i="2"/>
  <c r="J285" i="2" s="1"/>
  <c r="E285" i="2"/>
  <c r="P284" i="2"/>
  <c r="M284" i="2"/>
  <c r="J284" i="2"/>
  <c r="Q284" i="2" s="1"/>
  <c r="Q283" i="2"/>
  <c r="P283" i="2"/>
  <c r="M283" i="2"/>
  <c r="J283" i="2"/>
  <c r="Q282" i="2"/>
  <c r="P282" i="2"/>
  <c r="M282" i="2"/>
  <c r="J282" i="2"/>
  <c r="Q281" i="2"/>
  <c r="P281" i="2"/>
  <c r="M281" i="2"/>
  <c r="J281" i="2"/>
  <c r="P280" i="2"/>
  <c r="M280" i="2"/>
  <c r="J280" i="2"/>
  <c r="Q280" i="2" s="1"/>
  <c r="Q279" i="2"/>
  <c r="P279" i="2"/>
  <c r="M279" i="2"/>
  <c r="J279" i="2"/>
  <c r="L278" i="2"/>
  <c r="H278" i="2"/>
  <c r="E278" i="2"/>
  <c r="N277" i="2"/>
  <c r="P277" i="2" s="1"/>
  <c r="I277" i="2"/>
  <c r="F277" i="2"/>
  <c r="E277" i="2"/>
  <c r="P275" i="2"/>
  <c r="J275" i="2"/>
  <c r="Q275" i="2" s="1"/>
  <c r="P274" i="2"/>
  <c r="M274" i="2"/>
  <c r="J274" i="2"/>
  <c r="Q274" i="2" s="1"/>
  <c r="P273" i="2"/>
  <c r="M273" i="2"/>
  <c r="J273" i="2"/>
  <c r="P272" i="2"/>
  <c r="M272" i="2"/>
  <c r="J272" i="2"/>
  <c r="Q272" i="2" s="1"/>
  <c r="P271" i="2"/>
  <c r="M271" i="2"/>
  <c r="J271" i="2"/>
  <c r="P270" i="2"/>
  <c r="M270" i="2"/>
  <c r="J270" i="2"/>
  <c r="Q270" i="2" s="1"/>
  <c r="P269" i="2"/>
  <c r="M269" i="2"/>
  <c r="J269" i="2"/>
  <c r="P268" i="2"/>
  <c r="M268" i="2"/>
  <c r="J268" i="2"/>
  <c r="Q268" i="2" s="1"/>
  <c r="P267" i="2"/>
  <c r="M267" i="2"/>
  <c r="J267" i="2"/>
  <c r="P266" i="2"/>
  <c r="M266" i="2"/>
  <c r="J266" i="2"/>
  <c r="Q266" i="2" s="1"/>
  <c r="P265" i="2"/>
  <c r="M265" i="2"/>
  <c r="J265" i="2"/>
  <c r="P264" i="2"/>
  <c r="M264" i="2"/>
  <c r="J264" i="2"/>
  <c r="Q264" i="2" s="1"/>
  <c r="P263" i="2"/>
  <c r="M263" i="2"/>
  <c r="J263" i="2"/>
  <c r="P262" i="2"/>
  <c r="M262" i="2"/>
  <c r="J262" i="2"/>
  <c r="Q262" i="2" s="1"/>
  <c r="P261" i="2"/>
  <c r="M261" i="2"/>
  <c r="J261" i="2"/>
  <c r="Q261" i="2" s="1"/>
  <c r="P260" i="2"/>
  <c r="M260" i="2"/>
  <c r="J260" i="2"/>
  <c r="Q260" i="2" s="1"/>
  <c r="Q259" i="2"/>
  <c r="P259" i="2"/>
  <c r="M259" i="2"/>
  <c r="Q258" i="2"/>
  <c r="P258" i="2"/>
  <c r="M258" i="2"/>
  <c r="J258" i="2"/>
  <c r="O257" i="2"/>
  <c r="P257" i="2" s="1"/>
  <c r="N257" i="2"/>
  <c r="M257" i="2"/>
  <c r="L257" i="2"/>
  <c r="K257" i="2"/>
  <c r="I257" i="2"/>
  <c r="H257" i="2"/>
  <c r="G257" i="2"/>
  <c r="F257" i="2"/>
  <c r="E257" i="2"/>
  <c r="Q256" i="2"/>
  <c r="O256" i="2"/>
  <c r="N256" i="2"/>
  <c r="P256" i="2" s="1"/>
  <c r="M256" i="2"/>
  <c r="L256" i="2"/>
  <c r="K256" i="2"/>
  <c r="I256" i="2"/>
  <c r="H256" i="2"/>
  <c r="G256" i="2"/>
  <c r="F256" i="2"/>
  <c r="E256" i="2"/>
  <c r="J256" i="2" s="1"/>
  <c r="P254" i="2"/>
  <c r="Q254" i="2" s="1"/>
  <c r="M254" i="2"/>
  <c r="J254" i="2"/>
  <c r="P253" i="2"/>
  <c r="M253" i="2"/>
  <c r="J253" i="2"/>
  <c r="P252" i="2"/>
  <c r="M252" i="2"/>
  <c r="J252" i="2"/>
  <c r="P251" i="2"/>
  <c r="Q251" i="2" s="1"/>
  <c r="M251" i="2"/>
  <c r="J251" i="2"/>
  <c r="P250" i="2"/>
  <c r="Q250" i="2" s="1"/>
  <c r="M250" i="2"/>
  <c r="J250" i="2"/>
  <c r="P249" i="2"/>
  <c r="M249" i="2"/>
  <c r="J249" i="2"/>
  <c r="P248" i="2"/>
  <c r="M248" i="2"/>
  <c r="J248" i="2"/>
  <c r="P247" i="2"/>
  <c r="Q247" i="2" s="1"/>
  <c r="M247" i="2"/>
  <c r="J247" i="2"/>
  <c r="P246" i="2"/>
  <c r="Q246" i="2" s="1"/>
  <c r="M246" i="2"/>
  <c r="J246" i="2"/>
  <c r="P245" i="2"/>
  <c r="M245" i="2"/>
  <c r="J245" i="2"/>
  <c r="P244" i="2"/>
  <c r="M244" i="2"/>
  <c r="J244" i="2"/>
  <c r="P243" i="2"/>
  <c r="Q243" i="2" s="1"/>
  <c r="M243" i="2"/>
  <c r="J243" i="2"/>
  <c r="P242" i="2"/>
  <c r="Q242" i="2" s="1"/>
  <c r="M242" i="2"/>
  <c r="J242" i="2"/>
  <c r="P241" i="2"/>
  <c r="M241" i="2"/>
  <c r="J241" i="2"/>
  <c r="P240" i="2"/>
  <c r="M240" i="2"/>
  <c r="J240" i="2"/>
  <c r="P239" i="2"/>
  <c r="Q239" i="2" s="1"/>
  <c r="M239" i="2"/>
  <c r="J239" i="2"/>
  <c r="P238" i="2"/>
  <c r="Q238" i="2" s="1"/>
  <c r="M238" i="2"/>
  <c r="J238" i="2"/>
  <c r="P237" i="2"/>
  <c r="M237" i="2"/>
  <c r="J237" i="2"/>
  <c r="P236" i="2"/>
  <c r="M236" i="2"/>
  <c r="J236" i="2"/>
  <c r="P235" i="2"/>
  <c r="Q235" i="2" s="1"/>
  <c r="M235" i="2"/>
  <c r="J235" i="2"/>
  <c r="P234" i="2"/>
  <c r="Q234" i="2" s="1"/>
  <c r="M234" i="2"/>
  <c r="M232" i="2" s="1"/>
  <c r="J234" i="2"/>
  <c r="P233" i="2"/>
  <c r="M233" i="2"/>
  <c r="M231" i="2" s="1"/>
  <c r="J233" i="2"/>
  <c r="P232" i="2"/>
  <c r="O232" i="2"/>
  <c r="N232" i="2"/>
  <c r="L232" i="2"/>
  <c r="K232" i="2"/>
  <c r="I232" i="2"/>
  <c r="H232" i="2"/>
  <c r="G232" i="2"/>
  <c r="F232" i="2"/>
  <c r="E232" i="2"/>
  <c r="P231" i="2"/>
  <c r="O231" i="2"/>
  <c r="N231" i="2"/>
  <c r="L231" i="2"/>
  <c r="K231" i="2"/>
  <c r="I231" i="2"/>
  <c r="H231" i="2"/>
  <c r="G231" i="2"/>
  <c r="F231" i="2"/>
  <c r="E231" i="2"/>
  <c r="J231" i="2" s="1"/>
  <c r="P229" i="2"/>
  <c r="M229" i="2"/>
  <c r="J229" i="2"/>
  <c r="Q229" i="2" s="1"/>
  <c r="P228" i="2"/>
  <c r="M228" i="2"/>
  <c r="J228" i="2"/>
  <c r="Q228" i="2" s="1"/>
  <c r="P227" i="2"/>
  <c r="M227" i="2"/>
  <c r="J227" i="2"/>
  <c r="Q227" i="2" s="1"/>
  <c r="P226" i="2"/>
  <c r="M226" i="2"/>
  <c r="J226" i="2"/>
  <c r="Q226" i="2" s="1"/>
  <c r="P225" i="2"/>
  <c r="M225" i="2"/>
  <c r="J225" i="2"/>
  <c r="Q225" i="2" s="1"/>
  <c r="P224" i="2"/>
  <c r="M224" i="2"/>
  <c r="J224" i="2"/>
  <c r="Q224" i="2" s="1"/>
  <c r="P223" i="2"/>
  <c r="M223" i="2"/>
  <c r="J223" i="2"/>
  <c r="Q223" i="2" s="1"/>
  <c r="P222" i="2"/>
  <c r="M222" i="2"/>
  <c r="J222" i="2"/>
  <c r="Q222" i="2" s="1"/>
  <c r="P221" i="2"/>
  <c r="M221" i="2"/>
  <c r="J221" i="2"/>
  <c r="Q221" i="2" s="1"/>
  <c r="P220" i="2"/>
  <c r="M220" i="2"/>
  <c r="J220" i="2"/>
  <c r="Q220" i="2" s="1"/>
  <c r="P219" i="2"/>
  <c r="M219" i="2"/>
  <c r="J219" i="2"/>
  <c r="Q219" i="2" s="1"/>
  <c r="P218" i="2"/>
  <c r="M218" i="2"/>
  <c r="J218" i="2"/>
  <c r="Q218" i="2" s="1"/>
  <c r="O217" i="2"/>
  <c r="N217" i="2"/>
  <c r="P217" i="2" s="1"/>
  <c r="M217" i="2"/>
  <c r="L217" i="2"/>
  <c r="K217" i="2"/>
  <c r="I217" i="2"/>
  <c r="H217" i="2"/>
  <c r="G217" i="2"/>
  <c r="F217" i="2"/>
  <c r="F191" i="2" s="1"/>
  <c r="E217" i="2"/>
  <c r="O216" i="2"/>
  <c r="N216" i="2"/>
  <c r="M216" i="2"/>
  <c r="L216" i="2"/>
  <c r="K216" i="2"/>
  <c r="I216" i="2"/>
  <c r="H216" i="2"/>
  <c r="G216" i="2"/>
  <c r="F216" i="2"/>
  <c r="F190" i="2" s="1"/>
  <c r="E216" i="2"/>
  <c r="P215" i="2"/>
  <c r="M215" i="2"/>
  <c r="J215" i="2"/>
  <c r="P214" i="2"/>
  <c r="Q214" i="2" s="1"/>
  <c r="M214" i="2"/>
  <c r="J214" i="2"/>
  <c r="P213" i="2"/>
  <c r="Q213" i="2" s="1"/>
  <c r="M213" i="2"/>
  <c r="J213" i="2"/>
  <c r="P212" i="2"/>
  <c r="M212" i="2"/>
  <c r="J212" i="2"/>
  <c r="P211" i="2"/>
  <c r="M211" i="2"/>
  <c r="J211" i="2"/>
  <c r="P210" i="2"/>
  <c r="Q210" i="2" s="1"/>
  <c r="M210" i="2"/>
  <c r="J210" i="2"/>
  <c r="P209" i="2"/>
  <c r="Q209" i="2" s="1"/>
  <c r="M209" i="2"/>
  <c r="J209" i="2"/>
  <c r="P208" i="2"/>
  <c r="M208" i="2"/>
  <c r="J208" i="2"/>
  <c r="P207" i="2"/>
  <c r="M207" i="2"/>
  <c r="J207" i="2"/>
  <c r="P206" i="2"/>
  <c r="Q206" i="2" s="1"/>
  <c r="M206" i="2"/>
  <c r="J206" i="2"/>
  <c r="P205" i="2"/>
  <c r="Q205" i="2" s="1"/>
  <c r="M205" i="2"/>
  <c r="J205" i="2"/>
  <c r="P204" i="2"/>
  <c r="M204" i="2"/>
  <c r="J204" i="2"/>
  <c r="P203" i="2"/>
  <c r="M203" i="2"/>
  <c r="J203" i="2"/>
  <c r="P202" i="2"/>
  <c r="Q202" i="2" s="1"/>
  <c r="M202" i="2"/>
  <c r="J202" i="2"/>
  <c r="P201" i="2"/>
  <c r="Q201" i="2" s="1"/>
  <c r="M201" i="2"/>
  <c r="J201" i="2"/>
  <c r="P200" i="2"/>
  <c r="M200" i="2"/>
  <c r="J200" i="2"/>
  <c r="O199" i="2"/>
  <c r="O191" i="2" s="1"/>
  <c r="N199" i="2"/>
  <c r="L199" i="2"/>
  <c r="K199" i="2"/>
  <c r="I199" i="2"/>
  <c r="H199" i="2"/>
  <c r="G199" i="2"/>
  <c r="G191" i="2" s="1"/>
  <c r="F199" i="2"/>
  <c r="E199" i="2"/>
  <c r="P198" i="2"/>
  <c r="O198" i="2"/>
  <c r="N198" i="2"/>
  <c r="M198" i="2"/>
  <c r="Q198" i="2" s="1"/>
  <c r="L198" i="2"/>
  <c r="L190" i="2" s="1"/>
  <c r="K198" i="2"/>
  <c r="I198" i="2"/>
  <c r="I190" i="2" s="1"/>
  <c r="H198" i="2"/>
  <c r="H190" i="2" s="1"/>
  <c r="G198" i="2"/>
  <c r="F198" i="2"/>
  <c r="E198" i="2"/>
  <c r="J198" i="2" s="1"/>
  <c r="P197" i="2"/>
  <c r="M197" i="2"/>
  <c r="J197" i="2"/>
  <c r="Q197" i="2" s="1"/>
  <c r="P196" i="2"/>
  <c r="M196" i="2"/>
  <c r="J196" i="2"/>
  <c r="Q196" i="2" s="1"/>
  <c r="P195" i="2"/>
  <c r="M195" i="2"/>
  <c r="J195" i="2"/>
  <c r="Q195" i="2" s="1"/>
  <c r="P194" i="2"/>
  <c r="M194" i="2"/>
  <c r="J194" i="2"/>
  <c r="Q194" i="2" s="1"/>
  <c r="P193" i="2"/>
  <c r="M193" i="2"/>
  <c r="J193" i="2"/>
  <c r="Q193" i="2" s="1"/>
  <c r="P192" i="2"/>
  <c r="M192" i="2"/>
  <c r="J192" i="2"/>
  <c r="Q192" i="2" s="1"/>
  <c r="L191" i="2"/>
  <c r="I191" i="2"/>
  <c r="H191" i="2"/>
  <c r="E191" i="2"/>
  <c r="O190" i="2"/>
  <c r="M190" i="2"/>
  <c r="K190" i="2"/>
  <c r="J190" i="2"/>
  <c r="G190" i="2"/>
  <c r="E190" i="2"/>
  <c r="P188" i="2"/>
  <c r="Q188" i="2" s="1"/>
  <c r="M188" i="2"/>
  <c r="J188" i="2"/>
  <c r="P187" i="2"/>
  <c r="Q187" i="2" s="1"/>
  <c r="M187" i="2"/>
  <c r="J187" i="2"/>
  <c r="P186" i="2"/>
  <c r="Q186" i="2" s="1"/>
  <c r="M186" i="2"/>
  <c r="J186" i="2"/>
  <c r="P185" i="2"/>
  <c r="Q185" i="2" s="1"/>
  <c r="M185" i="2"/>
  <c r="J185" i="2"/>
  <c r="P184" i="2"/>
  <c r="M184" i="2"/>
  <c r="J184" i="2"/>
  <c r="P183" i="2"/>
  <c r="Q183" i="2" s="1"/>
  <c r="M183" i="2"/>
  <c r="J183" i="2"/>
  <c r="P182" i="2"/>
  <c r="Q182" i="2" s="1"/>
  <c r="M182" i="2"/>
  <c r="J182" i="2"/>
  <c r="P181" i="2"/>
  <c r="Q181" i="2" s="1"/>
  <c r="M181" i="2"/>
  <c r="J181" i="2"/>
  <c r="P180" i="2"/>
  <c r="M180" i="2"/>
  <c r="J180" i="2"/>
  <c r="P179" i="2"/>
  <c r="Q179" i="2" s="1"/>
  <c r="M179" i="2"/>
  <c r="J179" i="2"/>
  <c r="P178" i="2"/>
  <c r="Q178" i="2" s="1"/>
  <c r="M178" i="2"/>
  <c r="J178" i="2"/>
  <c r="P177" i="2"/>
  <c r="Q177" i="2" s="1"/>
  <c r="M177" i="2"/>
  <c r="J177" i="2"/>
  <c r="P176" i="2"/>
  <c r="M176" i="2"/>
  <c r="J176" i="2"/>
  <c r="P175" i="2"/>
  <c r="Q175" i="2" s="1"/>
  <c r="M175" i="2"/>
  <c r="J175" i="2"/>
  <c r="P174" i="2"/>
  <c r="Q174" i="2" s="1"/>
  <c r="M174" i="2"/>
  <c r="J174" i="2"/>
  <c r="P173" i="2"/>
  <c r="Q173" i="2" s="1"/>
  <c r="M173" i="2"/>
  <c r="J173" i="2"/>
  <c r="P172" i="2"/>
  <c r="M172" i="2"/>
  <c r="J172" i="2"/>
  <c r="P171" i="2"/>
  <c r="Q171" i="2" s="1"/>
  <c r="M171" i="2"/>
  <c r="J171" i="2"/>
  <c r="P170" i="2"/>
  <c r="Q170" i="2" s="1"/>
  <c r="M170" i="2"/>
  <c r="J170" i="2"/>
  <c r="P169" i="2"/>
  <c r="Q169" i="2" s="1"/>
  <c r="M169" i="2"/>
  <c r="J169" i="2"/>
  <c r="P168" i="2"/>
  <c r="M168" i="2"/>
  <c r="J168" i="2"/>
  <c r="P167" i="2"/>
  <c r="Q167" i="2" s="1"/>
  <c r="M167" i="2"/>
  <c r="J167" i="2"/>
  <c r="P166" i="2"/>
  <c r="Q166" i="2" s="1"/>
  <c r="M166" i="2"/>
  <c r="J166" i="2"/>
  <c r="P165" i="2"/>
  <c r="Q165" i="2" s="1"/>
  <c r="M165" i="2"/>
  <c r="J165" i="2"/>
  <c r="P164" i="2"/>
  <c r="M164" i="2"/>
  <c r="J164" i="2"/>
  <c r="P163" i="2"/>
  <c r="Q163" i="2" s="1"/>
  <c r="M163" i="2"/>
  <c r="J163" i="2"/>
  <c r="P162" i="2"/>
  <c r="Q162" i="2" s="1"/>
  <c r="M162" i="2"/>
  <c r="J162" i="2"/>
  <c r="P161" i="2"/>
  <c r="Q161" i="2" s="1"/>
  <c r="M161" i="2"/>
  <c r="J161" i="2"/>
  <c r="P160" i="2"/>
  <c r="O160" i="2"/>
  <c r="N160" i="2"/>
  <c r="L160" i="2"/>
  <c r="K160" i="2"/>
  <c r="M160" i="2" s="1"/>
  <c r="I160" i="2"/>
  <c r="H160" i="2"/>
  <c r="G160" i="2"/>
  <c r="F160" i="2"/>
  <c r="E160" i="2"/>
  <c r="P159" i="2"/>
  <c r="O159" i="2"/>
  <c r="N159" i="2"/>
  <c r="M159" i="2"/>
  <c r="Q159" i="2" s="1"/>
  <c r="L159" i="2"/>
  <c r="K159" i="2"/>
  <c r="I159" i="2"/>
  <c r="H159" i="2"/>
  <c r="G159" i="2"/>
  <c r="F159" i="2"/>
  <c r="E159" i="2"/>
  <c r="J159" i="2" s="1"/>
  <c r="P157" i="2"/>
  <c r="M157" i="2"/>
  <c r="J157" i="2"/>
  <c r="Q157" i="2" s="1"/>
  <c r="P156" i="2"/>
  <c r="M156" i="2"/>
  <c r="J156" i="2"/>
  <c r="Q156" i="2" s="1"/>
  <c r="P155" i="2"/>
  <c r="M155" i="2"/>
  <c r="J155" i="2"/>
  <c r="Q155" i="2" s="1"/>
  <c r="P154" i="2"/>
  <c r="M154" i="2"/>
  <c r="J154" i="2"/>
  <c r="Q154" i="2" s="1"/>
  <c r="P153" i="2"/>
  <c r="M153" i="2"/>
  <c r="J153" i="2"/>
  <c r="Q153" i="2" s="1"/>
  <c r="P152" i="2"/>
  <c r="M152" i="2"/>
  <c r="J152" i="2"/>
  <c r="Q152" i="2" s="1"/>
  <c r="P151" i="2"/>
  <c r="M151" i="2"/>
  <c r="J151" i="2"/>
  <c r="Q151" i="2" s="1"/>
  <c r="P150" i="2"/>
  <c r="M150" i="2"/>
  <c r="J150" i="2"/>
  <c r="Q150" i="2" s="1"/>
  <c r="O149" i="2"/>
  <c r="N149" i="2"/>
  <c r="P149" i="2" s="1"/>
  <c r="M149" i="2"/>
  <c r="L149" i="2"/>
  <c r="K149" i="2"/>
  <c r="I149" i="2"/>
  <c r="H149" i="2"/>
  <c r="G149" i="2"/>
  <c r="F149" i="2"/>
  <c r="E149" i="2"/>
  <c r="O148" i="2"/>
  <c r="N148" i="2"/>
  <c r="L148" i="2"/>
  <c r="K148" i="2"/>
  <c r="M148" i="2" s="1"/>
  <c r="I148" i="2"/>
  <c r="H148" i="2"/>
  <c r="G148" i="2"/>
  <c r="F148" i="2"/>
  <c r="J148" i="2" s="1"/>
  <c r="E148" i="2"/>
  <c r="P146" i="2"/>
  <c r="M146" i="2"/>
  <c r="J146" i="2"/>
  <c r="P145" i="2"/>
  <c r="Q145" i="2" s="1"/>
  <c r="M145" i="2"/>
  <c r="J145" i="2"/>
  <c r="P144" i="2"/>
  <c r="Q144" i="2" s="1"/>
  <c r="M144" i="2"/>
  <c r="J144" i="2"/>
  <c r="P143" i="2"/>
  <c r="Q143" i="2" s="1"/>
  <c r="M143" i="2"/>
  <c r="J143" i="2"/>
  <c r="P142" i="2"/>
  <c r="M142" i="2"/>
  <c r="J142" i="2"/>
  <c r="P141" i="2"/>
  <c r="Q141" i="2" s="1"/>
  <c r="M141" i="2"/>
  <c r="J141" i="2"/>
  <c r="P140" i="2"/>
  <c r="M140" i="2"/>
  <c r="J140" i="2"/>
  <c r="P139" i="2"/>
  <c r="M139" i="2"/>
  <c r="J139" i="2"/>
  <c r="P138" i="2"/>
  <c r="M138" i="2"/>
  <c r="J138" i="2"/>
  <c r="P137" i="2"/>
  <c r="Q137" i="2" s="1"/>
  <c r="M137" i="2"/>
  <c r="J137" i="2"/>
  <c r="P136" i="2"/>
  <c r="O136" i="2"/>
  <c r="N136" i="2"/>
  <c r="L136" i="2"/>
  <c r="K136" i="2"/>
  <c r="M136" i="2" s="1"/>
  <c r="I136" i="2"/>
  <c r="H136" i="2"/>
  <c r="G136" i="2"/>
  <c r="F136" i="2"/>
  <c r="E136" i="2"/>
  <c r="O135" i="2"/>
  <c r="N135" i="2"/>
  <c r="P135" i="2" s="1"/>
  <c r="L135" i="2"/>
  <c r="K135" i="2"/>
  <c r="M135" i="2" s="1"/>
  <c r="Q135" i="2" s="1"/>
  <c r="I135" i="2"/>
  <c r="H135" i="2"/>
  <c r="G135" i="2"/>
  <c r="F135" i="2"/>
  <c r="E135" i="2"/>
  <c r="J135" i="2" s="1"/>
  <c r="P133" i="2"/>
  <c r="M133" i="2"/>
  <c r="J133" i="2"/>
  <c r="P132" i="2"/>
  <c r="M132" i="2"/>
  <c r="J132" i="2"/>
  <c r="Q132" i="2" s="1"/>
  <c r="P131" i="2"/>
  <c r="M131" i="2"/>
  <c r="J131" i="2"/>
  <c r="P130" i="2"/>
  <c r="M130" i="2"/>
  <c r="J130" i="2"/>
  <c r="Q130" i="2" s="1"/>
  <c r="P129" i="2"/>
  <c r="M129" i="2"/>
  <c r="J129" i="2"/>
  <c r="P128" i="2"/>
  <c r="M128" i="2"/>
  <c r="J128" i="2"/>
  <c r="Q128" i="2" s="1"/>
  <c r="P127" i="2"/>
  <c r="M127" i="2"/>
  <c r="J127" i="2"/>
  <c r="P126" i="2"/>
  <c r="M126" i="2"/>
  <c r="J126" i="2"/>
  <c r="Q126" i="2" s="1"/>
  <c r="P125" i="2"/>
  <c r="M125" i="2"/>
  <c r="J125" i="2"/>
  <c r="Q125" i="2" s="1"/>
  <c r="P124" i="2"/>
  <c r="M124" i="2"/>
  <c r="J124" i="2"/>
  <c r="Q124" i="2" s="1"/>
  <c r="P123" i="2"/>
  <c r="M123" i="2"/>
  <c r="J123" i="2"/>
  <c r="Q123" i="2" s="1"/>
  <c r="P122" i="2"/>
  <c r="M122" i="2"/>
  <c r="J122" i="2"/>
  <c r="Q122" i="2" s="1"/>
  <c r="P121" i="2"/>
  <c r="M121" i="2"/>
  <c r="J121" i="2"/>
  <c r="Q121" i="2" s="1"/>
  <c r="P120" i="2"/>
  <c r="M120" i="2"/>
  <c r="J120" i="2"/>
  <c r="Q120" i="2" s="1"/>
  <c r="P119" i="2"/>
  <c r="M119" i="2"/>
  <c r="J119" i="2"/>
  <c r="Q119" i="2" s="1"/>
  <c r="P118" i="2"/>
  <c r="M118" i="2"/>
  <c r="J118" i="2"/>
  <c r="Q118" i="2" s="1"/>
  <c r="O117" i="2"/>
  <c r="N117" i="2"/>
  <c r="L117" i="2"/>
  <c r="K117" i="2"/>
  <c r="M117" i="2" s="1"/>
  <c r="I117" i="2"/>
  <c r="H117" i="2"/>
  <c r="G117" i="2"/>
  <c r="F117" i="2"/>
  <c r="E117" i="2"/>
  <c r="O116" i="2"/>
  <c r="N116" i="2"/>
  <c r="L116" i="2"/>
  <c r="K116" i="2"/>
  <c r="M116" i="2" s="1"/>
  <c r="I116" i="2"/>
  <c r="H116" i="2"/>
  <c r="G116" i="2"/>
  <c r="F116" i="2"/>
  <c r="J116" i="2" s="1"/>
  <c r="E116" i="2"/>
  <c r="P114" i="2"/>
  <c r="Q114" i="2" s="1"/>
  <c r="M114" i="2"/>
  <c r="J114" i="2"/>
  <c r="P113" i="2"/>
  <c r="Q113" i="2" s="1"/>
  <c r="M113" i="2"/>
  <c r="J113" i="2"/>
  <c r="P112" i="2"/>
  <c r="M112" i="2"/>
  <c r="J112" i="2"/>
  <c r="P111" i="2"/>
  <c r="Q111" i="2" s="1"/>
  <c r="M111" i="2"/>
  <c r="J111" i="2"/>
  <c r="P110" i="2"/>
  <c r="O110" i="2"/>
  <c r="N110" i="2"/>
  <c r="L110" i="2"/>
  <c r="K110" i="2"/>
  <c r="I110" i="2"/>
  <c r="H110" i="2"/>
  <c r="G110" i="2"/>
  <c r="F110" i="2"/>
  <c r="E110" i="2"/>
  <c r="P109" i="2"/>
  <c r="O109" i="2"/>
  <c r="N109" i="2"/>
  <c r="M109" i="2"/>
  <c r="Q109" i="2" s="1"/>
  <c r="L109" i="2"/>
  <c r="K109" i="2"/>
  <c r="I109" i="2"/>
  <c r="H109" i="2"/>
  <c r="G109" i="2"/>
  <c r="F109" i="2"/>
  <c r="E109" i="2"/>
  <c r="J109" i="2" s="1"/>
  <c r="P107" i="2"/>
  <c r="M107" i="2"/>
  <c r="J107" i="2"/>
  <c r="Q107" i="2" s="1"/>
  <c r="P106" i="2"/>
  <c r="M106" i="2"/>
  <c r="J106" i="2"/>
  <c r="Q106" i="2" s="1"/>
  <c r="P105" i="2"/>
  <c r="M105" i="2"/>
  <c r="J105" i="2"/>
  <c r="Q105" i="2" s="1"/>
  <c r="P104" i="2"/>
  <c r="M104" i="2"/>
  <c r="J104" i="2"/>
  <c r="Q104" i="2" s="1"/>
  <c r="P103" i="2"/>
  <c r="M103" i="2"/>
  <c r="J103" i="2"/>
  <c r="Q103" i="2" s="1"/>
  <c r="P102" i="2"/>
  <c r="M102" i="2"/>
  <c r="J102" i="2"/>
  <c r="Q102" i="2" s="1"/>
  <c r="P101" i="2"/>
  <c r="M101" i="2"/>
  <c r="J101" i="2"/>
  <c r="Q101" i="2" s="1"/>
  <c r="P100" i="2"/>
  <c r="M100" i="2"/>
  <c r="J100" i="2"/>
  <c r="Q100" i="2" s="1"/>
  <c r="P99" i="2"/>
  <c r="M99" i="2"/>
  <c r="J99" i="2"/>
  <c r="Q99" i="2" s="1"/>
  <c r="P98" i="2"/>
  <c r="M98" i="2"/>
  <c r="J98" i="2"/>
  <c r="Q98" i="2" s="1"/>
  <c r="O97" i="2"/>
  <c r="N97" i="2"/>
  <c r="P97" i="2" s="1"/>
  <c r="M97" i="2"/>
  <c r="L97" i="2"/>
  <c r="K97" i="2"/>
  <c r="I97" i="2"/>
  <c r="H97" i="2"/>
  <c r="G97" i="2"/>
  <c r="F97" i="2"/>
  <c r="E97" i="2"/>
  <c r="O96" i="2"/>
  <c r="N96" i="2"/>
  <c r="L96" i="2"/>
  <c r="K96" i="2"/>
  <c r="M96" i="2" s="1"/>
  <c r="I96" i="2"/>
  <c r="H96" i="2"/>
  <c r="G96" i="2"/>
  <c r="F96" i="2"/>
  <c r="J96" i="2" s="1"/>
  <c r="E96" i="2"/>
  <c r="P94" i="2"/>
  <c r="M94" i="2"/>
  <c r="J94" i="2"/>
  <c r="P93" i="2"/>
  <c r="Q93" i="2" s="1"/>
  <c r="M93" i="2"/>
  <c r="J93" i="2"/>
  <c r="P92" i="2"/>
  <c r="Q92" i="2" s="1"/>
  <c r="M92" i="2"/>
  <c r="J92" i="2"/>
  <c r="P91" i="2"/>
  <c r="Q91" i="2" s="1"/>
  <c r="M91" i="2"/>
  <c r="J91" i="2"/>
  <c r="Q90" i="2"/>
  <c r="P90" i="2"/>
  <c r="M90" i="2"/>
  <c r="N86" i="2" s="1"/>
  <c r="J90" i="2"/>
  <c r="Q89" i="2"/>
  <c r="P89" i="2"/>
  <c r="M89" i="2"/>
  <c r="N85" i="2" s="1"/>
  <c r="P85" i="2" s="1"/>
  <c r="J89" i="2"/>
  <c r="P88" i="2"/>
  <c r="M88" i="2"/>
  <c r="J88" i="2"/>
  <c r="P87" i="2"/>
  <c r="Q87" i="2" s="1"/>
  <c r="M87" i="2"/>
  <c r="J87" i="2"/>
  <c r="P86" i="2"/>
  <c r="O86" i="2"/>
  <c r="L86" i="2"/>
  <c r="K86" i="2"/>
  <c r="M86" i="2" s="1"/>
  <c r="I86" i="2"/>
  <c r="H86" i="2"/>
  <c r="G86" i="2"/>
  <c r="F86" i="2"/>
  <c r="E86" i="2"/>
  <c r="Q85" i="2"/>
  <c r="O85" i="2"/>
  <c r="M85" i="2"/>
  <c r="L85" i="2"/>
  <c r="K85" i="2"/>
  <c r="I85" i="2"/>
  <c r="H85" i="2"/>
  <c r="G85" i="2"/>
  <c r="F85" i="2"/>
  <c r="E85" i="2"/>
  <c r="J85" i="2" s="1"/>
  <c r="P83" i="2"/>
  <c r="M83" i="2"/>
  <c r="J83" i="2"/>
  <c r="Q83" i="2" s="1"/>
  <c r="P82" i="2"/>
  <c r="M82" i="2"/>
  <c r="J82" i="2"/>
  <c r="Q82" i="2" s="1"/>
  <c r="P81" i="2"/>
  <c r="M81" i="2"/>
  <c r="J81" i="2"/>
  <c r="Q81" i="2" s="1"/>
  <c r="P80" i="2"/>
  <c r="M80" i="2"/>
  <c r="J80" i="2"/>
  <c r="Q80" i="2" s="1"/>
  <c r="P79" i="2"/>
  <c r="M79" i="2"/>
  <c r="J79" i="2"/>
  <c r="P78" i="2"/>
  <c r="M78" i="2"/>
  <c r="J78" i="2"/>
  <c r="Q78" i="2" s="1"/>
  <c r="P77" i="2"/>
  <c r="M77" i="2"/>
  <c r="J77" i="2"/>
  <c r="Q77" i="2" s="1"/>
  <c r="P76" i="2"/>
  <c r="M76" i="2"/>
  <c r="J76" i="2"/>
  <c r="Q76" i="2" s="1"/>
  <c r="P75" i="2"/>
  <c r="M75" i="2"/>
  <c r="J75" i="2"/>
  <c r="Q75" i="2" s="1"/>
  <c r="P74" i="2"/>
  <c r="M74" i="2"/>
  <c r="J74" i="2"/>
  <c r="Q74" i="2" s="1"/>
  <c r="P73" i="2"/>
  <c r="M73" i="2"/>
  <c r="J73" i="2"/>
  <c r="Q73" i="2" s="1"/>
  <c r="P72" i="2"/>
  <c r="M72" i="2"/>
  <c r="J72" i="2"/>
  <c r="Q72" i="2" s="1"/>
  <c r="P71" i="2"/>
  <c r="M71" i="2"/>
  <c r="J71" i="2"/>
  <c r="Q71" i="2" s="1"/>
  <c r="P70" i="2"/>
  <c r="M70" i="2"/>
  <c r="J70" i="2"/>
  <c r="Q70" i="2" s="1"/>
  <c r="P69" i="2"/>
  <c r="M69" i="2"/>
  <c r="J69" i="2"/>
  <c r="Q69" i="2" s="1"/>
  <c r="P68" i="2"/>
  <c r="M68" i="2"/>
  <c r="J68" i="2"/>
  <c r="Q68" i="2" s="1"/>
  <c r="P67" i="2"/>
  <c r="M67" i="2"/>
  <c r="J67" i="2"/>
  <c r="Q67" i="2" s="1"/>
  <c r="P66" i="2"/>
  <c r="M66" i="2"/>
  <c r="J66" i="2"/>
  <c r="Q66" i="2" s="1"/>
  <c r="P65" i="2"/>
  <c r="M65" i="2"/>
  <c r="J65" i="2"/>
  <c r="Q65" i="2" s="1"/>
  <c r="P64" i="2"/>
  <c r="M64" i="2"/>
  <c r="J64" i="2"/>
  <c r="Q64" i="2" s="1"/>
  <c r="P63" i="2"/>
  <c r="M63" i="2"/>
  <c r="J63" i="2"/>
  <c r="Q63" i="2" s="1"/>
  <c r="P62" i="2"/>
  <c r="M62" i="2"/>
  <c r="J62" i="2"/>
  <c r="Q62" i="2" s="1"/>
  <c r="P61" i="2"/>
  <c r="M61" i="2"/>
  <c r="J61" i="2"/>
  <c r="Q61" i="2" s="1"/>
  <c r="P60" i="2"/>
  <c r="M60" i="2"/>
  <c r="J60" i="2"/>
  <c r="Q60" i="2" s="1"/>
  <c r="O59" i="2"/>
  <c r="N59" i="2"/>
  <c r="P59" i="2" s="1"/>
  <c r="L59" i="2"/>
  <c r="K59" i="2"/>
  <c r="M59" i="2" s="1"/>
  <c r="I59" i="2"/>
  <c r="H59" i="2"/>
  <c r="G59" i="2"/>
  <c r="F59" i="2"/>
  <c r="E59" i="2"/>
  <c r="O58" i="2"/>
  <c r="N58" i="2"/>
  <c r="P58" i="2" s="1"/>
  <c r="M58" i="2"/>
  <c r="L58" i="2"/>
  <c r="K58" i="2"/>
  <c r="I58" i="2"/>
  <c r="H58" i="2"/>
  <c r="G58" i="2"/>
  <c r="F58" i="2"/>
  <c r="E58" i="2"/>
  <c r="J58" i="2" s="1"/>
  <c r="P56" i="2"/>
  <c r="M56" i="2"/>
  <c r="J56" i="2"/>
  <c r="P55" i="2"/>
  <c r="Q55" i="2" s="1"/>
  <c r="M55" i="2"/>
  <c r="J55" i="2"/>
  <c r="P54" i="2"/>
  <c r="M54" i="2"/>
  <c r="J54" i="2"/>
  <c r="P53" i="2"/>
  <c r="Q53" i="2" s="1"/>
  <c r="M53" i="2"/>
  <c r="J53" i="2"/>
  <c r="P52" i="2"/>
  <c r="M52" i="2"/>
  <c r="J52" i="2"/>
  <c r="P51" i="2"/>
  <c r="Q51" i="2" s="1"/>
  <c r="M51" i="2"/>
  <c r="J51" i="2"/>
  <c r="P50" i="2"/>
  <c r="M50" i="2"/>
  <c r="J50" i="2"/>
  <c r="P49" i="2"/>
  <c r="Q49" i="2" s="1"/>
  <c r="M49" i="2"/>
  <c r="J49" i="2"/>
  <c r="P48" i="2"/>
  <c r="Q48" i="2" s="1"/>
  <c r="M48" i="2"/>
  <c r="J48" i="2"/>
  <c r="P47" i="2"/>
  <c r="Q47" i="2" s="1"/>
  <c r="M47" i="2"/>
  <c r="J47" i="2"/>
  <c r="P46" i="2"/>
  <c r="Q46" i="2" s="1"/>
  <c r="M46" i="2"/>
  <c r="J46" i="2"/>
  <c r="P45" i="2"/>
  <c r="Q45" i="2" s="1"/>
  <c r="M45" i="2"/>
  <c r="J45" i="2"/>
  <c r="J44" i="2"/>
  <c r="Q44" i="2" s="1"/>
  <c r="P43" i="2"/>
  <c r="Q43" i="2" s="1"/>
  <c r="O43" i="2"/>
  <c r="N43" i="2"/>
  <c r="M43" i="2"/>
  <c r="L43" i="2"/>
  <c r="K43" i="2"/>
  <c r="I43" i="2"/>
  <c r="H43" i="2"/>
  <c r="J43" i="2" s="1"/>
  <c r="E43" i="2"/>
  <c r="P42" i="2"/>
  <c r="M42" i="2"/>
  <c r="J42" i="2"/>
  <c r="P41" i="2"/>
  <c r="Q41" i="2" s="1"/>
  <c r="M41" i="2"/>
  <c r="J41" i="2"/>
  <c r="O40" i="2"/>
  <c r="P40" i="2" s="1"/>
  <c r="N40" i="2"/>
  <c r="L40" i="2"/>
  <c r="K40" i="2"/>
  <c r="M40" i="2" s="1"/>
  <c r="I40" i="2"/>
  <c r="H40" i="2"/>
  <c r="G40" i="2"/>
  <c r="F40" i="2"/>
  <c r="E40" i="2"/>
  <c r="P39" i="2"/>
  <c r="Q39" i="2" s="1"/>
  <c r="O39" i="2"/>
  <c r="N39" i="2"/>
  <c r="L39" i="2"/>
  <c r="M39" i="2" s="1"/>
  <c r="K39" i="2"/>
  <c r="I39" i="2"/>
  <c r="H39" i="2"/>
  <c r="G39" i="2"/>
  <c r="F39" i="2"/>
  <c r="E39" i="2"/>
  <c r="J39" i="2" s="1"/>
  <c r="P37" i="2"/>
  <c r="M37" i="2"/>
  <c r="J37" i="2"/>
  <c r="Q37" i="2" s="1"/>
  <c r="Q36" i="2"/>
  <c r="P36" i="2"/>
  <c r="M36" i="2"/>
  <c r="J36" i="2"/>
  <c r="Q35" i="2"/>
  <c r="P35" i="2"/>
  <c r="M35" i="2"/>
  <c r="J35" i="2"/>
  <c r="Q34" i="2"/>
  <c r="P34" i="2"/>
  <c r="M34" i="2"/>
  <c r="J34" i="2"/>
  <c r="Q33" i="2"/>
  <c r="P33" i="2"/>
  <c r="M33" i="2"/>
  <c r="J33" i="2"/>
  <c r="P32" i="2"/>
  <c r="M32" i="2"/>
  <c r="J32" i="2"/>
  <c r="Q32" i="2" s="1"/>
  <c r="Q31" i="2"/>
  <c r="P31" i="2"/>
  <c r="M31" i="2"/>
  <c r="J31" i="2"/>
  <c r="Q30" i="2"/>
  <c r="P30" i="2"/>
  <c r="M30" i="2"/>
  <c r="J30" i="2"/>
  <c r="P29" i="2"/>
  <c r="M29" i="2"/>
  <c r="J29" i="2"/>
  <c r="Q29" i="2" s="1"/>
  <c r="Q28" i="2"/>
  <c r="P28" i="2"/>
  <c r="M28" i="2"/>
  <c r="J28" i="2"/>
  <c r="P27" i="2"/>
  <c r="M27" i="2"/>
  <c r="J27" i="2"/>
  <c r="Q27" i="2" s="1"/>
  <c r="Q26" i="2"/>
  <c r="P26" i="2"/>
  <c r="M26" i="2"/>
  <c r="J26" i="2"/>
  <c r="P25" i="2"/>
  <c r="M25" i="2"/>
  <c r="J25" i="2"/>
  <c r="Q25" i="2" s="1"/>
  <c r="Q24" i="2"/>
  <c r="P24" i="2"/>
  <c r="M24" i="2"/>
  <c r="M22" i="2" s="1"/>
  <c r="J24" i="2"/>
  <c r="P23" i="2"/>
  <c r="O23" i="2"/>
  <c r="N23" i="2"/>
  <c r="M23" i="2"/>
  <c r="L23" i="2"/>
  <c r="K23" i="2"/>
  <c r="I23" i="2"/>
  <c r="H23" i="2"/>
  <c r="G23" i="2"/>
  <c r="F23" i="2"/>
  <c r="E23" i="2"/>
  <c r="P22" i="2"/>
  <c r="O22" i="2"/>
  <c r="N22" i="2"/>
  <c r="L22" i="2"/>
  <c r="K22" i="2"/>
  <c r="I22" i="2"/>
  <c r="H22" i="2"/>
  <c r="G22" i="2"/>
  <c r="F22" i="2"/>
  <c r="E22" i="2"/>
  <c r="P21" i="2"/>
  <c r="M21" i="2"/>
  <c r="J21" i="2"/>
  <c r="P20" i="2"/>
  <c r="Q20" i="2" s="1"/>
  <c r="M20" i="2"/>
  <c r="J20" i="2"/>
  <c r="Q6" i="4" l="1"/>
  <c r="Q4" i="4"/>
  <c r="Q5" i="4"/>
  <c r="Q286" i="3"/>
  <c r="Q257" i="3"/>
  <c r="P191" i="3"/>
  <c r="Q191" i="3" s="1"/>
  <c r="Q199" i="3"/>
  <c r="Q148" i="3"/>
  <c r="Q117" i="3"/>
  <c r="Q277" i="3"/>
  <c r="Q278" i="3"/>
  <c r="Q190" i="3"/>
  <c r="Q285" i="3"/>
  <c r="Q308" i="3"/>
  <c r="Q198" i="3"/>
  <c r="G278" i="2"/>
  <c r="J308" i="2"/>
  <c r="Q308" i="2" s="1"/>
  <c r="Q306" i="2"/>
  <c r="Q304" i="2"/>
  <c r="Q302" i="2"/>
  <c r="Q300" i="2"/>
  <c r="Q298" i="2"/>
  <c r="Q296" i="2"/>
  <c r="Q294" i="2"/>
  <c r="Q292" i="2"/>
  <c r="Q290" i="2"/>
  <c r="Q288" i="2"/>
  <c r="Q269" i="2"/>
  <c r="Q271" i="2"/>
  <c r="Q273" i="2"/>
  <c r="Q267" i="2"/>
  <c r="Q265" i="2"/>
  <c r="Q263" i="2"/>
  <c r="J232" i="2"/>
  <c r="J199" i="2"/>
  <c r="J191" i="2"/>
  <c r="Q184" i="2"/>
  <c r="Q180" i="2"/>
  <c r="Q176" i="2"/>
  <c r="Q172" i="2"/>
  <c r="Q168" i="2"/>
  <c r="J160" i="2"/>
  <c r="Q160" i="2" s="1"/>
  <c r="Q164" i="2"/>
  <c r="J149" i="2"/>
  <c r="Q149" i="2" s="1"/>
  <c r="Q140" i="2"/>
  <c r="Q139" i="2"/>
  <c r="J136" i="2"/>
  <c r="Q146" i="2"/>
  <c r="Q142" i="2"/>
  <c r="Q138" i="2"/>
  <c r="Q133" i="2"/>
  <c r="Q131" i="2"/>
  <c r="Q129" i="2"/>
  <c r="P117" i="2"/>
  <c r="Q127" i="2"/>
  <c r="J117" i="2"/>
  <c r="Q112" i="2"/>
  <c r="J97" i="2"/>
  <c r="Q97" i="2" s="1"/>
  <c r="Q94" i="2"/>
  <c r="Q88" i="2"/>
  <c r="Q79" i="2"/>
  <c r="J59" i="2"/>
  <c r="Q59" i="2" s="1"/>
  <c r="Q56" i="2"/>
  <c r="Q54" i="2"/>
  <c r="Q52" i="2"/>
  <c r="Q50" i="2"/>
  <c r="Q42" i="2"/>
  <c r="J40" i="2"/>
  <c r="Q40" i="2" s="1"/>
  <c r="J22" i="2"/>
  <c r="Q22" i="2"/>
  <c r="Q23" i="2"/>
  <c r="J23" i="2"/>
  <c r="Q21" i="2"/>
  <c r="Q58" i="2"/>
  <c r="J277" i="2"/>
  <c r="J216" i="2"/>
  <c r="P216" i="2"/>
  <c r="Q216" i="2" s="1"/>
  <c r="N190" i="2"/>
  <c r="P190" i="2" s="1"/>
  <c r="Q190" i="2" s="1"/>
  <c r="P199" i="2"/>
  <c r="Q199" i="2" s="1"/>
  <c r="N191" i="2"/>
  <c r="P191" i="2" s="1"/>
  <c r="J110" i="2"/>
  <c r="Q117" i="2"/>
  <c r="Q231" i="2"/>
  <c r="J86" i="2"/>
  <c r="Q86" i="2" s="1"/>
  <c r="Q136" i="2"/>
  <c r="P96" i="2"/>
  <c r="Q96" i="2" s="1"/>
  <c r="M110" i="2"/>
  <c r="Q110" i="2" s="1"/>
  <c r="P116" i="2"/>
  <c r="Q116" i="2" s="1"/>
  <c r="P148" i="2"/>
  <c r="Q148" i="2" s="1"/>
  <c r="J217" i="2"/>
  <c r="Q217" i="2" s="1"/>
  <c r="Q200" i="2"/>
  <c r="Q204" i="2"/>
  <c r="Q208" i="2"/>
  <c r="Q212" i="2"/>
  <c r="Q233" i="2"/>
  <c r="Q237" i="2"/>
  <c r="Q241" i="2"/>
  <c r="Q245" i="2"/>
  <c r="Q249" i="2"/>
  <c r="Q253" i="2"/>
  <c r="J257" i="2"/>
  <c r="Q257" i="2" s="1"/>
  <c r="J286" i="2"/>
  <c r="M286" i="2"/>
  <c r="K278" i="2"/>
  <c r="M278" i="2" s="1"/>
  <c r="M199" i="2"/>
  <c r="K191" i="2"/>
  <c r="M191" i="2" s="1"/>
  <c r="Q203" i="2"/>
  <c r="Q207" i="2"/>
  <c r="Q211" i="2"/>
  <c r="Q215" i="2"/>
  <c r="Q232" i="2"/>
  <c r="Q236" i="2"/>
  <c r="Q240" i="2"/>
  <c r="Q244" i="2"/>
  <c r="Q248" i="2"/>
  <c r="Q252" i="2"/>
  <c r="Q307" i="2"/>
  <c r="M285" i="2"/>
  <c r="Q285" i="2" s="1"/>
  <c r="P286" i="2"/>
  <c r="K277" i="2"/>
  <c r="M277" i="2" s="1"/>
  <c r="Q277" i="2" s="1"/>
  <c r="F278" i="2"/>
  <c r="N278" i="2"/>
  <c r="P278" i="2" s="1"/>
  <c r="P336" i="9"/>
  <c r="Q336" i="9" s="1"/>
  <c r="M336" i="9"/>
  <c r="J336" i="9"/>
  <c r="P335" i="9"/>
  <c r="M335" i="9"/>
  <c r="J335" i="9"/>
  <c r="Q335" i="9" s="1"/>
  <c r="P334" i="9"/>
  <c r="M334" i="9"/>
  <c r="J334" i="9"/>
  <c r="Q334" i="9" s="1"/>
  <c r="P333" i="9"/>
  <c r="M333" i="9"/>
  <c r="J333" i="9"/>
  <c r="Q333" i="9" s="1"/>
  <c r="P332" i="9"/>
  <c r="M332" i="9"/>
  <c r="J332" i="9"/>
  <c r="Q332" i="9" s="1"/>
  <c r="P331" i="9"/>
  <c r="M331" i="9"/>
  <c r="J331" i="9"/>
  <c r="Q331" i="9" s="1"/>
  <c r="P330" i="9"/>
  <c r="M330" i="9"/>
  <c r="J330" i="9"/>
  <c r="Q330" i="9" s="1"/>
  <c r="P329" i="9"/>
  <c r="M329" i="9"/>
  <c r="J329" i="9"/>
  <c r="Q329" i="9" s="1"/>
  <c r="P328" i="9"/>
  <c r="M328" i="9"/>
  <c r="J328" i="9"/>
  <c r="Q328" i="9" s="1"/>
  <c r="P327" i="9"/>
  <c r="M327" i="9"/>
  <c r="J327" i="9"/>
  <c r="Q327" i="9" s="1"/>
  <c r="P326" i="9"/>
  <c r="M326" i="9"/>
  <c r="J326" i="9"/>
  <c r="Q326" i="9" s="1"/>
  <c r="P325" i="9"/>
  <c r="M325" i="9"/>
  <c r="J325" i="9"/>
  <c r="Q325" i="9" s="1"/>
  <c r="P324" i="9"/>
  <c r="M324" i="9"/>
  <c r="J324" i="9"/>
  <c r="Q324" i="9" s="1"/>
  <c r="P323" i="9"/>
  <c r="M323" i="9"/>
  <c r="J323" i="9"/>
  <c r="Q323" i="9" s="1"/>
  <c r="P322" i="9"/>
  <c r="M322" i="9"/>
  <c r="J322" i="9"/>
  <c r="Q322" i="9" s="1"/>
  <c r="P321" i="9"/>
  <c r="M321" i="9"/>
  <c r="J321" i="9"/>
  <c r="Q321" i="9" s="1"/>
  <c r="P320" i="9"/>
  <c r="M320" i="9"/>
  <c r="J320" i="9"/>
  <c r="Q320" i="9" s="1"/>
  <c r="P319" i="9"/>
  <c r="M319" i="9"/>
  <c r="J319" i="9"/>
  <c r="Q319" i="9" s="1"/>
  <c r="P318" i="9"/>
  <c r="M318" i="9"/>
  <c r="J318" i="9"/>
  <c r="Q318" i="9" s="1"/>
  <c r="P317" i="9"/>
  <c r="M317" i="9"/>
  <c r="J317" i="9"/>
  <c r="Q317" i="9" s="1"/>
  <c r="P316" i="9"/>
  <c r="M316" i="9"/>
  <c r="J316" i="9"/>
  <c r="Q316" i="9" s="1"/>
  <c r="P315" i="9"/>
  <c r="M315" i="9"/>
  <c r="J315" i="9"/>
  <c r="Q315" i="9" s="1"/>
  <c r="P314" i="9"/>
  <c r="M314" i="9"/>
  <c r="J314" i="9"/>
  <c r="Q314" i="9" s="1"/>
  <c r="P313" i="9"/>
  <c r="M313" i="9"/>
  <c r="J313" i="9"/>
  <c r="Q313" i="9" s="1"/>
  <c r="P312" i="9"/>
  <c r="M312" i="9"/>
  <c r="J312" i="9"/>
  <c r="Q312" i="9" s="1"/>
  <c r="P311" i="9"/>
  <c r="M311" i="9"/>
  <c r="J311" i="9"/>
  <c r="Q311" i="9" s="1"/>
  <c r="P310" i="9"/>
  <c r="M310" i="9"/>
  <c r="J310" i="9"/>
  <c r="Q310" i="9" s="1"/>
  <c r="P309" i="9"/>
  <c r="M309" i="9"/>
  <c r="J309" i="9"/>
  <c r="Q309" i="9" s="1"/>
  <c r="O308" i="9"/>
  <c r="N308" i="9"/>
  <c r="P308" i="9" s="1"/>
  <c r="M308" i="9"/>
  <c r="L308" i="9"/>
  <c r="K308" i="9"/>
  <c r="I308" i="9"/>
  <c r="H308" i="9"/>
  <c r="G308" i="9"/>
  <c r="F308" i="9"/>
  <c r="J308" i="9" s="1"/>
  <c r="E308" i="9"/>
  <c r="O307" i="9"/>
  <c r="N307" i="9"/>
  <c r="P307" i="9" s="1"/>
  <c r="L307" i="9"/>
  <c r="K307" i="9"/>
  <c r="M307" i="9" s="1"/>
  <c r="I307" i="9"/>
  <c r="H307" i="9"/>
  <c r="G307" i="9"/>
  <c r="F307" i="9"/>
  <c r="E307" i="9"/>
  <c r="P306" i="9"/>
  <c r="Q306" i="9" s="1"/>
  <c r="M306" i="9"/>
  <c r="J306" i="9"/>
  <c r="P305" i="9"/>
  <c r="Q305" i="9" s="1"/>
  <c r="M305" i="9"/>
  <c r="J305" i="9"/>
  <c r="P304" i="9"/>
  <c r="Q304" i="9" s="1"/>
  <c r="M304" i="9"/>
  <c r="J304" i="9"/>
  <c r="P303" i="9"/>
  <c r="Q303" i="9" s="1"/>
  <c r="M303" i="9"/>
  <c r="J303" i="9"/>
  <c r="P302" i="9"/>
  <c r="Q302" i="9" s="1"/>
  <c r="M302" i="9"/>
  <c r="J302" i="9"/>
  <c r="P301" i="9"/>
  <c r="Q301" i="9" s="1"/>
  <c r="M301" i="9"/>
  <c r="J301" i="9"/>
  <c r="P300" i="9"/>
  <c r="Q300" i="9" s="1"/>
  <c r="M300" i="9"/>
  <c r="J300" i="9"/>
  <c r="P299" i="9"/>
  <c r="Q299" i="9" s="1"/>
  <c r="M299" i="9"/>
  <c r="J299" i="9"/>
  <c r="P298" i="9"/>
  <c r="Q298" i="9" s="1"/>
  <c r="M298" i="9"/>
  <c r="J298" i="9"/>
  <c r="P297" i="9"/>
  <c r="Q297" i="9" s="1"/>
  <c r="M297" i="9"/>
  <c r="J297" i="9"/>
  <c r="P296" i="9"/>
  <c r="Q296" i="9" s="1"/>
  <c r="M296" i="9"/>
  <c r="J296" i="9"/>
  <c r="P295" i="9"/>
  <c r="Q295" i="9" s="1"/>
  <c r="M295" i="9"/>
  <c r="J295" i="9"/>
  <c r="P294" i="9"/>
  <c r="Q294" i="9" s="1"/>
  <c r="M294" i="9"/>
  <c r="J294" i="9"/>
  <c r="P293" i="9"/>
  <c r="Q293" i="9" s="1"/>
  <c r="M293" i="9"/>
  <c r="J293" i="9"/>
  <c r="P292" i="9"/>
  <c r="Q292" i="9" s="1"/>
  <c r="M292" i="9"/>
  <c r="J292" i="9"/>
  <c r="P291" i="9"/>
  <c r="Q291" i="9" s="1"/>
  <c r="M291" i="9"/>
  <c r="J291" i="9"/>
  <c r="P290" i="9"/>
  <c r="Q290" i="9" s="1"/>
  <c r="M290" i="9"/>
  <c r="J290" i="9"/>
  <c r="P289" i="9"/>
  <c r="Q289" i="9" s="1"/>
  <c r="M289" i="9"/>
  <c r="J289" i="9"/>
  <c r="P288" i="9"/>
  <c r="Q288" i="9" s="1"/>
  <c r="M288" i="9"/>
  <c r="J288" i="9"/>
  <c r="P287" i="9"/>
  <c r="Q287" i="9" s="1"/>
  <c r="M287" i="9"/>
  <c r="J287" i="9"/>
  <c r="P286" i="9"/>
  <c r="O286" i="9"/>
  <c r="N286" i="9"/>
  <c r="L286" i="9"/>
  <c r="L278" i="9" s="1"/>
  <c r="M278" i="9" s="1"/>
  <c r="K286" i="9"/>
  <c r="M286" i="9" s="1"/>
  <c r="I286" i="9"/>
  <c r="H286" i="9"/>
  <c r="H278" i="9" s="1"/>
  <c r="G286" i="9"/>
  <c r="F286" i="9"/>
  <c r="E286" i="9"/>
  <c r="J286" i="9" s="1"/>
  <c r="P285" i="9"/>
  <c r="O285" i="9"/>
  <c r="N285" i="9"/>
  <c r="M285" i="9"/>
  <c r="L285" i="9"/>
  <c r="K285" i="9"/>
  <c r="I285" i="9"/>
  <c r="I277" i="9" s="1"/>
  <c r="H285" i="9"/>
  <c r="G285" i="9"/>
  <c r="F285" i="9"/>
  <c r="E285" i="9"/>
  <c r="P284" i="9"/>
  <c r="M284" i="9"/>
  <c r="J284" i="9"/>
  <c r="Q284" i="9" s="1"/>
  <c r="P283" i="9"/>
  <c r="M283" i="9"/>
  <c r="J283" i="9"/>
  <c r="Q283" i="9" s="1"/>
  <c r="P282" i="9"/>
  <c r="M282" i="9"/>
  <c r="J282" i="9"/>
  <c r="Q282" i="9" s="1"/>
  <c r="P281" i="9"/>
  <c r="M281" i="9"/>
  <c r="J281" i="9"/>
  <c r="Q281" i="9" s="1"/>
  <c r="P280" i="9"/>
  <c r="M280" i="9"/>
  <c r="J280" i="9"/>
  <c r="Q280" i="9" s="1"/>
  <c r="P279" i="9"/>
  <c r="M279" i="9"/>
  <c r="J279" i="9"/>
  <c r="Q279" i="9" s="1"/>
  <c r="O278" i="9"/>
  <c r="N278" i="9"/>
  <c r="P278" i="9" s="1"/>
  <c r="K278" i="9"/>
  <c r="I278" i="9"/>
  <c r="G278" i="9"/>
  <c r="E278" i="9"/>
  <c r="O277" i="9"/>
  <c r="N277" i="9"/>
  <c r="P277" i="9" s="1"/>
  <c r="L277" i="9"/>
  <c r="K277" i="9"/>
  <c r="M277" i="9" s="1"/>
  <c r="H277" i="9"/>
  <c r="G277" i="9"/>
  <c r="F277" i="9"/>
  <c r="P275" i="9"/>
  <c r="Q275" i="9" s="1"/>
  <c r="J275" i="9"/>
  <c r="P274" i="9"/>
  <c r="Q274" i="9" s="1"/>
  <c r="M274" i="9"/>
  <c r="J274" i="9"/>
  <c r="P273" i="9"/>
  <c r="M273" i="9"/>
  <c r="J273" i="9"/>
  <c r="P272" i="9"/>
  <c r="M272" i="9"/>
  <c r="J272" i="9"/>
  <c r="P271" i="9"/>
  <c r="M271" i="9"/>
  <c r="J271" i="9"/>
  <c r="P270" i="9"/>
  <c r="Q270" i="9" s="1"/>
  <c r="M270" i="9"/>
  <c r="J270" i="9"/>
  <c r="P269" i="9"/>
  <c r="M269" i="9"/>
  <c r="J269" i="9"/>
  <c r="P268" i="9"/>
  <c r="M268" i="9"/>
  <c r="J268" i="9"/>
  <c r="P267" i="9"/>
  <c r="M267" i="9"/>
  <c r="J267" i="9"/>
  <c r="P266" i="9"/>
  <c r="Q266" i="9" s="1"/>
  <c r="M266" i="9"/>
  <c r="J266" i="9"/>
  <c r="P265" i="9"/>
  <c r="M265" i="9"/>
  <c r="J265" i="9"/>
  <c r="P264" i="9"/>
  <c r="M264" i="9"/>
  <c r="J264" i="9"/>
  <c r="P263" i="9"/>
  <c r="M263" i="9"/>
  <c r="J263" i="9"/>
  <c r="P262" i="9"/>
  <c r="Q262" i="9" s="1"/>
  <c r="M262" i="9"/>
  <c r="J262" i="9"/>
  <c r="P261" i="9"/>
  <c r="M261" i="9"/>
  <c r="J261" i="9"/>
  <c r="P260" i="9"/>
  <c r="M260" i="9"/>
  <c r="J260" i="9"/>
  <c r="P259" i="9"/>
  <c r="M259" i="9"/>
  <c r="P258" i="9"/>
  <c r="M258" i="9"/>
  <c r="J258" i="9"/>
  <c r="Q258" i="9" s="1"/>
  <c r="O257" i="9"/>
  <c r="N257" i="9"/>
  <c r="P257" i="9" s="1"/>
  <c r="M257" i="9"/>
  <c r="L257" i="9"/>
  <c r="K257" i="9"/>
  <c r="I257" i="9"/>
  <c r="H257" i="9"/>
  <c r="G257" i="9"/>
  <c r="F257" i="9"/>
  <c r="J257" i="9" s="1"/>
  <c r="E257" i="9"/>
  <c r="O256" i="9"/>
  <c r="N256" i="9"/>
  <c r="P256" i="9" s="1"/>
  <c r="L256" i="9"/>
  <c r="K256" i="9"/>
  <c r="M256" i="9" s="1"/>
  <c r="I256" i="9"/>
  <c r="H256" i="9"/>
  <c r="G256" i="9"/>
  <c r="F256" i="9"/>
  <c r="J256" i="9" s="1"/>
  <c r="E256" i="9"/>
  <c r="P254" i="9"/>
  <c r="Q254" i="9" s="1"/>
  <c r="M254" i="9"/>
  <c r="J254" i="9"/>
  <c r="P253" i="9"/>
  <c r="Q253" i="9" s="1"/>
  <c r="M253" i="9"/>
  <c r="J253" i="9"/>
  <c r="P252" i="9"/>
  <c r="Q252" i="9" s="1"/>
  <c r="M252" i="9"/>
  <c r="J252" i="9"/>
  <c r="P251" i="9"/>
  <c r="Q251" i="9" s="1"/>
  <c r="M251" i="9"/>
  <c r="J251" i="9"/>
  <c r="P250" i="9"/>
  <c r="Q250" i="9" s="1"/>
  <c r="M250" i="9"/>
  <c r="J250" i="9"/>
  <c r="P249" i="9"/>
  <c r="Q249" i="9" s="1"/>
  <c r="M249" i="9"/>
  <c r="J249" i="9"/>
  <c r="P248" i="9"/>
  <c r="Q248" i="9" s="1"/>
  <c r="M248" i="9"/>
  <c r="J248" i="9"/>
  <c r="P247" i="9"/>
  <c r="Q247" i="9" s="1"/>
  <c r="M247" i="9"/>
  <c r="J247" i="9"/>
  <c r="P246" i="9"/>
  <c r="Q246" i="9" s="1"/>
  <c r="M246" i="9"/>
  <c r="J246" i="9"/>
  <c r="P245" i="9"/>
  <c r="Q245" i="9" s="1"/>
  <c r="M245" i="9"/>
  <c r="J245" i="9"/>
  <c r="P244" i="9"/>
  <c r="Q244" i="9" s="1"/>
  <c r="M244" i="9"/>
  <c r="J244" i="9"/>
  <c r="P243" i="9"/>
  <c r="Q243" i="9" s="1"/>
  <c r="M243" i="9"/>
  <c r="J243" i="9"/>
  <c r="P242" i="9"/>
  <c r="Q242" i="9" s="1"/>
  <c r="M242" i="9"/>
  <c r="J242" i="9"/>
  <c r="P241" i="9"/>
  <c r="Q241" i="9" s="1"/>
  <c r="M241" i="9"/>
  <c r="J241" i="9"/>
  <c r="P240" i="9"/>
  <c r="Q240" i="9" s="1"/>
  <c r="M240" i="9"/>
  <c r="J240" i="9"/>
  <c r="P239" i="9"/>
  <c r="Q239" i="9" s="1"/>
  <c r="M239" i="9"/>
  <c r="J239" i="9"/>
  <c r="P238" i="9"/>
  <c r="Q238" i="9" s="1"/>
  <c r="M238" i="9"/>
  <c r="J238" i="9"/>
  <c r="P237" i="9"/>
  <c r="Q237" i="9" s="1"/>
  <c r="M237" i="9"/>
  <c r="J237" i="9"/>
  <c r="P236" i="9"/>
  <c r="Q236" i="9" s="1"/>
  <c r="M236" i="9"/>
  <c r="J236" i="9"/>
  <c r="P235" i="9"/>
  <c r="Q235" i="9" s="1"/>
  <c r="M235" i="9"/>
  <c r="J235" i="9"/>
  <c r="P234" i="9"/>
  <c r="Q234" i="9" s="1"/>
  <c r="M234" i="9"/>
  <c r="M232" i="9" s="1"/>
  <c r="J234" i="9"/>
  <c r="P233" i="9"/>
  <c r="M233" i="9"/>
  <c r="J233" i="9"/>
  <c r="P232" i="9"/>
  <c r="O232" i="9"/>
  <c r="N232" i="9"/>
  <c r="L232" i="9"/>
  <c r="K232" i="9"/>
  <c r="I232" i="9"/>
  <c r="H232" i="9"/>
  <c r="G232" i="9"/>
  <c r="F232" i="9"/>
  <c r="E232" i="9"/>
  <c r="O231" i="9"/>
  <c r="N231" i="9"/>
  <c r="M231" i="9"/>
  <c r="L231" i="9"/>
  <c r="K231" i="9"/>
  <c r="I231" i="9"/>
  <c r="H231" i="9"/>
  <c r="G231" i="9"/>
  <c r="F231" i="9"/>
  <c r="E231" i="9"/>
  <c r="J231" i="9" s="1"/>
  <c r="P229" i="9"/>
  <c r="M229" i="9"/>
  <c r="J229" i="9"/>
  <c r="Q229" i="9" s="1"/>
  <c r="P228" i="9"/>
  <c r="M228" i="9"/>
  <c r="J228" i="9"/>
  <c r="Q228" i="9" s="1"/>
  <c r="P227" i="9"/>
  <c r="M227" i="9"/>
  <c r="J227" i="9"/>
  <c r="Q227" i="9" s="1"/>
  <c r="P226" i="9"/>
  <c r="M226" i="9"/>
  <c r="J226" i="9"/>
  <c r="Q226" i="9" s="1"/>
  <c r="P225" i="9"/>
  <c r="M225" i="9"/>
  <c r="J225" i="9"/>
  <c r="Q225" i="9" s="1"/>
  <c r="P224" i="9"/>
  <c r="M224" i="9"/>
  <c r="J224" i="9"/>
  <c r="Q224" i="9" s="1"/>
  <c r="P223" i="9"/>
  <c r="M223" i="9"/>
  <c r="J223" i="9"/>
  <c r="Q223" i="9" s="1"/>
  <c r="P222" i="9"/>
  <c r="M222" i="9"/>
  <c r="J222" i="9"/>
  <c r="Q222" i="9" s="1"/>
  <c r="P221" i="9"/>
  <c r="M221" i="9"/>
  <c r="J221" i="9"/>
  <c r="Q221" i="9" s="1"/>
  <c r="P220" i="9"/>
  <c r="M220" i="9"/>
  <c r="J220" i="9"/>
  <c r="Q220" i="9" s="1"/>
  <c r="P219" i="9"/>
  <c r="M219" i="9"/>
  <c r="J219" i="9"/>
  <c r="Q219" i="9" s="1"/>
  <c r="P218" i="9"/>
  <c r="M218" i="9"/>
  <c r="J218" i="9"/>
  <c r="Q218" i="9" s="1"/>
  <c r="O217" i="9"/>
  <c r="N217" i="9"/>
  <c r="P217" i="9" s="1"/>
  <c r="M217" i="9"/>
  <c r="L217" i="9"/>
  <c r="K217" i="9"/>
  <c r="I217" i="9"/>
  <c r="H217" i="9"/>
  <c r="G217" i="9"/>
  <c r="F217" i="9"/>
  <c r="F191" i="9" s="1"/>
  <c r="E217" i="9"/>
  <c r="J217" i="9" s="1"/>
  <c r="O216" i="9"/>
  <c r="N216" i="9"/>
  <c r="L216" i="9"/>
  <c r="K216" i="9"/>
  <c r="M216" i="9" s="1"/>
  <c r="I216" i="9"/>
  <c r="H216" i="9"/>
  <c r="G216" i="9"/>
  <c r="F216" i="9"/>
  <c r="J216" i="9" s="1"/>
  <c r="E216" i="9"/>
  <c r="P215" i="9"/>
  <c r="M215" i="9"/>
  <c r="J215" i="9"/>
  <c r="P214" i="9"/>
  <c r="Q214" i="9" s="1"/>
  <c r="M214" i="9"/>
  <c r="J214" i="9"/>
  <c r="P213" i="9"/>
  <c r="M213" i="9"/>
  <c r="J213" i="9"/>
  <c r="P212" i="9"/>
  <c r="Q212" i="9" s="1"/>
  <c r="M212" i="9"/>
  <c r="J212" i="9"/>
  <c r="P211" i="9"/>
  <c r="M211" i="9"/>
  <c r="J211" i="9"/>
  <c r="P210" i="9"/>
  <c r="Q210" i="9" s="1"/>
  <c r="M210" i="9"/>
  <c r="J210" i="9"/>
  <c r="P209" i="9"/>
  <c r="M209" i="9"/>
  <c r="J209" i="9"/>
  <c r="P208" i="9"/>
  <c r="Q208" i="9" s="1"/>
  <c r="M208" i="9"/>
  <c r="J208" i="9"/>
  <c r="P207" i="9"/>
  <c r="M207" i="9"/>
  <c r="J207" i="9"/>
  <c r="P206" i="9"/>
  <c r="Q206" i="9" s="1"/>
  <c r="M206" i="9"/>
  <c r="J206" i="9"/>
  <c r="P205" i="9"/>
  <c r="M205" i="9"/>
  <c r="J205" i="9"/>
  <c r="P204" i="9"/>
  <c r="Q204" i="9" s="1"/>
  <c r="M204" i="9"/>
  <c r="J204" i="9"/>
  <c r="P203" i="9"/>
  <c r="M203" i="9"/>
  <c r="J203" i="9"/>
  <c r="P202" i="9"/>
  <c r="Q202" i="9" s="1"/>
  <c r="M202" i="9"/>
  <c r="J202" i="9"/>
  <c r="P201" i="9"/>
  <c r="M201" i="9"/>
  <c r="J201" i="9"/>
  <c r="P200" i="9"/>
  <c r="Q200" i="9" s="1"/>
  <c r="M200" i="9"/>
  <c r="J200" i="9"/>
  <c r="O199" i="9"/>
  <c r="O191" i="9" s="1"/>
  <c r="N199" i="9"/>
  <c r="L199" i="9"/>
  <c r="L191" i="9" s="1"/>
  <c r="K199" i="9"/>
  <c r="I199" i="9"/>
  <c r="H199" i="9"/>
  <c r="G199" i="9"/>
  <c r="G191" i="9" s="1"/>
  <c r="F199" i="9"/>
  <c r="E199" i="9"/>
  <c r="P198" i="9"/>
  <c r="O198" i="9"/>
  <c r="N198" i="9"/>
  <c r="L198" i="9"/>
  <c r="K198" i="9"/>
  <c r="I198" i="9"/>
  <c r="I190" i="9" s="1"/>
  <c r="H198" i="9"/>
  <c r="H190" i="9" s="1"/>
  <c r="G198" i="9"/>
  <c r="F198" i="9"/>
  <c r="E198" i="9"/>
  <c r="P197" i="9"/>
  <c r="Q197" i="9" s="1"/>
  <c r="M197" i="9"/>
  <c r="J197" i="9"/>
  <c r="P196" i="9"/>
  <c r="Q196" i="9" s="1"/>
  <c r="M196" i="9"/>
  <c r="J196" i="9"/>
  <c r="P195" i="9"/>
  <c r="Q195" i="9" s="1"/>
  <c r="M195" i="9"/>
  <c r="J195" i="9"/>
  <c r="P194" i="9"/>
  <c r="Q194" i="9" s="1"/>
  <c r="M194" i="9"/>
  <c r="J194" i="9"/>
  <c r="P193" i="9"/>
  <c r="Q193" i="9" s="1"/>
  <c r="M193" i="9"/>
  <c r="J193" i="9"/>
  <c r="P192" i="9"/>
  <c r="Q192" i="9" s="1"/>
  <c r="M192" i="9"/>
  <c r="J192" i="9"/>
  <c r="P191" i="9"/>
  <c r="N191" i="9"/>
  <c r="I191" i="9"/>
  <c r="H191" i="9"/>
  <c r="E191" i="9"/>
  <c r="J191" i="9" s="1"/>
  <c r="O190" i="9"/>
  <c r="K190" i="9"/>
  <c r="G190" i="9"/>
  <c r="F190" i="9"/>
  <c r="E190" i="9"/>
  <c r="P188" i="9"/>
  <c r="M188" i="9"/>
  <c r="J188" i="9"/>
  <c r="P187" i="9"/>
  <c r="M187" i="9"/>
  <c r="J187" i="9"/>
  <c r="P186" i="9"/>
  <c r="M186" i="9"/>
  <c r="J186" i="9"/>
  <c r="P185" i="9"/>
  <c r="Q185" i="9" s="1"/>
  <c r="M185" i="9"/>
  <c r="J185" i="9"/>
  <c r="P184" i="9"/>
  <c r="M184" i="9"/>
  <c r="J184" i="9"/>
  <c r="P183" i="9"/>
  <c r="M183" i="9"/>
  <c r="J183" i="9"/>
  <c r="P182" i="9"/>
  <c r="M182" i="9"/>
  <c r="J182" i="9"/>
  <c r="Q181" i="9"/>
  <c r="P181" i="9"/>
  <c r="M181" i="9"/>
  <c r="J181" i="9"/>
  <c r="Q180" i="9"/>
  <c r="P180" i="9"/>
  <c r="M180" i="9"/>
  <c r="J180" i="9"/>
  <c r="Q179" i="9"/>
  <c r="P179" i="9"/>
  <c r="M179" i="9"/>
  <c r="J179" i="9"/>
  <c r="Q178" i="9"/>
  <c r="P178" i="9"/>
  <c r="M178" i="9"/>
  <c r="J178" i="9"/>
  <c r="Q177" i="9"/>
  <c r="P177" i="9"/>
  <c r="M177" i="9"/>
  <c r="J177" i="9"/>
  <c r="Q176" i="9"/>
  <c r="P176" i="9"/>
  <c r="M176" i="9"/>
  <c r="J176" i="9"/>
  <c r="Q175" i="9"/>
  <c r="P175" i="9"/>
  <c r="M175" i="9"/>
  <c r="J175" i="9"/>
  <c r="Q174" i="9"/>
  <c r="P174" i="9"/>
  <c r="M174" i="9"/>
  <c r="J174" i="9"/>
  <c r="Q173" i="9"/>
  <c r="P173" i="9"/>
  <c r="M173" i="9"/>
  <c r="J173" i="9"/>
  <c r="Q172" i="9"/>
  <c r="P172" i="9"/>
  <c r="M172" i="9"/>
  <c r="J172" i="9"/>
  <c r="P171" i="9"/>
  <c r="M171" i="9"/>
  <c r="J171" i="9"/>
  <c r="Q171" i="9" s="1"/>
  <c r="P170" i="9"/>
  <c r="M170" i="9"/>
  <c r="J170" i="9"/>
  <c r="Q170" i="9" s="1"/>
  <c r="Q169" i="9"/>
  <c r="P169" i="9"/>
  <c r="M169" i="9"/>
  <c r="J169" i="9"/>
  <c r="P168" i="9"/>
  <c r="M168" i="9"/>
  <c r="J168" i="9"/>
  <c r="Q168" i="9" s="1"/>
  <c r="Q167" i="9"/>
  <c r="P167" i="9"/>
  <c r="M167" i="9"/>
  <c r="J167" i="9"/>
  <c r="P166" i="9"/>
  <c r="M166" i="9"/>
  <c r="J166" i="9"/>
  <c r="Q166" i="9" s="1"/>
  <c r="Q165" i="9"/>
  <c r="P165" i="9"/>
  <c r="M165" i="9"/>
  <c r="J165" i="9"/>
  <c r="P164" i="9"/>
  <c r="M164" i="9"/>
  <c r="J164" i="9"/>
  <c r="Q164" i="9" s="1"/>
  <c r="P163" i="9"/>
  <c r="M163" i="9"/>
  <c r="J163" i="9"/>
  <c r="Q163" i="9" s="1"/>
  <c r="Q162" i="9"/>
  <c r="P162" i="9"/>
  <c r="M162" i="9"/>
  <c r="J162" i="9"/>
  <c r="Q161" i="9"/>
  <c r="P161" i="9"/>
  <c r="M161" i="9"/>
  <c r="J161" i="9"/>
  <c r="O160" i="9"/>
  <c r="P160" i="9" s="1"/>
  <c r="N160" i="9"/>
  <c r="M160" i="9"/>
  <c r="L160" i="9"/>
  <c r="K160" i="9"/>
  <c r="I160" i="9"/>
  <c r="H160" i="9"/>
  <c r="G160" i="9"/>
  <c r="F160" i="9"/>
  <c r="E160" i="9"/>
  <c r="O159" i="9"/>
  <c r="N159" i="9"/>
  <c r="P159" i="9" s="1"/>
  <c r="L159" i="9"/>
  <c r="M159" i="9" s="1"/>
  <c r="K159" i="9"/>
  <c r="I159" i="9"/>
  <c r="H159" i="9"/>
  <c r="G159" i="9"/>
  <c r="F159" i="9"/>
  <c r="E159" i="9"/>
  <c r="P157" i="9"/>
  <c r="M157" i="9"/>
  <c r="Q157" i="9" s="1"/>
  <c r="J157" i="9"/>
  <c r="P156" i="9"/>
  <c r="M156" i="9"/>
  <c r="J156" i="9"/>
  <c r="P155" i="9"/>
  <c r="M155" i="9"/>
  <c r="Q155" i="9" s="1"/>
  <c r="J155" i="9"/>
  <c r="P154" i="9"/>
  <c r="M154" i="9"/>
  <c r="Q154" i="9" s="1"/>
  <c r="J154" i="9"/>
  <c r="P153" i="9"/>
  <c r="M153" i="9"/>
  <c r="Q153" i="9" s="1"/>
  <c r="J153" i="9"/>
  <c r="P152" i="9"/>
  <c r="M152" i="9"/>
  <c r="Q152" i="9" s="1"/>
  <c r="J152" i="9"/>
  <c r="P151" i="9"/>
  <c r="M151" i="9"/>
  <c r="Q151" i="9" s="1"/>
  <c r="J151" i="9"/>
  <c r="P150" i="9"/>
  <c r="M150" i="9"/>
  <c r="Q150" i="9" s="1"/>
  <c r="J150" i="9"/>
  <c r="O149" i="9"/>
  <c r="N149" i="9"/>
  <c r="P149" i="9" s="1"/>
  <c r="L149" i="9"/>
  <c r="K149" i="9"/>
  <c r="M149" i="9" s="1"/>
  <c r="I149" i="9"/>
  <c r="H149" i="9"/>
  <c r="G149" i="9"/>
  <c r="F149" i="9"/>
  <c r="E149" i="9"/>
  <c r="P148" i="9"/>
  <c r="O148" i="9"/>
  <c r="N148" i="9"/>
  <c r="L148" i="9"/>
  <c r="K148" i="9"/>
  <c r="M148" i="9" s="1"/>
  <c r="I148" i="9"/>
  <c r="H148" i="9"/>
  <c r="G148" i="9"/>
  <c r="F148" i="9"/>
  <c r="E148" i="9"/>
  <c r="Q146" i="9"/>
  <c r="P146" i="9"/>
  <c r="M146" i="9"/>
  <c r="J146" i="9"/>
  <c r="Q145" i="9"/>
  <c r="P145" i="9"/>
  <c r="M145" i="9"/>
  <c r="J145" i="9"/>
  <c r="Q144" i="9"/>
  <c r="P144" i="9"/>
  <c r="M144" i="9"/>
  <c r="J144" i="9"/>
  <c r="Q143" i="9"/>
  <c r="P143" i="9"/>
  <c r="M143" i="9"/>
  <c r="J143" i="9"/>
  <c r="Q142" i="9"/>
  <c r="P142" i="9"/>
  <c r="M142" i="9"/>
  <c r="J142" i="9"/>
  <c r="Q141" i="9"/>
  <c r="P141" i="9"/>
  <c r="M141" i="9"/>
  <c r="J141" i="9"/>
  <c r="Q140" i="9"/>
  <c r="P140" i="9"/>
  <c r="M140" i="9"/>
  <c r="J140" i="9"/>
  <c r="Q139" i="9"/>
  <c r="P139" i="9"/>
  <c r="M139" i="9"/>
  <c r="J139" i="9"/>
  <c r="Q138" i="9"/>
  <c r="P138" i="9"/>
  <c r="M138" i="9"/>
  <c r="J138" i="9"/>
  <c r="Q137" i="9"/>
  <c r="P137" i="9"/>
  <c r="M137" i="9"/>
  <c r="J137" i="9"/>
  <c r="Q136" i="9"/>
  <c r="O136" i="9"/>
  <c r="P136" i="9" s="1"/>
  <c r="N136" i="9"/>
  <c r="M136" i="9"/>
  <c r="L136" i="9"/>
  <c r="K136" i="9"/>
  <c r="I136" i="9"/>
  <c r="H136" i="9"/>
  <c r="G136" i="9"/>
  <c r="F136" i="9"/>
  <c r="E136" i="9"/>
  <c r="J136" i="9" s="1"/>
  <c r="O135" i="9"/>
  <c r="N135" i="9"/>
  <c r="P135" i="9" s="1"/>
  <c r="L135" i="9"/>
  <c r="M135" i="9" s="1"/>
  <c r="K135" i="9"/>
  <c r="I135" i="9"/>
  <c r="H135" i="9"/>
  <c r="G135" i="9"/>
  <c r="F135" i="9"/>
  <c r="J135" i="9" s="1"/>
  <c r="E135" i="9"/>
  <c r="P133" i="9"/>
  <c r="M133" i="9"/>
  <c r="Q133" i="9" s="1"/>
  <c r="J133" i="9"/>
  <c r="P132" i="9"/>
  <c r="M132" i="9"/>
  <c r="Q132" i="9" s="1"/>
  <c r="J132" i="9"/>
  <c r="P131" i="9"/>
  <c r="M131" i="9"/>
  <c r="Q131" i="9" s="1"/>
  <c r="J131" i="9"/>
  <c r="P130" i="9"/>
  <c r="M130" i="9"/>
  <c r="Q130" i="9" s="1"/>
  <c r="J130" i="9"/>
  <c r="P129" i="9"/>
  <c r="M129" i="9"/>
  <c r="Q129" i="9" s="1"/>
  <c r="J129" i="9"/>
  <c r="P128" i="9"/>
  <c r="M128" i="9"/>
  <c r="Q128" i="9" s="1"/>
  <c r="J128" i="9"/>
  <c r="P127" i="9"/>
  <c r="M127" i="9"/>
  <c r="Q127" i="9" s="1"/>
  <c r="J127" i="9"/>
  <c r="P126" i="9"/>
  <c r="M126" i="9"/>
  <c r="Q126" i="9" s="1"/>
  <c r="J126" i="9"/>
  <c r="P125" i="9"/>
  <c r="M125" i="9"/>
  <c r="Q125" i="9" s="1"/>
  <c r="J125" i="9"/>
  <c r="P124" i="9"/>
  <c r="M124" i="9"/>
  <c r="Q124" i="9" s="1"/>
  <c r="J124" i="9"/>
  <c r="P123" i="9"/>
  <c r="M123" i="9"/>
  <c r="Q123" i="9" s="1"/>
  <c r="J123" i="9"/>
  <c r="P122" i="9"/>
  <c r="M122" i="9"/>
  <c r="Q122" i="9" s="1"/>
  <c r="J122" i="9"/>
  <c r="P121" i="9"/>
  <c r="M121" i="9"/>
  <c r="Q121" i="9" s="1"/>
  <c r="J121" i="9"/>
  <c r="P120" i="9"/>
  <c r="M120" i="9"/>
  <c r="Q120" i="9" s="1"/>
  <c r="J120" i="9"/>
  <c r="P119" i="9"/>
  <c r="M119" i="9"/>
  <c r="Q119" i="9" s="1"/>
  <c r="J119" i="9"/>
  <c r="P118" i="9"/>
  <c r="M118" i="9"/>
  <c r="Q118" i="9" s="1"/>
  <c r="J118" i="9"/>
  <c r="O117" i="9"/>
  <c r="N117" i="9"/>
  <c r="P117" i="9" s="1"/>
  <c r="L117" i="9"/>
  <c r="K117" i="9"/>
  <c r="M117" i="9" s="1"/>
  <c r="I117" i="9"/>
  <c r="H117" i="9"/>
  <c r="G117" i="9"/>
  <c r="F117" i="9"/>
  <c r="E117" i="9"/>
  <c r="P116" i="9"/>
  <c r="O116" i="9"/>
  <c r="N116" i="9"/>
  <c r="L116" i="9"/>
  <c r="K116" i="9"/>
  <c r="M116" i="9" s="1"/>
  <c r="I116" i="9"/>
  <c r="H116" i="9"/>
  <c r="G116" i="9"/>
  <c r="F116" i="9"/>
  <c r="E116" i="9"/>
  <c r="Q114" i="9"/>
  <c r="P114" i="9"/>
  <c r="M114" i="9"/>
  <c r="J114" i="9"/>
  <c r="Q113" i="9"/>
  <c r="P113" i="9"/>
  <c r="M113" i="9"/>
  <c r="J113" i="9"/>
  <c r="Q112" i="9"/>
  <c r="P112" i="9"/>
  <c r="M112" i="9"/>
  <c r="J112" i="9"/>
  <c r="Q111" i="9"/>
  <c r="P111" i="9"/>
  <c r="M111" i="9"/>
  <c r="J111" i="9"/>
  <c r="Q110" i="9"/>
  <c r="O110" i="9"/>
  <c r="P110" i="9" s="1"/>
  <c r="N110" i="9"/>
  <c r="M110" i="9"/>
  <c r="L110" i="9"/>
  <c r="K110" i="9"/>
  <c r="I110" i="9"/>
  <c r="H110" i="9"/>
  <c r="G110" i="9"/>
  <c r="F110" i="9"/>
  <c r="E110" i="9"/>
  <c r="J110" i="9" s="1"/>
  <c r="O109" i="9"/>
  <c r="N109" i="9"/>
  <c r="P109" i="9" s="1"/>
  <c r="L109" i="9"/>
  <c r="M109" i="9" s="1"/>
  <c r="K109" i="9"/>
  <c r="I109" i="9"/>
  <c r="H109" i="9"/>
  <c r="G109" i="9"/>
  <c r="F109" i="9"/>
  <c r="J109" i="9" s="1"/>
  <c r="E109" i="9"/>
  <c r="P107" i="9"/>
  <c r="M107" i="9"/>
  <c r="Q107" i="9" s="1"/>
  <c r="J107" i="9"/>
  <c r="P106" i="9"/>
  <c r="M106" i="9"/>
  <c r="Q106" i="9" s="1"/>
  <c r="J106" i="9"/>
  <c r="P105" i="9"/>
  <c r="M105" i="9"/>
  <c r="Q105" i="9" s="1"/>
  <c r="J105" i="9"/>
  <c r="P104" i="9"/>
  <c r="M104" i="9"/>
  <c r="Q104" i="9" s="1"/>
  <c r="J104" i="9"/>
  <c r="P103" i="9"/>
  <c r="M103" i="9"/>
  <c r="Q103" i="9" s="1"/>
  <c r="J103" i="9"/>
  <c r="P102" i="9"/>
  <c r="M102" i="9"/>
  <c r="Q102" i="9" s="1"/>
  <c r="J102" i="9"/>
  <c r="P101" i="9"/>
  <c r="M101" i="9"/>
  <c r="Q101" i="9" s="1"/>
  <c r="J101" i="9"/>
  <c r="P100" i="9"/>
  <c r="M100" i="9"/>
  <c r="Q100" i="9" s="1"/>
  <c r="J100" i="9"/>
  <c r="P99" i="9"/>
  <c r="M99" i="9"/>
  <c r="Q99" i="9" s="1"/>
  <c r="J99" i="9"/>
  <c r="P98" i="9"/>
  <c r="M98" i="9"/>
  <c r="Q98" i="9" s="1"/>
  <c r="J98" i="9"/>
  <c r="O97" i="9"/>
  <c r="N97" i="9"/>
  <c r="P97" i="9" s="1"/>
  <c r="Q97" i="9" s="1"/>
  <c r="L97" i="9"/>
  <c r="K97" i="9"/>
  <c r="M97" i="9" s="1"/>
  <c r="I97" i="9"/>
  <c r="H97" i="9"/>
  <c r="G97" i="9"/>
  <c r="F97" i="9"/>
  <c r="E97" i="9"/>
  <c r="J97" i="9" s="1"/>
  <c r="P96" i="9"/>
  <c r="O96" i="9"/>
  <c r="N96" i="9"/>
  <c r="L96" i="9"/>
  <c r="K96" i="9"/>
  <c r="M96" i="9" s="1"/>
  <c r="I96" i="9"/>
  <c r="H96" i="9"/>
  <c r="G96" i="9"/>
  <c r="F96" i="9"/>
  <c r="J96" i="9" s="1"/>
  <c r="E96" i="9"/>
  <c r="Q94" i="9"/>
  <c r="P94" i="9"/>
  <c r="M94" i="9"/>
  <c r="J94" i="9"/>
  <c r="Q93" i="9"/>
  <c r="P93" i="9"/>
  <c r="M93" i="9"/>
  <c r="J93" i="9"/>
  <c r="Q92" i="9"/>
  <c r="P92" i="9"/>
  <c r="M92" i="9"/>
  <c r="J92" i="9"/>
  <c r="Q91" i="9"/>
  <c r="P91" i="9"/>
  <c r="M91" i="9"/>
  <c r="J91" i="9"/>
  <c r="Q90" i="9"/>
  <c r="M90" i="9"/>
  <c r="P90" i="9" s="1"/>
  <c r="J90" i="9"/>
  <c r="Q89" i="9"/>
  <c r="M89" i="9"/>
  <c r="P89" i="9" s="1"/>
  <c r="J89" i="9"/>
  <c r="Q88" i="9"/>
  <c r="P88" i="9"/>
  <c r="M88" i="9"/>
  <c r="J88" i="9"/>
  <c r="Q87" i="9"/>
  <c r="P87" i="9"/>
  <c r="M87" i="9"/>
  <c r="J87" i="9"/>
  <c r="O86" i="9"/>
  <c r="M86" i="9"/>
  <c r="L86" i="9"/>
  <c r="K86" i="9"/>
  <c r="I86" i="9"/>
  <c r="H86" i="9"/>
  <c r="G86" i="9"/>
  <c r="F86" i="9"/>
  <c r="E86" i="9"/>
  <c r="J86" i="9" s="1"/>
  <c r="O85" i="9"/>
  <c r="N85" i="9"/>
  <c r="P85" i="9" s="1"/>
  <c r="L85" i="9"/>
  <c r="M85" i="9" s="1"/>
  <c r="K85" i="9"/>
  <c r="I85" i="9"/>
  <c r="H85" i="9"/>
  <c r="G85" i="9"/>
  <c r="F85" i="9"/>
  <c r="J85" i="9" s="1"/>
  <c r="E85" i="9"/>
  <c r="P83" i="9"/>
  <c r="M83" i="9"/>
  <c r="Q83" i="9" s="1"/>
  <c r="J83" i="9"/>
  <c r="P82" i="9"/>
  <c r="M82" i="9"/>
  <c r="Q82" i="9" s="1"/>
  <c r="J82" i="9"/>
  <c r="P81" i="9"/>
  <c r="M81" i="9"/>
  <c r="Q81" i="9" s="1"/>
  <c r="J81" i="9"/>
  <c r="P80" i="9"/>
  <c r="M80" i="9"/>
  <c r="Q80" i="9" s="1"/>
  <c r="J80" i="9"/>
  <c r="P79" i="9"/>
  <c r="M79" i="9"/>
  <c r="Q79" i="9" s="1"/>
  <c r="J79" i="9"/>
  <c r="P78" i="9"/>
  <c r="M78" i="9"/>
  <c r="Q78" i="9" s="1"/>
  <c r="J78" i="9"/>
  <c r="P77" i="9"/>
  <c r="M77" i="9"/>
  <c r="Q77" i="9" s="1"/>
  <c r="J77" i="9"/>
  <c r="P76" i="9"/>
  <c r="M76" i="9"/>
  <c r="Q76" i="9" s="1"/>
  <c r="J76" i="9"/>
  <c r="P75" i="9"/>
  <c r="M75" i="9"/>
  <c r="Q75" i="9" s="1"/>
  <c r="J75" i="9"/>
  <c r="P74" i="9"/>
  <c r="M74" i="9"/>
  <c r="Q74" i="9" s="1"/>
  <c r="J74" i="9"/>
  <c r="P73" i="9"/>
  <c r="M73" i="9"/>
  <c r="Q73" i="9" s="1"/>
  <c r="J73" i="9"/>
  <c r="P72" i="9"/>
  <c r="M72" i="9"/>
  <c r="Q72" i="9" s="1"/>
  <c r="J72" i="9"/>
  <c r="P71" i="9"/>
  <c r="M71" i="9"/>
  <c r="Q71" i="9" s="1"/>
  <c r="J71" i="9"/>
  <c r="P70" i="9"/>
  <c r="M70" i="9"/>
  <c r="Q70" i="9" s="1"/>
  <c r="J70" i="9"/>
  <c r="P69" i="9"/>
  <c r="M69" i="9"/>
  <c r="Q69" i="9" s="1"/>
  <c r="J69" i="9"/>
  <c r="P68" i="9"/>
  <c r="M68" i="9"/>
  <c r="Q68" i="9" s="1"/>
  <c r="J68" i="9"/>
  <c r="P67" i="9"/>
  <c r="M67" i="9"/>
  <c r="Q67" i="9" s="1"/>
  <c r="J67" i="9"/>
  <c r="P66" i="9"/>
  <c r="M66" i="9"/>
  <c r="Q66" i="9" s="1"/>
  <c r="J66" i="9"/>
  <c r="P65" i="9"/>
  <c r="M65" i="9"/>
  <c r="Q65" i="9" s="1"/>
  <c r="J65" i="9"/>
  <c r="P64" i="9"/>
  <c r="M64" i="9"/>
  <c r="Q64" i="9" s="1"/>
  <c r="J64" i="9"/>
  <c r="P63" i="9"/>
  <c r="M63" i="9"/>
  <c r="Q63" i="9" s="1"/>
  <c r="J63" i="9"/>
  <c r="P62" i="9"/>
  <c r="M62" i="9"/>
  <c r="Q62" i="9" s="1"/>
  <c r="J62" i="9"/>
  <c r="P61" i="9"/>
  <c r="M61" i="9"/>
  <c r="Q61" i="9" s="1"/>
  <c r="J61" i="9"/>
  <c r="P60" i="9"/>
  <c r="M60" i="9"/>
  <c r="Q60" i="9" s="1"/>
  <c r="J60" i="9"/>
  <c r="O59" i="9"/>
  <c r="N59" i="9"/>
  <c r="L59" i="9"/>
  <c r="K59" i="9"/>
  <c r="M59" i="9" s="1"/>
  <c r="I59" i="9"/>
  <c r="H59" i="9"/>
  <c r="G59" i="9"/>
  <c r="F59" i="9"/>
  <c r="E59" i="9"/>
  <c r="J59" i="9" s="1"/>
  <c r="P58" i="9"/>
  <c r="O58" i="9"/>
  <c r="N58" i="9"/>
  <c r="L58" i="9"/>
  <c r="K58" i="9"/>
  <c r="I58" i="9"/>
  <c r="H58" i="9"/>
  <c r="G58" i="9"/>
  <c r="F58" i="9"/>
  <c r="E58" i="9"/>
  <c r="Q56" i="9"/>
  <c r="P56" i="9"/>
  <c r="M56" i="9"/>
  <c r="J56" i="9"/>
  <c r="Q55" i="9"/>
  <c r="P55" i="9"/>
  <c r="M55" i="9"/>
  <c r="J55" i="9"/>
  <c r="Q54" i="9"/>
  <c r="P54" i="9"/>
  <c r="M54" i="9"/>
  <c r="J54" i="9"/>
  <c r="Q53" i="9"/>
  <c r="P53" i="9"/>
  <c r="M53" i="9"/>
  <c r="J53" i="9"/>
  <c r="Q52" i="9"/>
  <c r="P52" i="9"/>
  <c r="M52" i="9"/>
  <c r="J52" i="9"/>
  <c r="Q51" i="9"/>
  <c r="P51" i="9"/>
  <c r="M51" i="9"/>
  <c r="J51" i="9"/>
  <c r="Q50" i="9"/>
  <c r="P50" i="9"/>
  <c r="M50" i="9"/>
  <c r="J50" i="9"/>
  <c r="Q49" i="9"/>
  <c r="P49" i="9"/>
  <c r="M49" i="9"/>
  <c r="J49" i="9"/>
  <c r="Q48" i="9"/>
  <c r="P48" i="9"/>
  <c r="M48" i="9"/>
  <c r="J48" i="9"/>
  <c r="Q47" i="9"/>
  <c r="P47" i="9"/>
  <c r="M47" i="9"/>
  <c r="J47" i="9"/>
  <c r="Q46" i="9"/>
  <c r="P46" i="9"/>
  <c r="M46" i="9"/>
  <c r="J46" i="9"/>
  <c r="Q45" i="9"/>
  <c r="P45" i="9"/>
  <c r="P43" i="9" s="1"/>
  <c r="M45" i="9"/>
  <c r="J45" i="9"/>
  <c r="Q44" i="9"/>
  <c r="J44" i="9"/>
  <c r="O43" i="9"/>
  <c r="N43" i="9"/>
  <c r="M43" i="9"/>
  <c r="L43" i="9"/>
  <c r="K43" i="9"/>
  <c r="I43" i="9"/>
  <c r="I39" i="9" s="1"/>
  <c r="H43" i="9"/>
  <c r="E43" i="9"/>
  <c r="J43" i="9" s="1"/>
  <c r="P42" i="9"/>
  <c r="Q42" i="9" s="1"/>
  <c r="M42" i="9"/>
  <c r="J42" i="9"/>
  <c r="P41" i="9"/>
  <c r="Q41" i="9" s="1"/>
  <c r="M41" i="9"/>
  <c r="J41" i="9"/>
  <c r="O40" i="9"/>
  <c r="N40" i="9"/>
  <c r="P40" i="9" s="1"/>
  <c r="Q40" i="9" s="1"/>
  <c r="L40" i="9"/>
  <c r="M40" i="9" s="1"/>
  <c r="K40" i="9"/>
  <c r="I40" i="9"/>
  <c r="H40" i="9"/>
  <c r="G40" i="9"/>
  <c r="F40" i="9"/>
  <c r="J40" i="9" s="1"/>
  <c r="E40" i="9"/>
  <c r="O39" i="9"/>
  <c r="N39" i="9"/>
  <c r="P39" i="9" s="1"/>
  <c r="L39" i="9"/>
  <c r="K39" i="9"/>
  <c r="M39" i="9" s="1"/>
  <c r="H39" i="9"/>
  <c r="G39" i="9"/>
  <c r="F39" i="9"/>
  <c r="P37" i="9"/>
  <c r="M37" i="9"/>
  <c r="J37" i="9"/>
  <c r="P36" i="9"/>
  <c r="M36" i="9"/>
  <c r="J36" i="9"/>
  <c r="P35" i="9"/>
  <c r="Q35" i="9" s="1"/>
  <c r="M35" i="9"/>
  <c r="J35" i="9"/>
  <c r="P34" i="9"/>
  <c r="M34" i="9"/>
  <c r="J34" i="9"/>
  <c r="P33" i="9"/>
  <c r="M33" i="9"/>
  <c r="J33" i="9"/>
  <c r="P32" i="9"/>
  <c r="M32" i="9"/>
  <c r="J32" i="9"/>
  <c r="P31" i="9"/>
  <c r="Q31" i="9" s="1"/>
  <c r="M31" i="9"/>
  <c r="J31" i="9"/>
  <c r="P30" i="9"/>
  <c r="M30" i="9"/>
  <c r="J30" i="9"/>
  <c r="P29" i="9"/>
  <c r="M29" i="9"/>
  <c r="J29" i="9"/>
  <c r="P28" i="9"/>
  <c r="M28" i="9"/>
  <c r="J28" i="9"/>
  <c r="P27" i="9"/>
  <c r="Q27" i="9" s="1"/>
  <c r="M27" i="9"/>
  <c r="J27" i="9"/>
  <c r="P26" i="9"/>
  <c r="M26" i="9"/>
  <c r="J26" i="9"/>
  <c r="P25" i="9"/>
  <c r="M25" i="9"/>
  <c r="M23" i="9" s="1"/>
  <c r="J25" i="9"/>
  <c r="P24" i="9"/>
  <c r="Q24" i="9" s="1"/>
  <c r="M24" i="9"/>
  <c r="M22" i="9" s="1"/>
  <c r="J24" i="9"/>
  <c r="J22" i="9" s="1"/>
  <c r="O23" i="9"/>
  <c r="N23" i="9"/>
  <c r="L23" i="9"/>
  <c r="K23" i="9"/>
  <c r="J23" i="9"/>
  <c r="I23" i="9"/>
  <c r="H23" i="9"/>
  <c r="G23" i="9"/>
  <c r="F23" i="9"/>
  <c r="E23" i="9"/>
  <c r="P22" i="9"/>
  <c r="O22" i="9"/>
  <c r="N22" i="9"/>
  <c r="L22" i="9"/>
  <c r="K22" i="9"/>
  <c r="I22" i="9"/>
  <c r="H22" i="9"/>
  <c r="G22" i="9"/>
  <c r="F22" i="9"/>
  <c r="E22" i="9"/>
  <c r="P21" i="9"/>
  <c r="Q21" i="9" s="1"/>
  <c r="M21" i="9"/>
  <c r="J21" i="9"/>
  <c r="P20" i="9"/>
  <c r="Q20" i="9" s="1"/>
  <c r="M20" i="9"/>
  <c r="J20" i="9"/>
  <c r="P19" i="9"/>
  <c r="Q19" i="9" s="1"/>
  <c r="M19" i="9"/>
  <c r="J19" i="9"/>
  <c r="P18" i="9"/>
  <c r="Q18" i="9" s="1"/>
  <c r="M18" i="9"/>
  <c r="J18" i="9"/>
  <c r="P17" i="9"/>
  <c r="Q17" i="9" s="1"/>
  <c r="M17" i="9"/>
  <c r="J17" i="9"/>
  <c r="P16" i="9"/>
  <c r="Q16" i="9" s="1"/>
  <c r="M16" i="9"/>
  <c r="J16" i="9"/>
  <c r="P15" i="9"/>
  <c r="Q15" i="9" s="1"/>
  <c r="M15" i="9"/>
  <c r="J15" i="9"/>
  <c r="P14" i="9"/>
  <c r="Q14" i="9" s="1"/>
  <c r="M14" i="9"/>
  <c r="J14" i="9"/>
  <c r="P13" i="9"/>
  <c r="Q13" i="9" s="1"/>
  <c r="M13" i="9"/>
  <c r="J13" i="9"/>
  <c r="P12" i="9"/>
  <c r="Q12" i="9" s="1"/>
  <c r="M12" i="9"/>
  <c r="J12" i="9"/>
  <c r="P11" i="9"/>
  <c r="Q11" i="9" s="1"/>
  <c r="M11" i="9"/>
  <c r="J11" i="9"/>
  <c r="P10" i="9"/>
  <c r="Q10" i="9" s="1"/>
  <c r="M10" i="9"/>
  <c r="J10" i="9"/>
  <c r="P9" i="9"/>
  <c r="O9" i="9"/>
  <c r="N9" i="9"/>
  <c r="L9" i="9"/>
  <c r="M9" i="9" s="1"/>
  <c r="K9" i="9"/>
  <c r="I9" i="9"/>
  <c r="I7" i="9" s="1"/>
  <c r="I5" i="9" s="1"/>
  <c r="H9" i="9"/>
  <c r="H7" i="9" s="1"/>
  <c r="G9" i="9"/>
  <c r="F9" i="9"/>
  <c r="E9" i="9"/>
  <c r="E7" i="9" s="1"/>
  <c r="O8" i="9"/>
  <c r="N8" i="9"/>
  <c r="P8" i="9" s="1"/>
  <c r="M8" i="9"/>
  <c r="L8" i="9"/>
  <c r="K8" i="9"/>
  <c r="I8" i="9"/>
  <c r="I6" i="9" s="1"/>
  <c r="I4" i="9" s="1"/>
  <c r="H8" i="9"/>
  <c r="G8" i="9"/>
  <c r="F8" i="9"/>
  <c r="F6" i="9" s="1"/>
  <c r="E8" i="9"/>
  <c r="E6" i="9" s="1"/>
  <c r="O7" i="9"/>
  <c r="O5" i="9" s="1"/>
  <c r="N7" i="9"/>
  <c r="P7" i="9" s="1"/>
  <c r="K7" i="9"/>
  <c r="G7" i="9"/>
  <c r="F7" i="9"/>
  <c r="O6" i="9"/>
  <c r="O4" i="9" s="1"/>
  <c r="L6" i="9"/>
  <c r="K6" i="9"/>
  <c r="M6" i="9" s="1"/>
  <c r="H6" i="9"/>
  <c r="H4" i="9" s="1"/>
  <c r="G6" i="9"/>
  <c r="G4" i="9" s="1"/>
  <c r="Q156" i="9" l="1"/>
  <c r="F4" i="9"/>
  <c r="H5" i="9"/>
  <c r="J160" i="9"/>
  <c r="Q160" i="9" s="1"/>
  <c r="G5" i="9"/>
  <c r="J159" i="9"/>
  <c r="Q159" i="9" s="1"/>
  <c r="J278" i="2"/>
  <c r="Q278" i="2" s="1"/>
  <c r="Q286" i="2"/>
  <c r="Q191" i="2"/>
  <c r="F5" i="9"/>
  <c r="J6" i="9"/>
  <c r="E5" i="9"/>
  <c r="J7" i="9"/>
  <c r="Q43" i="9"/>
  <c r="J8" i="9"/>
  <c r="Q8" i="9" s="1"/>
  <c r="K4" i="9"/>
  <c r="J9" i="9"/>
  <c r="Q9" i="9" s="1"/>
  <c r="P23" i="9"/>
  <c r="Q25" i="9"/>
  <c r="Q29" i="9"/>
  <c r="Q33" i="9"/>
  <c r="Q37" i="9"/>
  <c r="J116" i="9"/>
  <c r="Q116" i="9"/>
  <c r="Q117" i="9"/>
  <c r="J148" i="9"/>
  <c r="Q148" i="9" s="1"/>
  <c r="J190" i="9"/>
  <c r="L190" i="9"/>
  <c r="M190" i="9" s="1"/>
  <c r="M198" i="9"/>
  <c r="P216" i="9"/>
  <c r="Q216" i="9" s="1"/>
  <c r="N190" i="9"/>
  <c r="P190" i="9" s="1"/>
  <c r="Q26" i="9"/>
  <c r="Q22" i="9" s="1"/>
  <c r="Q30" i="9"/>
  <c r="Q34" i="9"/>
  <c r="Q85" i="9"/>
  <c r="L7" i="9"/>
  <c r="L5" i="9" s="1"/>
  <c r="K5" i="9"/>
  <c r="N6" i="9"/>
  <c r="Q28" i="9"/>
  <c r="Q32" i="9"/>
  <c r="Q36" i="9"/>
  <c r="E39" i="9"/>
  <c r="J39" i="9" s="1"/>
  <c r="Q39" i="9" s="1"/>
  <c r="J58" i="9"/>
  <c r="M58" i="9"/>
  <c r="Q58" i="9"/>
  <c r="P59" i="9"/>
  <c r="Q59" i="9" s="1"/>
  <c r="J117" i="9"/>
  <c r="J149" i="9"/>
  <c r="Q149" i="9" s="1"/>
  <c r="Q96" i="9"/>
  <c r="Q109" i="9"/>
  <c r="Q135" i="9"/>
  <c r="Q217" i="9"/>
  <c r="Q191" i="9"/>
  <c r="Q256" i="9"/>
  <c r="Q260" i="9"/>
  <c r="Q264" i="9"/>
  <c r="Q268" i="9"/>
  <c r="Q272" i="9"/>
  <c r="N86" i="9"/>
  <c r="P86" i="9" s="1"/>
  <c r="Q86" i="9" s="1"/>
  <c r="Q184" i="9"/>
  <c r="Q188" i="9"/>
  <c r="Q201" i="9"/>
  <c r="Q205" i="9"/>
  <c r="Q209" i="9"/>
  <c r="Q213" i="9"/>
  <c r="J232" i="9"/>
  <c r="Q232" i="9" s="1"/>
  <c r="P231" i="9"/>
  <c r="Q231" i="9" s="1"/>
  <c r="Q233" i="9"/>
  <c r="Q259" i="9"/>
  <c r="Q263" i="9"/>
  <c r="Q267" i="9"/>
  <c r="Q271" i="9"/>
  <c r="F278" i="9"/>
  <c r="J278" i="9" s="1"/>
  <c r="Q278" i="9" s="1"/>
  <c r="J307" i="9"/>
  <c r="Q307" i="9" s="1"/>
  <c r="Q183" i="9"/>
  <c r="Q187" i="9"/>
  <c r="J198" i="9"/>
  <c r="Q198" i="9" s="1"/>
  <c r="Q277" i="9"/>
  <c r="E277" i="9"/>
  <c r="J277" i="9" s="1"/>
  <c r="J285" i="9"/>
  <c r="Q285" i="9" s="1"/>
  <c r="Q308" i="9"/>
  <c r="Q182" i="9"/>
  <c r="Q186" i="9"/>
  <c r="J199" i="9"/>
  <c r="M199" i="9"/>
  <c r="K191" i="9"/>
  <c r="M191" i="9" s="1"/>
  <c r="P199" i="9"/>
  <c r="Q203" i="9"/>
  <c r="Q207" i="9"/>
  <c r="Q211" i="9"/>
  <c r="Q215" i="9"/>
  <c r="Q257" i="9"/>
  <c r="Q261" i="9"/>
  <c r="Q265" i="9"/>
  <c r="Q269" i="9"/>
  <c r="Q273" i="9"/>
  <c r="Q286" i="9"/>
  <c r="P184" i="11"/>
  <c r="Q184" i="11" s="1"/>
  <c r="M184" i="11"/>
  <c r="J184" i="11"/>
  <c r="P183" i="11"/>
  <c r="Q183" i="11" s="1"/>
  <c r="M183" i="11"/>
  <c r="J183" i="11"/>
  <c r="P182" i="11"/>
  <c r="Q182" i="11" s="1"/>
  <c r="M182" i="11"/>
  <c r="J182" i="11"/>
  <c r="P181" i="11"/>
  <c r="Q181" i="11" s="1"/>
  <c r="M181" i="11"/>
  <c r="J181" i="11"/>
  <c r="P180" i="11"/>
  <c r="Q180" i="11" s="1"/>
  <c r="M180" i="11"/>
  <c r="J180" i="11"/>
  <c r="P179" i="11"/>
  <c r="Q179" i="11" s="1"/>
  <c r="M179" i="11"/>
  <c r="J179" i="11"/>
  <c r="P178" i="11"/>
  <c r="Q178" i="11" s="1"/>
  <c r="M178" i="11"/>
  <c r="J178" i="11"/>
  <c r="P177" i="11"/>
  <c r="Q177" i="11" s="1"/>
  <c r="M177" i="11"/>
  <c r="J177" i="11"/>
  <c r="P176" i="11"/>
  <c r="Q176" i="11" s="1"/>
  <c r="M176" i="11"/>
  <c r="J176" i="11"/>
  <c r="P175" i="11"/>
  <c r="Q175" i="11" s="1"/>
  <c r="M175" i="11"/>
  <c r="J175" i="11"/>
  <c r="P174" i="11"/>
  <c r="Q174" i="11" s="1"/>
  <c r="M174" i="11"/>
  <c r="J174" i="11"/>
  <c r="P173" i="11"/>
  <c r="Q173" i="11" s="1"/>
  <c r="M173" i="11"/>
  <c r="J173" i="11"/>
  <c r="P172" i="11"/>
  <c r="Q172" i="11" s="1"/>
  <c r="M172" i="11"/>
  <c r="J172" i="11"/>
  <c r="P171" i="11"/>
  <c r="Q171" i="11" s="1"/>
  <c r="M171" i="11"/>
  <c r="J171" i="11"/>
  <c r="P170" i="11"/>
  <c r="Q170" i="11" s="1"/>
  <c r="M170" i="11"/>
  <c r="J170" i="11"/>
  <c r="P169" i="11"/>
  <c r="Q169" i="11" s="1"/>
  <c r="M169" i="11"/>
  <c r="J169" i="11"/>
  <c r="P168" i="11"/>
  <c r="Q168" i="11" s="1"/>
  <c r="M168" i="11"/>
  <c r="J168" i="11"/>
  <c r="P167" i="11"/>
  <c r="Q167" i="11" s="1"/>
  <c r="M167" i="11"/>
  <c r="J167" i="11"/>
  <c r="P166" i="11"/>
  <c r="Q166" i="11" s="1"/>
  <c r="M166" i="11"/>
  <c r="J166" i="11"/>
  <c r="P165" i="11"/>
  <c r="Q165" i="11" s="1"/>
  <c r="M165" i="11"/>
  <c r="J165" i="11"/>
  <c r="P164" i="11"/>
  <c r="Q164" i="11" s="1"/>
  <c r="M164" i="11"/>
  <c r="J164" i="11"/>
  <c r="P163" i="11"/>
  <c r="Q163" i="11" s="1"/>
  <c r="M163" i="11"/>
  <c r="J163" i="11"/>
  <c r="P162" i="11"/>
  <c r="Q162" i="11" s="1"/>
  <c r="M162" i="11"/>
  <c r="J162" i="11"/>
  <c r="P161" i="11"/>
  <c r="Q161" i="11" s="1"/>
  <c r="M161" i="11"/>
  <c r="J161" i="11"/>
  <c r="O160" i="11"/>
  <c r="N160" i="11"/>
  <c r="P160" i="11" s="1"/>
  <c r="L160" i="11"/>
  <c r="K160" i="11"/>
  <c r="M160" i="11" s="1"/>
  <c r="I160" i="11"/>
  <c r="H160" i="11"/>
  <c r="G160" i="11"/>
  <c r="F160" i="11"/>
  <c r="J160" i="11" s="1"/>
  <c r="E160" i="11"/>
  <c r="O159" i="11"/>
  <c r="P159" i="11" s="1"/>
  <c r="Q159" i="11" s="1"/>
  <c r="N159" i="11"/>
  <c r="L159" i="11"/>
  <c r="K159" i="11"/>
  <c r="M159" i="11" s="1"/>
  <c r="I159" i="11"/>
  <c r="H159" i="11"/>
  <c r="G159" i="11"/>
  <c r="F159" i="11"/>
  <c r="E159" i="11"/>
  <c r="J159" i="11" s="1"/>
  <c r="J185" i="11"/>
  <c r="M185" i="11"/>
  <c r="P185" i="11"/>
  <c r="Q185" i="11"/>
  <c r="J186" i="11"/>
  <c r="M186" i="11"/>
  <c r="P186" i="11"/>
  <c r="Q186" i="11"/>
  <c r="G160" i="1"/>
  <c r="Q190" i="9" l="1"/>
  <c r="M5" i="9"/>
  <c r="J5" i="9"/>
  <c r="Q199" i="9"/>
  <c r="Q23" i="9"/>
  <c r="M7" i="9"/>
  <c r="Q7" i="9" s="1"/>
  <c r="P6" i="9"/>
  <c r="Q6" i="9" s="1"/>
  <c r="N4" i="9"/>
  <c r="P4" i="9" s="1"/>
  <c r="E4" i="9"/>
  <c r="J4" i="9" s="1"/>
  <c r="N5" i="9"/>
  <c r="P5" i="9" s="1"/>
  <c r="L4" i="9"/>
  <c r="M4" i="9" s="1"/>
  <c r="Q160" i="11"/>
  <c r="D327" i="13"/>
  <c r="D319" i="13"/>
  <c r="D311" i="13"/>
  <c r="AB224" i="13"/>
  <c r="D214" i="13"/>
  <c r="D212" i="13"/>
  <c r="AB210" i="13"/>
  <c r="D206" i="13"/>
  <c r="D204" i="13"/>
  <c r="AB202" i="13"/>
  <c r="D132" i="13"/>
  <c r="P336" i="8"/>
  <c r="Q336" i="8" s="1"/>
  <c r="M336" i="8"/>
  <c r="J336" i="8"/>
  <c r="P335" i="8"/>
  <c r="Q335" i="8" s="1"/>
  <c r="M335" i="8"/>
  <c r="J335" i="8"/>
  <c r="P334" i="8"/>
  <c r="Q334" i="8" s="1"/>
  <c r="M334" i="8"/>
  <c r="J334" i="8"/>
  <c r="P333" i="8"/>
  <c r="Q333" i="8" s="1"/>
  <c r="M333" i="8"/>
  <c r="J333" i="8"/>
  <c r="P332" i="8"/>
  <c r="Q332" i="8" s="1"/>
  <c r="M332" i="8"/>
  <c r="J332" i="8"/>
  <c r="P331" i="8"/>
  <c r="Q331" i="8" s="1"/>
  <c r="M331" i="8"/>
  <c r="J331" i="8"/>
  <c r="P330" i="8"/>
  <c r="Q330" i="8" s="1"/>
  <c r="M330" i="8"/>
  <c r="J330" i="8"/>
  <c r="P329" i="8"/>
  <c r="Q329" i="8" s="1"/>
  <c r="M329" i="8"/>
  <c r="J329" i="8"/>
  <c r="P328" i="8"/>
  <c r="Q328" i="8" s="1"/>
  <c r="M328" i="8"/>
  <c r="J328" i="8"/>
  <c r="P327" i="8"/>
  <c r="Q327" i="8" s="1"/>
  <c r="M327" i="8"/>
  <c r="J327" i="8"/>
  <c r="P326" i="8"/>
  <c r="Q326" i="8" s="1"/>
  <c r="M326" i="8"/>
  <c r="J326" i="8"/>
  <c r="P325" i="8"/>
  <c r="Q325" i="8" s="1"/>
  <c r="M325" i="8"/>
  <c r="J325" i="8"/>
  <c r="P324" i="8"/>
  <c r="Q324" i="8" s="1"/>
  <c r="M324" i="8"/>
  <c r="J324" i="8"/>
  <c r="P323" i="8"/>
  <c r="Q323" i="8" s="1"/>
  <c r="M323" i="8"/>
  <c r="J323" i="8"/>
  <c r="P322" i="8"/>
  <c r="Q322" i="8" s="1"/>
  <c r="M322" i="8"/>
  <c r="J322" i="8"/>
  <c r="P321" i="8"/>
  <c r="Q321" i="8" s="1"/>
  <c r="M321" i="8"/>
  <c r="J321" i="8"/>
  <c r="P320" i="8"/>
  <c r="Q320" i="8" s="1"/>
  <c r="M320" i="8"/>
  <c r="J320" i="8"/>
  <c r="P319" i="8"/>
  <c r="Q319" i="8" s="1"/>
  <c r="M319" i="8"/>
  <c r="J319" i="8"/>
  <c r="P318" i="8"/>
  <c r="Q318" i="8" s="1"/>
  <c r="M318" i="8"/>
  <c r="J318" i="8"/>
  <c r="P317" i="8"/>
  <c r="Q317" i="8" s="1"/>
  <c r="M317" i="8"/>
  <c r="J317" i="8"/>
  <c r="P316" i="8"/>
  <c r="Q316" i="8" s="1"/>
  <c r="M316" i="8"/>
  <c r="J316" i="8"/>
  <c r="P315" i="8"/>
  <c r="Q315" i="8" s="1"/>
  <c r="M315" i="8"/>
  <c r="J315" i="8"/>
  <c r="P314" i="8"/>
  <c r="Q314" i="8" s="1"/>
  <c r="M314" i="8"/>
  <c r="J314" i="8"/>
  <c r="P313" i="8"/>
  <c r="Q313" i="8" s="1"/>
  <c r="M313" i="8"/>
  <c r="J313" i="8"/>
  <c r="P312" i="8"/>
  <c r="Q312" i="8" s="1"/>
  <c r="M312" i="8"/>
  <c r="J312" i="8"/>
  <c r="P311" i="8"/>
  <c r="Q311" i="8" s="1"/>
  <c r="M311" i="8"/>
  <c r="J311" i="8"/>
  <c r="P310" i="8"/>
  <c r="Q310" i="8" s="1"/>
  <c r="M310" i="8"/>
  <c r="J310" i="8"/>
  <c r="P309" i="8"/>
  <c r="Q309" i="8" s="1"/>
  <c r="M309" i="8"/>
  <c r="J309" i="8"/>
  <c r="P308" i="8"/>
  <c r="O308" i="8"/>
  <c r="N308" i="8"/>
  <c r="L308" i="8"/>
  <c r="K308" i="8"/>
  <c r="M308" i="8" s="1"/>
  <c r="I308" i="8"/>
  <c r="H308" i="8"/>
  <c r="G308" i="8"/>
  <c r="F308" i="8"/>
  <c r="J308" i="8" s="1"/>
  <c r="E308" i="8"/>
  <c r="O307" i="8"/>
  <c r="P307" i="8" s="1"/>
  <c r="N307" i="8"/>
  <c r="M307" i="8"/>
  <c r="L307" i="8"/>
  <c r="K307" i="8"/>
  <c r="I307" i="8"/>
  <c r="H307" i="8"/>
  <c r="G307" i="8"/>
  <c r="F307" i="8"/>
  <c r="E307" i="8"/>
  <c r="J307" i="8" s="1"/>
  <c r="P306" i="8"/>
  <c r="Q306" i="8" s="1"/>
  <c r="M306" i="8"/>
  <c r="J306" i="8"/>
  <c r="P305" i="8"/>
  <c r="Q305" i="8" s="1"/>
  <c r="M305" i="8"/>
  <c r="J305" i="8"/>
  <c r="P304" i="8"/>
  <c r="Q304" i="8" s="1"/>
  <c r="M304" i="8"/>
  <c r="J304" i="8"/>
  <c r="P303" i="8"/>
  <c r="Q303" i="8" s="1"/>
  <c r="M303" i="8"/>
  <c r="J303" i="8"/>
  <c r="P302" i="8"/>
  <c r="Q302" i="8" s="1"/>
  <c r="M302" i="8"/>
  <c r="J302" i="8"/>
  <c r="P301" i="8"/>
  <c r="Q301" i="8" s="1"/>
  <c r="M301" i="8"/>
  <c r="J301" i="8"/>
  <c r="P300" i="8"/>
  <c r="Q300" i="8" s="1"/>
  <c r="M300" i="8"/>
  <c r="J300" i="8"/>
  <c r="P299" i="8"/>
  <c r="Q299" i="8" s="1"/>
  <c r="M299" i="8"/>
  <c r="J299" i="8"/>
  <c r="P298" i="8"/>
  <c r="Q298" i="8" s="1"/>
  <c r="M298" i="8"/>
  <c r="J298" i="8"/>
  <c r="P297" i="8"/>
  <c r="Q297" i="8" s="1"/>
  <c r="M297" i="8"/>
  <c r="J297" i="8"/>
  <c r="P296" i="8"/>
  <c r="Q296" i="8" s="1"/>
  <c r="M296" i="8"/>
  <c r="J296" i="8"/>
  <c r="P295" i="8"/>
  <c r="Q295" i="8" s="1"/>
  <c r="M295" i="8"/>
  <c r="J295" i="8"/>
  <c r="P294" i="8"/>
  <c r="Q294" i="8" s="1"/>
  <c r="M294" i="8"/>
  <c r="J294" i="8"/>
  <c r="P293" i="8"/>
  <c r="Q293" i="8" s="1"/>
  <c r="M293" i="8"/>
  <c r="J293" i="8"/>
  <c r="P292" i="8"/>
  <c r="Q292" i="8" s="1"/>
  <c r="M292" i="8"/>
  <c r="J292" i="8"/>
  <c r="P291" i="8"/>
  <c r="Q291" i="8" s="1"/>
  <c r="M291" i="8"/>
  <c r="J291" i="8"/>
  <c r="P290" i="8"/>
  <c r="Q290" i="8" s="1"/>
  <c r="M290" i="8"/>
  <c r="J290" i="8"/>
  <c r="P289" i="8"/>
  <c r="Q289" i="8" s="1"/>
  <c r="M289" i="8"/>
  <c r="J289" i="8"/>
  <c r="P288" i="8"/>
  <c r="Q288" i="8" s="1"/>
  <c r="M288" i="8"/>
  <c r="J288" i="8"/>
  <c r="P287" i="8"/>
  <c r="Q287" i="8" s="1"/>
  <c r="M287" i="8"/>
  <c r="J287" i="8"/>
  <c r="O286" i="8"/>
  <c r="N286" i="8"/>
  <c r="P286" i="8" s="1"/>
  <c r="L286" i="8"/>
  <c r="K286" i="8"/>
  <c r="M286" i="8" s="1"/>
  <c r="I286" i="8"/>
  <c r="H286" i="8"/>
  <c r="G286" i="8"/>
  <c r="F286" i="8"/>
  <c r="J286" i="8" s="1"/>
  <c r="E286" i="8"/>
  <c r="O285" i="8"/>
  <c r="O277" i="8" s="1"/>
  <c r="N285" i="8"/>
  <c r="P285" i="8" s="1"/>
  <c r="L285" i="8"/>
  <c r="K285" i="8"/>
  <c r="M285" i="8" s="1"/>
  <c r="I285" i="8"/>
  <c r="H285" i="8"/>
  <c r="G285" i="8"/>
  <c r="G277" i="8" s="1"/>
  <c r="F285" i="8"/>
  <c r="E285" i="8"/>
  <c r="J285" i="8" s="1"/>
  <c r="P284" i="8"/>
  <c r="Q284" i="8" s="1"/>
  <c r="M284" i="8"/>
  <c r="J284" i="8"/>
  <c r="P283" i="8"/>
  <c r="Q283" i="8" s="1"/>
  <c r="M283" i="8"/>
  <c r="J283" i="8"/>
  <c r="P282" i="8"/>
  <c r="Q282" i="8" s="1"/>
  <c r="M282" i="8"/>
  <c r="J282" i="8"/>
  <c r="P281" i="8"/>
  <c r="Q281" i="8" s="1"/>
  <c r="M281" i="8"/>
  <c r="J281" i="8"/>
  <c r="P280" i="8"/>
  <c r="Q280" i="8" s="1"/>
  <c r="M280" i="8"/>
  <c r="J280" i="8"/>
  <c r="P279" i="8"/>
  <c r="Q279" i="8" s="1"/>
  <c r="M279" i="8"/>
  <c r="J279" i="8"/>
  <c r="O278" i="8"/>
  <c r="L278" i="8"/>
  <c r="K278" i="8"/>
  <c r="M278" i="8" s="1"/>
  <c r="I278" i="8"/>
  <c r="H278" i="8"/>
  <c r="G278" i="8"/>
  <c r="E278" i="8"/>
  <c r="N277" i="8"/>
  <c r="P277" i="8" s="1"/>
  <c r="L277" i="8"/>
  <c r="I277" i="8"/>
  <c r="H277" i="8"/>
  <c r="F277" i="8"/>
  <c r="E277" i="8"/>
  <c r="P275" i="8"/>
  <c r="Q275" i="8" s="1"/>
  <c r="J275" i="8"/>
  <c r="Q274" i="8"/>
  <c r="P274" i="8"/>
  <c r="M274" i="8"/>
  <c r="J274" i="8"/>
  <c r="Q273" i="8"/>
  <c r="P273" i="8"/>
  <c r="M273" i="8"/>
  <c r="J273" i="8"/>
  <c r="Q272" i="8"/>
  <c r="P272" i="8"/>
  <c r="M272" i="8"/>
  <c r="J272" i="8"/>
  <c r="Q271" i="8"/>
  <c r="P271" i="8"/>
  <c r="M271" i="8"/>
  <c r="J271" i="8"/>
  <c r="Q270" i="8"/>
  <c r="P270" i="8"/>
  <c r="M270" i="8"/>
  <c r="J270" i="8"/>
  <c r="Q269" i="8"/>
  <c r="P269" i="8"/>
  <c r="M269" i="8"/>
  <c r="J269" i="8"/>
  <c r="Q268" i="8"/>
  <c r="P268" i="8"/>
  <c r="M268" i="8"/>
  <c r="J268" i="8"/>
  <c r="Q267" i="8"/>
  <c r="P267" i="8"/>
  <c r="M267" i="8"/>
  <c r="J267" i="8"/>
  <c r="Q266" i="8"/>
  <c r="P266" i="8"/>
  <c r="M266" i="8"/>
  <c r="J266" i="8"/>
  <c r="Q265" i="8"/>
  <c r="P265" i="8"/>
  <c r="M265" i="8"/>
  <c r="J265" i="8"/>
  <c r="Q264" i="8"/>
  <c r="P264" i="8"/>
  <c r="M264" i="8"/>
  <c r="J264" i="8"/>
  <c r="Q263" i="8"/>
  <c r="P263" i="8"/>
  <c r="M263" i="8"/>
  <c r="J263" i="8"/>
  <c r="Q262" i="8"/>
  <c r="P262" i="8"/>
  <c r="M262" i="8"/>
  <c r="J262" i="8"/>
  <c r="Q261" i="8"/>
  <c r="P261" i="8"/>
  <c r="M261" i="8"/>
  <c r="J261" i="8"/>
  <c r="Q260" i="8"/>
  <c r="P260" i="8"/>
  <c r="M260" i="8"/>
  <c r="J260" i="8"/>
  <c r="Q259" i="8"/>
  <c r="P259" i="8"/>
  <c r="M259" i="8"/>
  <c r="P258" i="8"/>
  <c r="Q258" i="8" s="1"/>
  <c r="M258" i="8"/>
  <c r="J258" i="8"/>
  <c r="P257" i="8"/>
  <c r="O257" i="8"/>
  <c r="N257" i="8"/>
  <c r="L257" i="8"/>
  <c r="K257" i="8"/>
  <c r="M257" i="8" s="1"/>
  <c r="I257" i="8"/>
  <c r="H257" i="8"/>
  <c r="G257" i="8"/>
  <c r="F257" i="8"/>
  <c r="J257" i="8" s="1"/>
  <c r="E257" i="8"/>
  <c r="O256" i="8"/>
  <c r="P256" i="8" s="1"/>
  <c r="Q256" i="8" s="1"/>
  <c r="N256" i="8"/>
  <c r="M256" i="8"/>
  <c r="L256" i="8"/>
  <c r="K256" i="8"/>
  <c r="I256" i="8"/>
  <c r="H256" i="8"/>
  <c r="G256" i="8"/>
  <c r="F256" i="8"/>
  <c r="E256" i="8"/>
  <c r="J256" i="8" s="1"/>
  <c r="P254" i="8"/>
  <c r="Q254" i="8" s="1"/>
  <c r="M254" i="8"/>
  <c r="J254" i="8"/>
  <c r="P253" i="8"/>
  <c r="Q253" i="8" s="1"/>
  <c r="M253" i="8"/>
  <c r="J253" i="8"/>
  <c r="P252" i="8"/>
  <c r="Q252" i="8" s="1"/>
  <c r="M252" i="8"/>
  <c r="J252" i="8"/>
  <c r="P251" i="8"/>
  <c r="Q251" i="8" s="1"/>
  <c r="M251" i="8"/>
  <c r="J251" i="8"/>
  <c r="P250" i="8"/>
  <c r="Q250" i="8" s="1"/>
  <c r="M250" i="8"/>
  <c r="J250" i="8"/>
  <c r="P249" i="8"/>
  <c r="Q249" i="8" s="1"/>
  <c r="M249" i="8"/>
  <c r="J249" i="8"/>
  <c r="P248" i="8"/>
  <c r="Q248" i="8" s="1"/>
  <c r="M248" i="8"/>
  <c r="J248" i="8"/>
  <c r="P247" i="8"/>
  <c r="Q247" i="8" s="1"/>
  <c r="M247" i="8"/>
  <c r="J247" i="8"/>
  <c r="P246" i="8"/>
  <c r="Q246" i="8" s="1"/>
  <c r="M246" i="8"/>
  <c r="J246" i="8"/>
  <c r="P245" i="8"/>
  <c r="Q245" i="8" s="1"/>
  <c r="M245" i="8"/>
  <c r="J245" i="8"/>
  <c r="P244" i="8"/>
  <c r="Q244" i="8" s="1"/>
  <c r="M244" i="8"/>
  <c r="J244" i="8"/>
  <c r="P243" i="8"/>
  <c r="Q243" i="8" s="1"/>
  <c r="M243" i="8"/>
  <c r="J243" i="8"/>
  <c r="P242" i="8"/>
  <c r="Q242" i="8" s="1"/>
  <c r="M242" i="8"/>
  <c r="J242" i="8"/>
  <c r="P241" i="8"/>
  <c r="Q241" i="8" s="1"/>
  <c r="M241" i="8"/>
  <c r="J241" i="8"/>
  <c r="P240" i="8"/>
  <c r="Q240" i="8" s="1"/>
  <c r="M240" i="8"/>
  <c r="J240" i="8"/>
  <c r="P239" i="8"/>
  <c r="Q239" i="8" s="1"/>
  <c r="M239" i="8"/>
  <c r="J239" i="8"/>
  <c r="P238" i="8"/>
  <c r="Q238" i="8" s="1"/>
  <c r="M238" i="8"/>
  <c r="J238" i="8"/>
  <c r="P237" i="8"/>
  <c r="Q237" i="8" s="1"/>
  <c r="M237" i="8"/>
  <c r="J237" i="8"/>
  <c r="P236" i="8"/>
  <c r="Q236" i="8" s="1"/>
  <c r="M236" i="8"/>
  <c r="J236" i="8"/>
  <c r="P235" i="8"/>
  <c r="Q235" i="8" s="1"/>
  <c r="M235" i="8"/>
  <c r="J235" i="8"/>
  <c r="P234" i="8"/>
  <c r="Q234" i="8" s="1"/>
  <c r="M234" i="8"/>
  <c r="J234" i="8"/>
  <c r="P233" i="8"/>
  <c r="Q233" i="8" s="1"/>
  <c r="M233" i="8"/>
  <c r="J233" i="8"/>
  <c r="P232" i="8"/>
  <c r="Q232" i="8" s="1"/>
  <c r="O232" i="8"/>
  <c r="N232" i="8"/>
  <c r="M232" i="8"/>
  <c r="L232" i="8"/>
  <c r="K232" i="8"/>
  <c r="I232" i="8"/>
  <c r="H232" i="8"/>
  <c r="G232" i="8"/>
  <c r="F232" i="8"/>
  <c r="J232" i="8" s="1"/>
  <c r="E232" i="8"/>
  <c r="P231" i="8"/>
  <c r="O231" i="8"/>
  <c r="N231" i="8"/>
  <c r="M231" i="8"/>
  <c r="Q231" i="8" s="1"/>
  <c r="L231" i="8"/>
  <c r="K231" i="8"/>
  <c r="I231" i="8"/>
  <c r="H231" i="8"/>
  <c r="G231" i="8"/>
  <c r="F231" i="8"/>
  <c r="E231" i="8"/>
  <c r="J231" i="8" s="1"/>
  <c r="P229" i="8"/>
  <c r="Q229" i="8" s="1"/>
  <c r="M229" i="8"/>
  <c r="J229" i="8"/>
  <c r="P228" i="8"/>
  <c r="Q228" i="8" s="1"/>
  <c r="M228" i="8"/>
  <c r="J228" i="8"/>
  <c r="P227" i="8"/>
  <c r="Q227" i="8" s="1"/>
  <c r="M227" i="8"/>
  <c r="J227" i="8"/>
  <c r="P226" i="8"/>
  <c r="Q226" i="8" s="1"/>
  <c r="M226" i="8"/>
  <c r="J226" i="8"/>
  <c r="P225" i="8"/>
  <c r="Q225" i="8" s="1"/>
  <c r="M225" i="8"/>
  <c r="J225" i="8"/>
  <c r="P224" i="8"/>
  <c r="Q224" i="8" s="1"/>
  <c r="M224" i="8"/>
  <c r="J224" i="8"/>
  <c r="P223" i="8"/>
  <c r="Q223" i="8" s="1"/>
  <c r="M223" i="8"/>
  <c r="J223" i="8"/>
  <c r="P222" i="8"/>
  <c r="Q222" i="8" s="1"/>
  <c r="M222" i="8"/>
  <c r="J222" i="8"/>
  <c r="P221" i="8"/>
  <c r="Q221" i="8" s="1"/>
  <c r="M221" i="8"/>
  <c r="J221" i="8"/>
  <c r="P220" i="8"/>
  <c r="Q220" i="8" s="1"/>
  <c r="M220" i="8"/>
  <c r="J220" i="8"/>
  <c r="P219" i="8"/>
  <c r="Q219" i="8" s="1"/>
  <c r="M219" i="8"/>
  <c r="J219" i="8"/>
  <c r="P218" i="8"/>
  <c r="Q218" i="8" s="1"/>
  <c r="M218" i="8"/>
  <c r="J218" i="8"/>
  <c r="P217" i="8"/>
  <c r="O217" i="8"/>
  <c r="N217" i="8"/>
  <c r="L217" i="8"/>
  <c r="K217" i="8"/>
  <c r="M217" i="8" s="1"/>
  <c r="I217" i="8"/>
  <c r="H217" i="8"/>
  <c r="G217" i="8"/>
  <c r="F217" i="8"/>
  <c r="J217" i="8" s="1"/>
  <c r="E217" i="8"/>
  <c r="O216" i="8"/>
  <c r="P216" i="8" s="1"/>
  <c r="Q216" i="8" s="1"/>
  <c r="N216" i="8"/>
  <c r="M216" i="8"/>
  <c r="L216" i="8"/>
  <c r="K216" i="8"/>
  <c r="I216" i="8"/>
  <c r="H216" i="8"/>
  <c r="G216" i="8"/>
  <c r="F216" i="8"/>
  <c r="E216" i="8"/>
  <c r="J216" i="8" s="1"/>
  <c r="P215" i="8"/>
  <c r="Q215" i="8" s="1"/>
  <c r="M215" i="8"/>
  <c r="J215" i="8"/>
  <c r="P214" i="8"/>
  <c r="Q214" i="8" s="1"/>
  <c r="M214" i="8"/>
  <c r="J214" i="8"/>
  <c r="P213" i="8"/>
  <c r="Q213" i="8" s="1"/>
  <c r="M213" i="8"/>
  <c r="J213" i="8"/>
  <c r="P212" i="8"/>
  <c r="Q212" i="8" s="1"/>
  <c r="M212" i="8"/>
  <c r="J212" i="8"/>
  <c r="P211" i="8"/>
  <c r="Q211" i="8" s="1"/>
  <c r="M211" i="8"/>
  <c r="J211" i="8"/>
  <c r="P210" i="8"/>
  <c r="Q210" i="8" s="1"/>
  <c r="M210" i="8"/>
  <c r="J210" i="8"/>
  <c r="P209" i="8"/>
  <c r="Q209" i="8" s="1"/>
  <c r="M209" i="8"/>
  <c r="J209" i="8"/>
  <c r="P208" i="8"/>
  <c r="Q208" i="8" s="1"/>
  <c r="M208" i="8"/>
  <c r="J208" i="8"/>
  <c r="P207" i="8"/>
  <c r="Q207" i="8" s="1"/>
  <c r="M207" i="8"/>
  <c r="J207" i="8"/>
  <c r="P206" i="8"/>
  <c r="Q206" i="8" s="1"/>
  <c r="M206" i="8"/>
  <c r="J206" i="8"/>
  <c r="P205" i="8"/>
  <c r="Q205" i="8" s="1"/>
  <c r="M205" i="8"/>
  <c r="J205" i="8"/>
  <c r="P204" i="8"/>
  <c r="Q204" i="8" s="1"/>
  <c r="M204" i="8"/>
  <c r="J204" i="8"/>
  <c r="P203" i="8"/>
  <c r="Q203" i="8" s="1"/>
  <c r="M203" i="8"/>
  <c r="J203" i="8"/>
  <c r="P202" i="8"/>
  <c r="Q202" i="8" s="1"/>
  <c r="M202" i="8"/>
  <c r="J202" i="8"/>
  <c r="P201" i="8"/>
  <c r="Q201" i="8" s="1"/>
  <c r="M201" i="8"/>
  <c r="J201" i="8"/>
  <c r="P200" i="8"/>
  <c r="Q200" i="8" s="1"/>
  <c r="M200" i="8"/>
  <c r="J200" i="8"/>
  <c r="O199" i="8"/>
  <c r="N199" i="8"/>
  <c r="P199" i="8" s="1"/>
  <c r="L199" i="8"/>
  <c r="K199" i="8"/>
  <c r="M199" i="8" s="1"/>
  <c r="I199" i="8"/>
  <c r="H199" i="8"/>
  <c r="G199" i="8"/>
  <c r="F199" i="8"/>
  <c r="J199" i="8" s="1"/>
  <c r="E199" i="8"/>
  <c r="O198" i="8"/>
  <c r="P198" i="8" s="1"/>
  <c r="N198" i="8"/>
  <c r="L198" i="8"/>
  <c r="K198" i="8"/>
  <c r="M198" i="8" s="1"/>
  <c r="I198" i="8"/>
  <c r="H198" i="8"/>
  <c r="G198" i="8"/>
  <c r="F198" i="8"/>
  <c r="E198" i="8"/>
  <c r="J198" i="8" s="1"/>
  <c r="P197" i="8"/>
  <c r="Q197" i="8" s="1"/>
  <c r="M197" i="8"/>
  <c r="J197" i="8"/>
  <c r="P196" i="8"/>
  <c r="Q196" i="8" s="1"/>
  <c r="M196" i="8"/>
  <c r="J196" i="8"/>
  <c r="P195" i="8"/>
  <c r="Q195" i="8" s="1"/>
  <c r="M195" i="8"/>
  <c r="J195" i="8"/>
  <c r="P194" i="8"/>
  <c r="Q194" i="8" s="1"/>
  <c r="M194" i="8"/>
  <c r="J194" i="8"/>
  <c r="P193" i="8"/>
  <c r="Q193" i="8" s="1"/>
  <c r="M193" i="8"/>
  <c r="J193" i="8"/>
  <c r="P192" i="8"/>
  <c r="Q192" i="8" s="1"/>
  <c r="M192" i="8"/>
  <c r="J192" i="8"/>
  <c r="O191" i="8"/>
  <c r="N191" i="8"/>
  <c r="P191" i="8" s="1"/>
  <c r="Q191" i="8" s="1"/>
  <c r="L191" i="8"/>
  <c r="K191" i="8"/>
  <c r="M191" i="8" s="1"/>
  <c r="I191" i="8"/>
  <c r="H191" i="8"/>
  <c r="G191" i="8"/>
  <c r="F191" i="8"/>
  <c r="J191" i="8" s="1"/>
  <c r="E191" i="8"/>
  <c r="O190" i="8"/>
  <c r="N190" i="8"/>
  <c r="P190" i="8" s="1"/>
  <c r="Q190" i="8" s="1"/>
  <c r="L190" i="8"/>
  <c r="K190" i="8"/>
  <c r="M190" i="8" s="1"/>
  <c r="I190" i="8"/>
  <c r="H190" i="8"/>
  <c r="G190" i="8"/>
  <c r="F190" i="8"/>
  <c r="E190" i="8"/>
  <c r="J190" i="8" s="1"/>
  <c r="P188" i="8"/>
  <c r="Q188" i="8" s="1"/>
  <c r="M188" i="8"/>
  <c r="J188" i="8"/>
  <c r="P187" i="8"/>
  <c r="Q187" i="8" s="1"/>
  <c r="M187" i="8"/>
  <c r="J187" i="8"/>
  <c r="P186" i="8"/>
  <c r="Q186" i="8" s="1"/>
  <c r="M186" i="8"/>
  <c r="J186" i="8"/>
  <c r="P185" i="8"/>
  <c r="Q185" i="8" s="1"/>
  <c r="M185" i="8"/>
  <c r="J185" i="8"/>
  <c r="P184" i="8"/>
  <c r="Q184" i="8" s="1"/>
  <c r="M184" i="8"/>
  <c r="J184" i="8"/>
  <c r="P183" i="8"/>
  <c r="Q183" i="8" s="1"/>
  <c r="M183" i="8"/>
  <c r="J183" i="8"/>
  <c r="P182" i="8"/>
  <c r="Q182" i="8" s="1"/>
  <c r="M182" i="8"/>
  <c r="J182" i="8"/>
  <c r="P181" i="8"/>
  <c r="Q181" i="8" s="1"/>
  <c r="M181" i="8"/>
  <c r="J181" i="8"/>
  <c r="P180" i="8"/>
  <c r="Q180" i="8" s="1"/>
  <c r="M180" i="8"/>
  <c r="J180" i="8"/>
  <c r="P179" i="8"/>
  <c r="Q179" i="8" s="1"/>
  <c r="M179" i="8"/>
  <c r="J179" i="8"/>
  <c r="P178" i="8"/>
  <c r="Q178" i="8" s="1"/>
  <c r="M178" i="8"/>
  <c r="J178" i="8"/>
  <c r="P177" i="8"/>
  <c r="M177" i="8"/>
  <c r="J177" i="8"/>
  <c r="P176" i="8"/>
  <c r="Q176" i="8" s="1"/>
  <c r="M176" i="8"/>
  <c r="J176" i="8"/>
  <c r="P175" i="8"/>
  <c r="Q175" i="8" s="1"/>
  <c r="M175" i="8"/>
  <c r="J175" i="8"/>
  <c r="P174" i="8"/>
  <c r="Q174" i="8" s="1"/>
  <c r="M174" i="8"/>
  <c r="J174" i="8"/>
  <c r="P173" i="8"/>
  <c r="Q173" i="8" s="1"/>
  <c r="M173" i="8"/>
  <c r="J173" i="8"/>
  <c r="P172" i="8"/>
  <c r="Q172" i="8" s="1"/>
  <c r="M172" i="8"/>
  <c r="J172" i="8"/>
  <c r="P171" i="8"/>
  <c r="Q171" i="8" s="1"/>
  <c r="M171" i="8"/>
  <c r="J171" i="8"/>
  <c r="P170" i="8"/>
  <c r="Q170" i="8" s="1"/>
  <c r="M170" i="8"/>
  <c r="J170" i="8"/>
  <c r="P169" i="8"/>
  <c r="Q169" i="8" s="1"/>
  <c r="M169" i="8"/>
  <c r="J169" i="8"/>
  <c r="P168" i="8"/>
  <c r="Q168" i="8" s="1"/>
  <c r="M168" i="8"/>
  <c r="J168" i="8"/>
  <c r="P167" i="8"/>
  <c r="Q167" i="8" s="1"/>
  <c r="M167" i="8"/>
  <c r="J167" i="8"/>
  <c r="P166" i="8"/>
  <c r="Q166" i="8" s="1"/>
  <c r="M166" i="8"/>
  <c r="J166" i="8"/>
  <c r="P165" i="8"/>
  <c r="Q165" i="8" s="1"/>
  <c r="M165" i="8"/>
  <c r="J165" i="8"/>
  <c r="P164" i="8"/>
  <c r="Q164" i="8" s="1"/>
  <c r="M164" i="8"/>
  <c r="J164" i="8"/>
  <c r="P163" i="8"/>
  <c r="Q163" i="8" s="1"/>
  <c r="M163" i="8"/>
  <c r="J163" i="8"/>
  <c r="P162" i="8"/>
  <c r="Q162" i="8" s="1"/>
  <c r="M162" i="8"/>
  <c r="J162" i="8"/>
  <c r="P161" i="8"/>
  <c r="Q161" i="8" s="1"/>
  <c r="M161" i="8"/>
  <c r="J161" i="8"/>
  <c r="P160" i="8"/>
  <c r="O160" i="8"/>
  <c r="N160" i="8"/>
  <c r="L160" i="8"/>
  <c r="K160" i="8"/>
  <c r="M160" i="8" s="1"/>
  <c r="I160" i="8"/>
  <c r="H160" i="8"/>
  <c r="G160" i="8"/>
  <c r="F160" i="8"/>
  <c r="J160" i="8" s="1"/>
  <c r="E160" i="8"/>
  <c r="O159" i="8"/>
  <c r="N159" i="8"/>
  <c r="P159" i="8" s="1"/>
  <c r="Q159" i="8" s="1"/>
  <c r="M159" i="8"/>
  <c r="L159" i="8"/>
  <c r="K159" i="8"/>
  <c r="I159" i="8"/>
  <c r="H159" i="8"/>
  <c r="G159" i="8"/>
  <c r="F159" i="8"/>
  <c r="E159" i="8"/>
  <c r="J159" i="8" s="1"/>
  <c r="P157" i="8"/>
  <c r="Q157" i="8" s="1"/>
  <c r="M157" i="8"/>
  <c r="J157" i="8"/>
  <c r="P156" i="8"/>
  <c r="Q156" i="8" s="1"/>
  <c r="M156" i="8"/>
  <c r="J156" i="8"/>
  <c r="P155" i="8"/>
  <c r="M155" i="8"/>
  <c r="J155" i="8"/>
  <c r="P154" i="8"/>
  <c r="M154" i="8"/>
  <c r="J154" i="8"/>
  <c r="P153" i="8"/>
  <c r="Q153" i="8" s="1"/>
  <c r="M153" i="8"/>
  <c r="J153" i="8"/>
  <c r="P152" i="8"/>
  <c r="Q152" i="8" s="1"/>
  <c r="M152" i="8"/>
  <c r="J152" i="8"/>
  <c r="P151" i="8"/>
  <c r="M151" i="8"/>
  <c r="J151" i="8"/>
  <c r="P150" i="8"/>
  <c r="M150" i="8"/>
  <c r="J150" i="8"/>
  <c r="O149" i="8"/>
  <c r="N149" i="8"/>
  <c r="P149" i="8" s="1"/>
  <c r="L149" i="8"/>
  <c r="M149" i="8" s="1"/>
  <c r="K149" i="8"/>
  <c r="I149" i="8"/>
  <c r="H149" i="8"/>
  <c r="G149" i="8"/>
  <c r="F149" i="8"/>
  <c r="J149" i="8" s="1"/>
  <c r="E149" i="8"/>
  <c r="O148" i="8"/>
  <c r="N148" i="8"/>
  <c r="P148" i="8" s="1"/>
  <c r="L148" i="8"/>
  <c r="K148" i="8"/>
  <c r="M148" i="8" s="1"/>
  <c r="I148" i="8"/>
  <c r="H148" i="8"/>
  <c r="G148" i="8"/>
  <c r="F148" i="8"/>
  <c r="E148" i="8"/>
  <c r="P146" i="8"/>
  <c r="Q146" i="8" s="1"/>
  <c r="M146" i="8"/>
  <c r="J146" i="8"/>
  <c r="P145" i="8"/>
  <c r="Q145" i="8" s="1"/>
  <c r="M145" i="8"/>
  <c r="J145" i="8"/>
  <c r="P144" i="8"/>
  <c r="Q144" i="8" s="1"/>
  <c r="M144" i="8"/>
  <c r="J144" i="8"/>
  <c r="P143" i="8"/>
  <c r="Q143" i="8" s="1"/>
  <c r="M143" i="8"/>
  <c r="J143" i="8"/>
  <c r="P142" i="8"/>
  <c r="Q142" i="8" s="1"/>
  <c r="M142" i="8"/>
  <c r="J142" i="8"/>
  <c r="P141" i="8"/>
  <c r="Q141" i="8" s="1"/>
  <c r="M141" i="8"/>
  <c r="J141" i="8"/>
  <c r="P140" i="8"/>
  <c r="Q140" i="8" s="1"/>
  <c r="M140" i="8"/>
  <c r="J140" i="8"/>
  <c r="P139" i="8"/>
  <c r="Q139" i="8" s="1"/>
  <c r="M139" i="8"/>
  <c r="J139" i="8"/>
  <c r="P138" i="8"/>
  <c r="Q138" i="8" s="1"/>
  <c r="M138" i="8"/>
  <c r="J138" i="8"/>
  <c r="P137" i="8"/>
  <c r="Q137" i="8" s="1"/>
  <c r="M137" i="8"/>
  <c r="J137" i="8"/>
  <c r="P136" i="8"/>
  <c r="O136" i="8"/>
  <c r="N136" i="8"/>
  <c r="L136" i="8"/>
  <c r="K136" i="8"/>
  <c r="I136" i="8"/>
  <c r="H136" i="8"/>
  <c r="G136" i="8"/>
  <c r="F136" i="8"/>
  <c r="E136" i="8"/>
  <c r="O135" i="8"/>
  <c r="P135" i="8" s="1"/>
  <c r="Q135" i="8" s="1"/>
  <c r="N135" i="8"/>
  <c r="M135" i="8"/>
  <c r="L135" i="8"/>
  <c r="K135" i="8"/>
  <c r="I135" i="8"/>
  <c r="H135" i="8"/>
  <c r="G135" i="8"/>
  <c r="F135" i="8"/>
  <c r="E135" i="8"/>
  <c r="J135" i="8" s="1"/>
  <c r="P133" i="8"/>
  <c r="M133" i="8"/>
  <c r="J133" i="8"/>
  <c r="P132" i="8"/>
  <c r="M132" i="8"/>
  <c r="J132" i="8"/>
  <c r="P131" i="8"/>
  <c r="Q131" i="8" s="1"/>
  <c r="M131" i="8"/>
  <c r="J131" i="8"/>
  <c r="P130" i="8"/>
  <c r="Q130" i="8" s="1"/>
  <c r="M130" i="8"/>
  <c r="J130" i="8"/>
  <c r="P129" i="8"/>
  <c r="M129" i="8"/>
  <c r="J129" i="8"/>
  <c r="P128" i="8"/>
  <c r="M128" i="8"/>
  <c r="J128" i="8"/>
  <c r="P127" i="8"/>
  <c r="Q127" i="8" s="1"/>
  <c r="M127" i="8"/>
  <c r="J127" i="8"/>
  <c r="P126" i="8"/>
  <c r="Q126" i="8" s="1"/>
  <c r="M126" i="8"/>
  <c r="J126" i="8"/>
  <c r="P125" i="8"/>
  <c r="M125" i="8"/>
  <c r="J125" i="8"/>
  <c r="P124" i="8"/>
  <c r="M124" i="8"/>
  <c r="J124" i="8"/>
  <c r="P123" i="8"/>
  <c r="Q123" i="8" s="1"/>
  <c r="M123" i="8"/>
  <c r="J123" i="8"/>
  <c r="P122" i="8"/>
  <c r="Q122" i="8" s="1"/>
  <c r="M122" i="8"/>
  <c r="J122" i="8"/>
  <c r="P121" i="8"/>
  <c r="M121" i="8"/>
  <c r="J121" i="8"/>
  <c r="P120" i="8"/>
  <c r="M120" i="8"/>
  <c r="J120" i="8"/>
  <c r="P119" i="8"/>
  <c r="Q119" i="8" s="1"/>
  <c r="M119" i="8"/>
  <c r="J119" i="8"/>
  <c r="P118" i="8"/>
  <c r="Q118" i="8" s="1"/>
  <c r="M118" i="8"/>
  <c r="J118" i="8"/>
  <c r="O117" i="8"/>
  <c r="N117" i="8"/>
  <c r="P117" i="8" s="1"/>
  <c r="L117" i="8"/>
  <c r="K117" i="8"/>
  <c r="M117" i="8" s="1"/>
  <c r="I117" i="8"/>
  <c r="H117" i="8"/>
  <c r="G117" i="8"/>
  <c r="F117" i="8"/>
  <c r="J117" i="8" s="1"/>
  <c r="E117" i="8"/>
  <c r="O116" i="8"/>
  <c r="N116" i="8"/>
  <c r="L116" i="8"/>
  <c r="K116" i="8"/>
  <c r="M116" i="8" s="1"/>
  <c r="I116" i="8"/>
  <c r="H116" i="8"/>
  <c r="G116" i="8"/>
  <c r="F116" i="8"/>
  <c r="E116" i="8"/>
  <c r="J116" i="8" s="1"/>
  <c r="P114" i="8"/>
  <c r="Q114" i="8" s="1"/>
  <c r="M114" i="8"/>
  <c r="J114" i="8"/>
  <c r="P113" i="8"/>
  <c r="Q113" i="8" s="1"/>
  <c r="M113" i="8"/>
  <c r="J113" i="8"/>
  <c r="P112" i="8"/>
  <c r="Q112" i="8" s="1"/>
  <c r="M112" i="8"/>
  <c r="J112" i="8"/>
  <c r="P111" i="8"/>
  <c r="Q111" i="8" s="1"/>
  <c r="M111" i="8"/>
  <c r="J111" i="8"/>
  <c r="P110" i="8"/>
  <c r="O110" i="8"/>
  <c r="N110" i="8"/>
  <c r="L110" i="8"/>
  <c r="K110" i="8"/>
  <c r="I110" i="8"/>
  <c r="H110" i="8"/>
  <c r="G110" i="8"/>
  <c r="F110" i="8"/>
  <c r="E110" i="8"/>
  <c r="O109" i="8"/>
  <c r="P109" i="8" s="1"/>
  <c r="Q109" i="8" s="1"/>
  <c r="N109" i="8"/>
  <c r="M109" i="8"/>
  <c r="L109" i="8"/>
  <c r="K109" i="8"/>
  <c r="I109" i="8"/>
  <c r="H109" i="8"/>
  <c r="G109" i="8"/>
  <c r="F109" i="8"/>
  <c r="E109" i="8"/>
  <c r="J109" i="8" s="1"/>
  <c r="P107" i="8"/>
  <c r="M107" i="8"/>
  <c r="J107" i="8"/>
  <c r="P106" i="8"/>
  <c r="M106" i="8"/>
  <c r="J106" i="8"/>
  <c r="P105" i="8"/>
  <c r="Q105" i="8" s="1"/>
  <c r="M105" i="8"/>
  <c r="J105" i="8"/>
  <c r="P104" i="8"/>
  <c r="Q104" i="8" s="1"/>
  <c r="M104" i="8"/>
  <c r="J104" i="8"/>
  <c r="P103" i="8"/>
  <c r="M103" i="8"/>
  <c r="J103" i="8"/>
  <c r="P102" i="8"/>
  <c r="M102" i="8"/>
  <c r="J102" i="8"/>
  <c r="P101" i="8"/>
  <c r="Q101" i="8" s="1"/>
  <c r="M101" i="8"/>
  <c r="J101" i="8"/>
  <c r="P100" i="8"/>
  <c r="Q100" i="8" s="1"/>
  <c r="M100" i="8"/>
  <c r="J100" i="8"/>
  <c r="P99" i="8"/>
  <c r="M99" i="8"/>
  <c r="J99" i="8"/>
  <c r="P98" i="8"/>
  <c r="M98" i="8"/>
  <c r="J98" i="8"/>
  <c r="O97" i="8"/>
  <c r="N97" i="8"/>
  <c r="P97" i="8" s="1"/>
  <c r="L97" i="8"/>
  <c r="K97" i="8"/>
  <c r="M97" i="8" s="1"/>
  <c r="I97" i="8"/>
  <c r="H97" i="8"/>
  <c r="G97" i="8"/>
  <c r="F97" i="8"/>
  <c r="J97" i="8" s="1"/>
  <c r="E97" i="8"/>
  <c r="O96" i="8"/>
  <c r="P96" i="8" s="1"/>
  <c r="N96" i="8"/>
  <c r="L96" i="8"/>
  <c r="K96" i="8"/>
  <c r="M96" i="8" s="1"/>
  <c r="I96" i="8"/>
  <c r="H96" i="8"/>
  <c r="G96" i="8"/>
  <c r="F96" i="8"/>
  <c r="E96" i="8"/>
  <c r="P94" i="8"/>
  <c r="Q94" i="8" s="1"/>
  <c r="M94" i="8"/>
  <c r="J94" i="8"/>
  <c r="P93" i="8"/>
  <c r="Q93" i="8" s="1"/>
  <c r="M93" i="8"/>
  <c r="J93" i="8"/>
  <c r="P92" i="8"/>
  <c r="Q92" i="8" s="1"/>
  <c r="M92" i="8"/>
  <c r="J92" i="8"/>
  <c r="P91" i="8"/>
  <c r="Q91" i="8" s="1"/>
  <c r="M91" i="8"/>
  <c r="J91" i="8"/>
  <c r="Q90" i="8"/>
  <c r="P90" i="8"/>
  <c r="J90" i="8"/>
  <c r="M90" i="8" s="1"/>
  <c r="N86" i="8" s="1"/>
  <c r="Q89" i="8"/>
  <c r="J89" i="8"/>
  <c r="M89" i="8" s="1"/>
  <c r="N85" i="8" s="1"/>
  <c r="P85" i="8" s="1"/>
  <c r="Q85" i="8" s="1"/>
  <c r="P88" i="8"/>
  <c r="Q88" i="8" s="1"/>
  <c r="M88" i="8"/>
  <c r="J88" i="8"/>
  <c r="P87" i="8"/>
  <c r="Q87" i="8" s="1"/>
  <c r="M87" i="8"/>
  <c r="J87" i="8"/>
  <c r="P86" i="8"/>
  <c r="O86" i="8"/>
  <c r="L86" i="8"/>
  <c r="I86" i="8"/>
  <c r="H86" i="8"/>
  <c r="G86" i="8"/>
  <c r="F86" i="8"/>
  <c r="E86" i="8"/>
  <c r="O85" i="8"/>
  <c r="M85" i="8"/>
  <c r="L85" i="8"/>
  <c r="K85" i="8"/>
  <c r="I85" i="8"/>
  <c r="H85" i="8"/>
  <c r="G85" i="8"/>
  <c r="F85" i="8"/>
  <c r="E85" i="8"/>
  <c r="J85" i="8" s="1"/>
  <c r="P83" i="8"/>
  <c r="M83" i="8"/>
  <c r="J83" i="8"/>
  <c r="P82" i="8"/>
  <c r="Q82" i="8" s="1"/>
  <c r="M82" i="8"/>
  <c r="J82" i="8"/>
  <c r="P81" i="8"/>
  <c r="Q81" i="8" s="1"/>
  <c r="M81" i="8"/>
  <c r="J81" i="8"/>
  <c r="P80" i="8"/>
  <c r="M80" i="8"/>
  <c r="J80" i="8"/>
  <c r="P79" i="8"/>
  <c r="M79" i="8"/>
  <c r="J79" i="8"/>
  <c r="P78" i="8"/>
  <c r="Q78" i="8" s="1"/>
  <c r="M78" i="8"/>
  <c r="J78" i="8"/>
  <c r="P77" i="8"/>
  <c r="Q77" i="8" s="1"/>
  <c r="M77" i="8"/>
  <c r="J77" i="8"/>
  <c r="P76" i="8"/>
  <c r="M76" i="8"/>
  <c r="J76" i="8"/>
  <c r="P75" i="8"/>
  <c r="M75" i="8"/>
  <c r="J75" i="8"/>
  <c r="P74" i="8"/>
  <c r="Q74" i="8" s="1"/>
  <c r="M74" i="8"/>
  <c r="J74" i="8"/>
  <c r="P73" i="8"/>
  <c r="Q73" i="8" s="1"/>
  <c r="M73" i="8"/>
  <c r="J73" i="8"/>
  <c r="P72" i="8"/>
  <c r="M72" i="8"/>
  <c r="J72" i="8"/>
  <c r="P71" i="8"/>
  <c r="M71" i="8"/>
  <c r="J71" i="8"/>
  <c r="P70" i="8"/>
  <c r="Q70" i="8" s="1"/>
  <c r="M70" i="8"/>
  <c r="J70" i="8"/>
  <c r="P69" i="8"/>
  <c r="Q69" i="8" s="1"/>
  <c r="M69" i="8"/>
  <c r="J69" i="8"/>
  <c r="P68" i="8"/>
  <c r="M68" i="8"/>
  <c r="J68" i="8"/>
  <c r="P67" i="8"/>
  <c r="M67" i="8"/>
  <c r="J67" i="8"/>
  <c r="P66" i="8"/>
  <c r="Q66" i="8" s="1"/>
  <c r="M66" i="8"/>
  <c r="J66" i="8"/>
  <c r="P65" i="8"/>
  <c r="Q65" i="8" s="1"/>
  <c r="M65" i="8"/>
  <c r="J65" i="8"/>
  <c r="P64" i="8"/>
  <c r="M64" i="8"/>
  <c r="J64" i="8"/>
  <c r="P63" i="8"/>
  <c r="M63" i="8"/>
  <c r="J63" i="8"/>
  <c r="P62" i="8"/>
  <c r="Q62" i="8" s="1"/>
  <c r="M62" i="8"/>
  <c r="J62" i="8"/>
  <c r="P61" i="8"/>
  <c r="Q61" i="8" s="1"/>
  <c r="M61" i="8"/>
  <c r="J61" i="8"/>
  <c r="P60" i="8"/>
  <c r="M60" i="8"/>
  <c r="J60" i="8"/>
  <c r="O59" i="8"/>
  <c r="N59" i="8"/>
  <c r="P59" i="8" s="1"/>
  <c r="L59" i="8"/>
  <c r="K59" i="8"/>
  <c r="M59" i="8" s="1"/>
  <c r="I59" i="8"/>
  <c r="H59" i="8"/>
  <c r="G59" i="8"/>
  <c r="F59" i="8"/>
  <c r="J59" i="8" s="1"/>
  <c r="E59" i="8"/>
  <c r="O58" i="8"/>
  <c r="N58" i="8"/>
  <c r="P58" i="8" s="1"/>
  <c r="Q58" i="8" s="1"/>
  <c r="L58" i="8"/>
  <c r="K58" i="8"/>
  <c r="M58" i="8" s="1"/>
  <c r="I58" i="8"/>
  <c r="H58" i="8"/>
  <c r="G58" i="8"/>
  <c r="F58" i="8"/>
  <c r="E58" i="8"/>
  <c r="J58" i="8" s="1"/>
  <c r="P56" i="8"/>
  <c r="Q56" i="8" s="1"/>
  <c r="M56" i="8"/>
  <c r="J56" i="8"/>
  <c r="P55" i="8"/>
  <c r="Q55" i="8" s="1"/>
  <c r="M55" i="8"/>
  <c r="J55" i="8"/>
  <c r="P54" i="8"/>
  <c r="Q54" i="8" s="1"/>
  <c r="M54" i="8"/>
  <c r="J54" i="8"/>
  <c r="P53" i="8"/>
  <c r="Q53" i="8" s="1"/>
  <c r="M53" i="8"/>
  <c r="J53" i="8"/>
  <c r="P52" i="8"/>
  <c r="Q52" i="8" s="1"/>
  <c r="M52" i="8"/>
  <c r="J52" i="8"/>
  <c r="P51" i="8"/>
  <c r="Q51" i="8" s="1"/>
  <c r="M51" i="8"/>
  <c r="J51" i="8"/>
  <c r="P50" i="8"/>
  <c r="Q50" i="8" s="1"/>
  <c r="M50" i="8"/>
  <c r="J50" i="8"/>
  <c r="P49" i="8"/>
  <c r="Q49" i="8" s="1"/>
  <c r="M49" i="8"/>
  <c r="J49" i="8"/>
  <c r="P48" i="8"/>
  <c r="Q48" i="8" s="1"/>
  <c r="M48" i="8"/>
  <c r="J48" i="8"/>
  <c r="P47" i="8"/>
  <c r="Q47" i="8" s="1"/>
  <c r="M47" i="8"/>
  <c r="J47" i="8"/>
  <c r="P46" i="8"/>
  <c r="Q46" i="8" s="1"/>
  <c r="M46" i="8"/>
  <c r="J46" i="8"/>
  <c r="P45" i="8"/>
  <c r="M45" i="8"/>
  <c r="J45" i="8"/>
  <c r="J44" i="8"/>
  <c r="Q44" i="8" s="1"/>
  <c r="O43" i="8"/>
  <c r="N43" i="8"/>
  <c r="M43" i="8"/>
  <c r="L43" i="8"/>
  <c r="K43" i="8"/>
  <c r="J43" i="8"/>
  <c r="I43" i="8"/>
  <c r="H43" i="8"/>
  <c r="E43" i="8"/>
  <c r="Q42" i="8"/>
  <c r="P42" i="8"/>
  <c r="M42" i="8"/>
  <c r="J42" i="8"/>
  <c r="Q41" i="8"/>
  <c r="P41" i="8"/>
  <c r="M41" i="8"/>
  <c r="J41" i="8"/>
  <c r="O40" i="8"/>
  <c r="N40" i="8"/>
  <c r="P40" i="8" s="1"/>
  <c r="Q40" i="8" s="1"/>
  <c r="M40" i="8"/>
  <c r="L40" i="8"/>
  <c r="K40" i="8"/>
  <c r="I40" i="8"/>
  <c r="H40" i="8"/>
  <c r="G40" i="8"/>
  <c r="F40" i="8"/>
  <c r="E40" i="8"/>
  <c r="J40" i="8" s="1"/>
  <c r="O39" i="8"/>
  <c r="N39" i="8"/>
  <c r="P39" i="8" s="1"/>
  <c r="L39" i="8"/>
  <c r="K39" i="8"/>
  <c r="M39" i="8" s="1"/>
  <c r="I39" i="8"/>
  <c r="H39" i="8"/>
  <c r="G39" i="8"/>
  <c r="F39" i="8"/>
  <c r="J39" i="8" s="1"/>
  <c r="E39" i="8"/>
  <c r="P37" i="8"/>
  <c r="M37" i="8"/>
  <c r="Q37" i="8" s="1"/>
  <c r="J37" i="8"/>
  <c r="P36" i="8"/>
  <c r="M36" i="8"/>
  <c r="Q36" i="8" s="1"/>
  <c r="J36" i="8"/>
  <c r="P35" i="8"/>
  <c r="M35" i="8"/>
  <c r="Q35" i="8" s="1"/>
  <c r="J35" i="8"/>
  <c r="P34" i="8"/>
  <c r="M34" i="8"/>
  <c r="Q34" i="8" s="1"/>
  <c r="J34" i="8"/>
  <c r="Q33" i="8"/>
  <c r="P33" i="8"/>
  <c r="M33" i="8"/>
  <c r="J33" i="8"/>
  <c r="Q32" i="8"/>
  <c r="P32" i="8"/>
  <c r="M32" i="8"/>
  <c r="J32" i="8"/>
  <c r="Q31" i="8"/>
  <c r="P31" i="8"/>
  <c r="M31" i="8"/>
  <c r="J31" i="8"/>
  <c r="Q30" i="8"/>
  <c r="P30" i="8"/>
  <c r="M30" i="8"/>
  <c r="J30" i="8"/>
  <c r="Q29" i="8"/>
  <c r="P29" i="8"/>
  <c r="M29" i="8"/>
  <c r="J29" i="8"/>
  <c r="Q28" i="8"/>
  <c r="P28" i="8"/>
  <c r="M28" i="8"/>
  <c r="J28" i="8"/>
  <c r="Q27" i="8"/>
  <c r="P27" i="8"/>
  <c r="M27" i="8"/>
  <c r="J27" i="8"/>
  <c r="Q26" i="8"/>
  <c r="P26" i="8"/>
  <c r="M26" i="8"/>
  <c r="J26" i="8"/>
  <c r="Q25" i="8"/>
  <c r="P25" i="8"/>
  <c r="M25" i="8"/>
  <c r="J25" i="8"/>
  <c r="Q24" i="8"/>
  <c r="Q22" i="8" s="1"/>
  <c r="P24" i="8"/>
  <c r="M24" i="8"/>
  <c r="M22" i="8" s="1"/>
  <c r="J24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P22" i="8"/>
  <c r="O22" i="8"/>
  <c r="N22" i="8"/>
  <c r="L22" i="8"/>
  <c r="K22" i="8"/>
  <c r="J22" i="8"/>
  <c r="I22" i="8"/>
  <c r="H22" i="8"/>
  <c r="G22" i="8"/>
  <c r="F22" i="8"/>
  <c r="E22" i="8"/>
  <c r="Q21" i="8"/>
  <c r="P21" i="8"/>
  <c r="M21" i="8"/>
  <c r="J21" i="8"/>
  <c r="Q20" i="8"/>
  <c r="P20" i="8"/>
  <c r="M20" i="8"/>
  <c r="J20" i="8"/>
  <c r="Q19" i="8"/>
  <c r="P19" i="8"/>
  <c r="M19" i="8"/>
  <c r="J19" i="8"/>
  <c r="Q18" i="8"/>
  <c r="P18" i="8"/>
  <c r="M18" i="8"/>
  <c r="J18" i="8"/>
  <c r="Q17" i="8"/>
  <c r="P17" i="8"/>
  <c r="M17" i="8"/>
  <c r="J17" i="8"/>
  <c r="Q16" i="8"/>
  <c r="P16" i="8"/>
  <c r="M16" i="8"/>
  <c r="J16" i="8"/>
  <c r="Q15" i="8"/>
  <c r="P15" i="8"/>
  <c r="M15" i="8"/>
  <c r="J15" i="8"/>
  <c r="Q14" i="8"/>
  <c r="P14" i="8"/>
  <c r="M14" i="8"/>
  <c r="J14" i="8"/>
  <c r="Q13" i="8"/>
  <c r="P13" i="8"/>
  <c r="M13" i="8"/>
  <c r="J13" i="8"/>
  <c r="Q12" i="8"/>
  <c r="P12" i="8"/>
  <c r="M12" i="8"/>
  <c r="J12" i="8"/>
  <c r="Q11" i="8"/>
  <c r="P11" i="8"/>
  <c r="M11" i="8"/>
  <c r="J11" i="8"/>
  <c r="Q10" i="8"/>
  <c r="P10" i="8"/>
  <c r="M10" i="8"/>
  <c r="J10" i="8"/>
  <c r="O9" i="8"/>
  <c r="O7" i="8" s="1"/>
  <c r="O5" i="8" s="1"/>
  <c r="N9" i="8"/>
  <c r="L9" i="8"/>
  <c r="L7" i="8" s="1"/>
  <c r="L5" i="8" s="1"/>
  <c r="K9" i="8"/>
  <c r="M9" i="8" s="1"/>
  <c r="I9" i="8"/>
  <c r="H9" i="8"/>
  <c r="H7" i="8" s="1"/>
  <c r="H5" i="8" s="1"/>
  <c r="G9" i="8"/>
  <c r="G7" i="8" s="1"/>
  <c r="G5" i="8" s="1"/>
  <c r="F9" i="8"/>
  <c r="J9" i="8" s="1"/>
  <c r="E9" i="8"/>
  <c r="P8" i="8"/>
  <c r="O8" i="8"/>
  <c r="N8" i="8"/>
  <c r="L8" i="8"/>
  <c r="L6" i="8" s="1"/>
  <c r="L4" i="8" s="1"/>
  <c r="K8" i="8"/>
  <c r="I8" i="8"/>
  <c r="I6" i="8" s="1"/>
  <c r="I4" i="8" s="1"/>
  <c r="H8" i="8"/>
  <c r="H6" i="8" s="1"/>
  <c r="H4" i="8" s="1"/>
  <c r="G8" i="8"/>
  <c r="F8" i="8"/>
  <c r="E8" i="8"/>
  <c r="E6" i="8" s="1"/>
  <c r="N7" i="8"/>
  <c r="P7" i="8" s="1"/>
  <c r="I7" i="8"/>
  <c r="I5" i="8" s="1"/>
  <c r="F7" i="8"/>
  <c r="E7" i="8"/>
  <c r="E5" i="8" s="1"/>
  <c r="O6" i="8"/>
  <c r="O4" i="8" s="1"/>
  <c r="N6" i="8"/>
  <c r="P6" i="8" s="1"/>
  <c r="K6" i="8"/>
  <c r="M6" i="8" s="1"/>
  <c r="G6" i="8"/>
  <c r="G4" i="8" s="1"/>
  <c r="F6" i="8"/>
  <c r="F4" i="8" s="1"/>
  <c r="P336" i="7"/>
  <c r="M336" i="7"/>
  <c r="J336" i="7"/>
  <c r="P335" i="7"/>
  <c r="Q335" i="7" s="1"/>
  <c r="M335" i="7"/>
  <c r="J335" i="7"/>
  <c r="P334" i="7"/>
  <c r="M334" i="7"/>
  <c r="J334" i="7"/>
  <c r="P333" i="7"/>
  <c r="M333" i="7"/>
  <c r="J333" i="7"/>
  <c r="P332" i="7"/>
  <c r="M332" i="7"/>
  <c r="J332" i="7"/>
  <c r="P331" i="7"/>
  <c r="Q331" i="7" s="1"/>
  <c r="M331" i="7"/>
  <c r="J331" i="7"/>
  <c r="P330" i="7"/>
  <c r="M330" i="7"/>
  <c r="J330" i="7"/>
  <c r="P329" i="7"/>
  <c r="M329" i="7"/>
  <c r="J329" i="7"/>
  <c r="P328" i="7"/>
  <c r="M328" i="7"/>
  <c r="J328" i="7"/>
  <c r="P327" i="7"/>
  <c r="Q327" i="7" s="1"/>
  <c r="M327" i="7"/>
  <c r="J327" i="7"/>
  <c r="P326" i="7"/>
  <c r="M326" i="7"/>
  <c r="J326" i="7"/>
  <c r="P325" i="7"/>
  <c r="M325" i="7"/>
  <c r="J325" i="7"/>
  <c r="P324" i="7"/>
  <c r="M324" i="7"/>
  <c r="J324" i="7"/>
  <c r="P323" i="7"/>
  <c r="Q323" i="7" s="1"/>
  <c r="M323" i="7"/>
  <c r="J323" i="7"/>
  <c r="P322" i="7"/>
  <c r="M322" i="7"/>
  <c r="J322" i="7"/>
  <c r="P321" i="7"/>
  <c r="M321" i="7"/>
  <c r="J321" i="7"/>
  <c r="P320" i="7"/>
  <c r="M320" i="7"/>
  <c r="J320" i="7"/>
  <c r="P319" i="7"/>
  <c r="Q319" i="7" s="1"/>
  <c r="M319" i="7"/>
  <c r="J319" i="7"/>
  <c r="P318" i="7"/>
  <c r="M318" i="7"/>
  <c r="J318" i="7"/>
  <c r="P317" i="7"/>
  <c r="M317" i="7"/>
  <c r="J317" i="7"/>
  <c r="P316" i="7"/>
  <c r="M316" i="7"/>
  <c r="J316" i="7"/>
  <c r="P315" i="7"/>
  <c r="Q315" i="7" s="1"/>
  <c r="M315" i="7"/>
  <c r="J315" i="7"/>
  <c r="P314" i="7"/>
  <c r="M314" i="7"/>
  <c r="J314" i="7"/>
  <c r="P313" i="7"/>
  <c r="M313" i="7"/>
  <c r="J313" i="7"/>
  <c r="P312" i="7"/>
  <c r="M312" i="7"/>
  <c r="J312" i="7"/>
  <c r="P311" i="7"/>
  <c r="Q311" i="7" s="1"/>
  <c r="M311" i="7"/>
  <c r="J311" i="7"/>
  <c r="P310" i="7"/>
  <c r="M310" i="7"/>
  <c r="J310" i="7"/>
  <c r="P309" i="7"/>
  <c r="M309" i="7"/>
  <c r="J309" i="7"/>
  <c r="O308" i="7"/>
  <c r="N308" i="7"/>
  <c r="P308" i="7" s="1"/>
  <c r="L308" i="7"/>
  <c r="K308" i="7"/>
  <c r="M308" i="7" s="1"/>
  <c r="I308" i="7"/>
  <c r="H308" i="7"/>
  <c r="G308" i="7"/>
  <c r="G278" i="7" s="1"/>
  <c r="F308" i="7"/>
  <c r="J308" i="7" s="1"/>
  <c r="E308" i="7"/>
  <c r="O307" i="7"/>
  <c r="O277" i="7" s="1"/>
  <c r="N307" i="7"/>
  <c r="L307" i="7"/>
  <c r="K307" i="7"/>
  <c r="M307" i="7" s="1"/>
  <c r="I307" i="7"/>
  <c r="H307" i="7"/>
  <c r="G307" i="7"/>
  <c r="F307" i="7"/>
  <c r="E307" i="7"/>
  <c r="J307" i="7" s="1"/>
  <c r="P306" i="7"/>
  <c r="Q306" i="7" s="1"/>
  <c r="M306" i="7"/>
  <c r="J306" i="7"/>
  <c r="P305" i="7"/>
  <c r="Q305" i="7" s="1"/>
  <c r="M305" i="7"/>
  <c r="J305" i="7"/>
  <c r="P304" i="7"/>
  <c r="Q304" i="7" s="1"/>
  <c r="M304" i="7"/>
  <c r="J304" i="7"/>
  <c r="P303" i="7"/>
  <c r="Q303" i="7" s="1"/>
  <c r="M303" i="7"/>
  <c r="J303" i="7"/>
  <c r="P302" i="7"/>
  <c r="Q302" i="7" s="1"/>
  <c r="M302" i="7"/>
  <c r="J302" i="7"/>
  <c r="P301" i="7"/>
  <c r="Q301" i="7" s="1"/>
  <c r="M301" i="7"/>
  <c r="J301" i="7"/>
  <c r="P300" i="7"/>
  <c r="Q300" i="7" s="1"/>
  <c r="M300" i="7"/>
  <c r="J300" i="7"/>
  <c r="P299" i="7"/>
  <c r="Q299" i="7" s="1"/>
  <c r="M299" i="7"/>
  <c r="J299" i="7"/>
  <c r="P298" i="7"/>
  <c r="Q298" i="7" s="1"/>
  <c r="M298" i="7"/>
  <c r="J298" i="7"/>
  <c r="P297" i="7"/>
  <c r="Q297" i="7" s="1"/>
  <c r="M297" i="7"/>
  <c r="J297" i="7"/>
  <c r="P296" i="7"/>
  <c r="Q296" i="7" s="1"/>
  <c r="M296" i="7"/>
  <c r="J296" i="7"/>
  <c r="P295" i="7"/>
  <c r="Q295" i="7" s="1"/>
  <c r="M295" i="7"/>
  <c r="J295" i="7"/>
  <c r="P294" i="7"/>
  <c r="Q294" i="7" s="1"/>
  <c r="M294" i="7"/>
  <c r="J294" i="7"/>
  <c r="P293" i="7"/>
  <c r="Q293" i="7" s="1"/>
  <c r="M293" i="7"/>
  <c r="J293" i="7"/>
  <c r="P292" i="7"/>
  <c r="Q292" i="7" s="1"/>
  <c r="M292" i="7"/>
  <c r="J292" i="7"/>
  <c r="P291" i="7"/>
  <c r="Q291" i="7" s="1"/>
  <c r="M291" i="7"/>
  <c r="J291" i="7"/>
  <c r="P290" i="7"/>
  <c r="Q290" i="7" s="1"/>
  <c r="M290" i="7"/>
  <c r="J290" i="7"/>
  <c r="P289" i="7"/>
  <c r="Q289" i="7" s="1"/>
  <c r="M289" i="7"/>
  <c r="J289" i="7"/>
  <c r="P288" i="7"/>
  <c r="Q288" i="7" s="1"/>
  <c r="M288" i="7"/>
  <c r="J288" i="7"/>
  <c r="P287" i="7"/>
  <c r="Q287" i="7" s="1"/>
  <c r="M287" i="7"/>
  <c r="J287" i="7"/>
  <c r="P286" i="7"/>
  <c r="O286" i="7"/>
  <c r="N286" i="7"/>
  <c r="L286" i="7"/>
  <c r="L278" i="7" s="1"/>
  <c r="K286" i="7"/>
  <c r="I286" i="7"/>
  <c r="I278" i="7" s="1"/>
  <c r="H286" i="7"/>
  <c r="H278" i="7" s="1"/>
  <c r="G286" i="7"/>
  <c r="F286" i="7"/>
  <c r="E286" i="7"/>
  <c r="O285" i="7"/>
  <c r="N285" i="7"/>
  <c r="M285" i="7"/>
  <c r="L285" i="7"/>
  <c r="K285" i="7"/>
  <c r="I285" i="7"/>
  <c r="I277" i="7" s="1"/>
  <c r="H285" i="7"/>
  <c r="G285" i="7"/>
  <c r="F285" i="7"/>
  <c r="F277" i="7" s="1"/>
  <c r="E285" i="7"/>
  <c r="E277" i="7" s="1"/>
  <c r="J277" i="7" s="1"/>
  <c r="P284" i="7"/>
  <c r="M284" i="7"/>
  <c r="J284" i="7"/>
  <c r="P283" i="7"/>
  <c r="Q283" i="7" s="1"/>
  <c r="M283" i="7"/>
  <c r="J283" i="7"/>
  <c r="P282" i="7"/>
  <c r="M282" i="7"/>
  <c r="J282" i="7"/>
  <c r="P281" i="7"/>
  <c r="M281" i="7"/>
  <c r="J281" i="7"/>
  <c r="P280" i="7"/>
  <c r="M280" i="7"/>
  <c r="J280" i="7"/>
  <c r="P279" i="7"/>
  <c r="Q279" i="7" s="1"/>
  <c r="M279" i="7"/>
  <c r="J279" i="7"/>
  <c r="O278" i="7"/>
  <c r="N278" i="7"/>
  <c r="P278" i="7" s="1"/>
  <c r="F278" i="7"/>
  <c r="L277" i="7"/>
  <c r="K277" i="7"/>
  <c r="M277" i="7" s="1"/>
  <c r="H277" i="7"/>
  <c r="G277" i="7"/>
  <c r="P275" i="7"/>
  <c r="Q275" i="7" s="1"/>
  <c r="J275" i="7"/>
  <c r="P274" i="7"/>
  <c r="M274" i="7"/>
  <c r="J274" i="7"/>
  <c r="P273" i="7"/>
  <c r="M273" i="7"/>
  <c r="J273" i="7"/>
  <c r="P272" i="7"/>
  <c r="Q272" i="7" s="1"/>
  <c r="M272" i="7"/>
  <c r="J272" i="7"/>
  <c r="P271" i="7"/>
  <c r="M271" i="7"/>
  <c r="J271" i="7"/>
  <c r="P270" i="7"/>
  <c r="M270" i="7"/>
  <c r="J270" i="7"/>
  <c r="P269" i="7"/>
  <c r="M269" i="7"/>
  <c r="J269" i="7"/>
  <c r="P268" i="7"/>
  <c r="Q268" i="7" s="1"/>
  <c r="M268" i="7"/>
  <c r="J268" i="7"/>
  <c r="P267" i="7"/>
  <c r="M267" i="7"/>
  <c r="J267" i="7"/>
  <c r="P266" i="7"/>
  <c r="M266" i="7"/>
  <c r="J266" i="7"/>
  <c r="P265" i="7"/>
  <c r="M265" i="7"/>
  <c r="J265" i="7"/>
  <c r="P264" i="7"/>
  <c r="Q264" i="7" s="1"/>
  <c r="M264" i="7"/>
  <c r="J264" i="7"/>
  <c r="P263" i="7"/>
  <c r="M263" i="7"/>
  <c r="J263" i="7"/>
  <c r="P262" i="7"/>
  <c r="M262" i="7"/>
  <c r="J262" i="7"/>
  <c r="P261" i="7"/>
  <c r="M261" i="7"/>
  <c r="J261" i="7"/>
  <c r="P260" i="7"/>
  <c r="Q260" i="7" s="1"/>
  <c r="M260" i="7"/>
  <c r="J260" i="7"/>
  <c r="P259" i="7"/>
  <c r="M259" i="7"/>
  <c r="P258" i="7"/>
  <c r="M258" i="7"/>
  <c r="J258" i="7"/>
  <c r="O257" i="7"/>
  <c r="N257" i="7"/>
  <c r="L257" i="7"/>
  <c r="K257" i="7"/>
  <c r="M257" i="7" s="1"/>
  <c r="I257" i="7"/>
  <c r="H257" i="7"/>
  <c r="G257" i="7"/>
  <c r="F257" i="7"/>
  <c r="J257" i="7" s="1"/>
  <c r="E257" i="7"/>
  <c r="O256" i="7"/>
  <c r="P256" i="7" s="1"/>
  <c r="N256" i="7"/>
  <c r="L256" i="7"/>
  <c r="K256" i="7"/>
  <c r="I256" i="7"/>
  <c r="H256" i="7"/>
  <c r="G256" i="7"/>
  <c r="F256" i="7"/>
  <c r="E256" i="7"/>
  <c r="Q254" i="7"/>
  <c r="P254" i="7"/>
  <c r="M254" i="7"/>
  <c r="J254" i="7"/>
  <c r="Q253" i="7"/>
  <c r="P253" i="7"/>
  <c r="M253" i="7"/>
  <c r="J253" i="7"/>
  <c r="Q252" i="7"/>
  <c r="P252" i="7"/>
  <c r="M252" i="7"/>
  <c r="J252" i="7"/>
  <c r="Q251" i="7"/>
  <c r="P251" i="7"/>
  <c r="M251" i="7"/>
  <c r="J251" i="7"/>
  <c r="Q250" i="7"/>
  <c r="P250" i="7"/>
  <c r="M250" i="7"/>
  <c r="J250" i="7"/>
  <c r="Q249" i="7"/>
  <c r="P249" i="7"/>
  <c r="M249" i="7"/>
  <c r="J249" i="7"/>
  <c r="Q248" i="7"/>
  <c r="P248" i="7"/>
  <c r="M248" i="7"/>
  <c r="J248" i="7"/>
  <c r="Q247" i="7"/>
  <c r="P247" i="7"/>
  <c r="M247" i="7"/>
  <c r="J247" i="7"/>
  <c r="Q246" i="7"/>
  <c r="P246" i="7"/>
  <c r="M246" i="7"/>
  <c r="J246" i="7"/>
  <c r="Q245" i="7"/>
  <c r="P245" i="7"/>
  <c r="M245" i="7"/>
  <c r="J245" i="7"/>
  <c r="Q244" i="7"/>
  <c r="P244" i="7"/>
  <c r="M244" i="7"/>
  <c r="J244" i="7"/>
  <c r="Q243" i="7"/>
  <c r="P243" i="7"/>
  <c r="M243" i="7"/>
  <c r="J243" i="7"/>
  <c r="Q242" i="7"/>
  <c r="P242" i="7"/>
  <c r="M242" i="7"/>
  <c r="J242" i="7"/>
  <c r="Q241" i="7"/>
  <c r="P241" i="7"/>
  <c r="M241" i="7"/>
  <c r="J241" i="7"/>
  <c r="Q240" i="7"/>
  <c r="P240" i="7"/>
  <c r="M240" i="7"/>
  <c r="J240" i="7"/>
  <c r="Q239" i="7"/>
  <c r="P239" i="7"/>
  <c r="M239" i="7"/>
  <c r="J239" i="7"/>
  <c r="Q238" i="7"/>
  <c r="P238" i="7"/>
  <c r="M238" i="7"/>
  <c r="J238" i="7"/>
  <c r="Q237" i="7"/>
  <c r="P237" i="7"/>
  <c r="M237" i="7"/>
  <c r="J237" i="7"/>
  <c r="Q236" i="7"/>
  <c r="P236" i="7"/>
  <c r="M236" i="7"/>
  <c r="J236" i="7"/>
  <c r="Q235" i="7"/>
  <c r="P235" i="7"/>
  <c r="M235" i="7"/>
  <c r="J235" i="7"/>
  <c r="Q234" i="7"/>
  <c r="P234" i="7"/>
  <c r="M234" i="7"/>
  <c r="J234" i="7"/>
  <c r="Q233" i="7"/>
  <c r="P233" i="7"/>
  <c r="P231" i="7" s="1"/>
  <c r="M233" i="7"/>
  <c r="J233" i="7"/>
  <c r="P232" i="7"/>
  <c r="O232" i="7"/>
  <c r="N232" i="7"/>
  <c r="M232" i="7"/>
  <c r="L232" i="7"/>
  <c r="K232" i="7"/>
  <c r="I232" i="7"/>
  <c r="H232" i="7"/>
  <c r="G232" i="7"/>
  <c r="F232" i="7"/>
  <c r="E232" i="7"/>
  <c r="Q231" i="7"/>
  <c r="O231" i="7"/>
  <c r="N231" i="7"/>
  <c r="M231" i="7"/>
  <c r="L231" i="7"/>
  <c r="K231" i="7"/>
  <c r="I231" i="7"/>
  <c r="H231" i="7"/>
  <c r="G231" i="7"/>
  <c r="F231" i="7"/>
  <c r="E231" i="7"/>
  <c r="J231" i="7" s="1"/>
  <c r="P229" i="7"/>
  <c r="Q229" i="7" s="1"/>
  <c r="M229" i="7"/>
  <c r="J229" i="7"/>
  <c r="P228" i="7"/>
  <c r="M228" i="7"/>
  <c r="J228" i="7"/>
  <c r="P227" i="7"/>
  <c r="M227" i="7"/>
  <c r="J227" i="7"/>
  <c r="P226" i="7"/>
  <c r="Q226" i="7" s="1"/>
  <c r="M226" i="7"/>
  <c r="J226" i="7"/>
  <c r="P225" i="7"/>
  <c r="Q225" i="7" s="1"/>
  <c r="M225" i="7"/>
  <c r="J225" i="7"/>
  <c r="P224" i="7"/>
  <c r="M224" i="7"/>
  <c r="J224" i="7"/>
  <c r="P223" i="7"/>
  <c r="M223" i="7"/>
  <c r="J223" i="7"/>
  <c r="P222" i="7"/>
  <c r="Q222" i="7" s="1"/>
  <c r="M222" i="7"/>
  <c r="J222" i="7"/>
  <c r="P221" i="7"/>
  <c r="Q221" i="7" s="1"/>
  <c r="M221" i="7"/>
  <c r="J221" i="7"/>
  <c r="P220" i="7"/>
  <c r="M220" i="7"/>
  <c r="J220" i="7"/>
  <c r="P219" i="7"/>
  <c r="M219" i="7"/>
  <c r="J219" i="7"/>
  <c r="P218" i="7"/>
  <c r="Q218" i="7" s="1"/>
  <c r="M218" i="7"/>
  <c r="J218" i="7"/>
  <c r="O217" i="7"/>
  <c r="O191" i="7" s="1"/>
  <c r="N217" i="7"/>
  <c r="L217" i="7"/>
  <c r="K217" i="7"/>
  <c r="M217" i="7" s="1"/>
  <c r="I217" i="7"/>
  <c r="H217" i="7"/>
  <c r="G217" i="7"/>
  <c r="F217" i="7"/>
  <c r="F191" i="7" s="1"/>
  <c r="E217" i="7"/>
  <c r="O216" i="7"/>
  <c r="P216" i="7" s="1"/>
  <c r="N216" i="7"/>
  <c r="L216" i="7"/>
  <c r="L190" i="7" s="1"/>
  <c r="K216" i="7"/>
  <c r="I216" i="7"/>
  <c r="H216" i="7"/>
  <c r="H190" i="7" s="1"/>
  <c r="G216" i="7"/>
  <c r="G190" i="7" s="1"/>
  <c r="F216" i="7"/>
  <c r="E216" i="7"/>
  <c r="Q215" i="7"/>
  <c r="P215" i="7"/>
  <c r="M215" i="7"/>
  <c r="J215" i="7"/>
  <c r="Q214" i="7"/>
  <c r="P214" i="7"/>
  <c r="M214" i="7"/>
  <c r="J214" i="7"/>
  <c r="Q213" i="7"/>
  <c r="P213" i="7"/>
  <c r="M213" i="7"/>
  <c r="J213" i="7"/>
  <c r="Q212" i="7"/>
  <c r="P212" i="7"/>
  <c r="M212" i="7"/>
  <c r="J212" i="7"/>
  <c r="Q211" i="7"/>
  <c r="P211" i="7"/>
  <c r="M211" i="7"/>
  <c r="J211" i="7"/>
  <c r="Q210" i="7"/>
  <c r="P210" i="7"/>
  <c r="M210" i="7"/>
  <c r="J210" i="7"/>
  <c r="Q209" i="7"/>
  <c r="P209" i="7"/>
  <c r="M209" i="7"/>
  <c r="J209" i="7"/>
  <c r="Q208" i="7"/>
  <c r="P208" i="7"/>
  <c r="M208" i="7"/>
  <c r="J208" i="7"/>
  <c r="Q207" i="7"/>
  <c r="P207" i="7"/>
  <c r="M207" i="7"/>
  <c r="J207" i="7"/>
  <c r="Q206" i="7"/>
  <c r="P206" i="7"/>
  <c r="M206" i="7"/>
  <c r="J206" i="7"/>
  <c r="Q205" i="7"/>
  <c r="P205" i="7"/>
  <c r="M205" i="7"/>
  <c r="J205" i="7"/>
  <c r="Q204" i="7"/>
  <c r="P204" i="7"/>
  <c r="M204" i="7"/>
  <c r="J204" i="7"/>
  <c r="Q203" i="7"/>
  <c r="P203" i="7"/>
  <c r="M203" i="7"/>
  <c r="J203" i="7"/>
  <c r="Q202" i="7"/>
  <c r="P202" i="7"/>
  <c r="M202" i="7"/>
  <c r="J202" i="7"/>
  <c r="Q201" i="7"/>
  <c r="P201" i="7"/>
  <c r="M201" i="7"/>
  <c r="J201" i="7"/>
  <c r="Q200" i="7"/>
  <c r="P200" i="7"/>
  <c r="M200" i="7"/>
  <c r="J200" i="7"/>
  <c r="P199" i="7"/>
  <c r="O199" i="7"/>
  <c r="N199" i="7"/>
  <c r="M199" i="7"/>
  <c r="L199" i="7"/>
  <c r="K199" i="7"/>
  <c r="I199" i="7"/>
  <c r="I191" i="7" s="1"/>
  <c r="H199" i="7"/>
  <c r="G199" i="7"/>
  <c r="F199" i="7"/>
  <c r="E199" i="7"/>
  <c r="O198" i="7"/>
  <c r="N198" i="7"/>
  <c r="M198" i="7"/>
  <c r="L198" i="7"/>
  <c r="K198" i="7"/>
  <c r="I198" i="7"/>
  <c r="H198" i="7"/>
  <c r="G198" i="7"/>
  <c r="F198" i="7"/>
  <c r="F190" i="7" s="1"/>
  <c r="E198" i="7"/>
  <c r="J198" i="7" s="1"/>
  <c r="P197" i="7"/>
  <c r="Q197" i="7" s="1"/>
  <c r="M197" i="7"/>
  <c r="J197" i="7"/>
  <c r="P196" i="7"/>
  <c r="M196" i="7"/>
  <c r="J196" i="7"/>
  <c r="P195" i="7"/>
  <c r="M195" i="7"/>
  <c r="J195" i="7"/>
  <c r="P194" i="7"/>
  <c r="Q194" i="7" s="1"/>
  <c r="M194" i="7"/>
  <c r="J194" i="7"/>
  <c r="P193" i="7"/>
  <c r="Q193" i="7" s="1"/>
  <c r="M193" i="7"/>
  <c r="J193" i="7"/>
  <c r="P192" i="7"/>
  <c r="M192" i="7"/>
  <c r="J192" i="7"/>
  <c r="N191" i="7"/>
  <c r="P191" i="7" s="1"/>
  <c r="L191" i="7"/>
  <c r="K191" i="7"/>
  <c r="H191" i="7"/>
  <c r="G191" i="7"/>
  <c r="O190" i="7"/>
  <c r="K190" i="7"/>
  <c r="M190" i="7" s="1"/>
  <c r="I190" i="7"/>
  <c r="E190" i="7"/>
  <c r="J190" i="7" s="1"/>
  <c r="P188" i="7"/>
  <c r="M188" i="7"/>
  <c r="J188" i="7"/>
  <c r="Q188" i="7" s="1"/>
  <c r="P187" i="7"/>
  <c r="M187" i="7"/>
  <c r="J187" i="7"/>
  <c r="Q187" i="7" s="1"/>
  <c r="P186" i="7"/>
  <c r="M186" i="7"/>
  <c r="J186" i="7"/>
  <c r="Q186" i="7" s="1"/>
  <c r="P185" i="7"/>
  <c r="M185" i="7"/>
  <c r="J185" i="7"/>
  <c r="Q185" i="7" s="1"/>
  <c r="P184" i="7"/>
  <c r="M184" i="7"/>
  <c r="J184" i="7"/>
  <c r="Q184" i="7" s="1"/>
  <c r="P183" i="7"/>
  <c r="M183" i="7"/>
  <c r="J183" i="7"/>
  <c r="Q183" i="7" s="1"/>
  <c r="P182" i="7"/>
  <c r="M182" i="7"/>
  <c r="J182" i="7"/>
  <c r="Q182" i="7" s="1"/>
  <c r="P181" i="7"/>
  <c r="M181" i="7"/>
  <c r="J181" i="7"/>
  <c r="Q181" i="7" s="1"/>
  <c r="P180" i="7"/>
  <c r="M180" i="7"/>
  <c r="J180" i="7"/>
  <c r="Q180" i="7" s="1"/>
  <c r="P179" i="7"/>
  <c r="M179" i="7"/>
  <c r="J179" i="7"/>
  <c r="Q179" i="7" s="1"/>
  <c r="P178" i="7"/>
  <c r="M178" i="7"/>
  <c r="J178" i="7"/>
  <c r="Q178" i="7" s="1"/>
  <c r="P177" i="7"/>
  <c r="M177" i="7"/>
  <c r="J177" i="7"/>
  <c r="Q177" i="7" s="1"/>
  <c r="P176" i="7"/>
  <c r="M176" i="7"/>
  <c r="J176" i="7"/>
  <c r="Q176" i="7" s="1"/>
  <c r="P175" i="7"/>
  <c r="M175" i="7"/>
  <c r="J175" i="7"/>
  <c r="Q175" i="7" s="1"/>
  <c r="P174" i="7"/>
  <c r="M174" i="7"/>
  <c r="J174" i="7"/>
  <c r="Q174" i="7" s="1"/>
  <c r="P173" i="7"/>
  <c r="M173" i="7"/>
  <c r="J173" i="7"/>
  <c r="Q173" i="7" s="1"/>
  <c r="P172" i="7"/>
  <c r="M172" i="7"/>
  <c r="J172" i="7"/>
  <c r="Q172" i="7" s="1"/>
  <c r="P171" i="7"/>
  <c r="M171" i="7"/>
  <c r="J171" i="7"/>
  <c r="Q171" i="7" s="1"/>
  <c r="P170" i="7"/>
  <c r="M170" i="7"/>
  <c r="J170" i="7"/>
  <c r="Q170" i="7" s="1"/>
  <c r="P169" i="7"/>
  <c r="M169" i="7"/>
  <c r="J169" i="7"/>
  <c r="Q169" i="7" s="1"/>
  <c r="P168" i="7"/>
  <c r="M168" i="7"/>
  <c r="J168" i="7"/>
  <c r="Q168" i="7" s="1"/>
  <c r="P167" i="7"/>
  <c r="M167" i="7"/>
  <c r="J167" i="7"/>
  <c r="Q167" i="7" s="1"/>
  <c r="P166" i="7"/>
  <c r="M166" i="7"/>
  <c r="J166" i="7"/>
  <c r="Q166" i="7" s="1"/>
  <c r="P165" i="7"/>
  <c r="M165" i="7"/>
  <c r="J165" i="7"/>
  <c r="Q165" i="7" s="1"/>
  <c r="P164" i="7"/>
  <c r="M164" i="7"/>
  <c r="J164" i="7"/>
  <c r="Q164" i="7" s="1"/>
  <c r="P163" i="7"/>
  <c r="M163" i="7"/>
  <c r="J163" i="7"/>
  <c r="Q163" i="7" s="1"/>
  <c r="P162" i="7"/>
  <c r="M162" i="7"/>
  <c r="J162" i="7"/>
  <c r="Q162" i="7" s="1"/>
  <c r="P161" i="7"/>
  <c r="M161" i="7"/>
  <c r="J161" i="7"/>
  <c r="Q161" i="7" s="1"/>
  <c r="O160" i="7"/>
  <c r="N160" i="7"/>
  <c r="P160" i="7" s="1"/>
  <c r="M160" i="7"/>
  <c r="L160" i="7"/>
  <c r="K160" i="7"/>
  <c r="I160" i="7"/>
  <c r="H160" i="7"/>
  <c r="G160" i="7"/>
  <c r="F160" i="7"/>
  <c r="J160" i="7" s="1"/>
  <c r="E160" i="7"/>
  <c r="O159" i="7"/>
  <c r="N159" i="7"/>
  <c r="P159" i="7" s="1"/>
  <c r="M159" i="7"/>
  <c r="L159" i="7"/>
  <c r="K159" i="7"/>
  <c r="I159" i="7"/>
  <c r="H159" i="7"/>
  <c r="G159" i="7"/>
  <c r="F159" i="7"/>
  <c r="J159" i="7" s="1"/>
  <c r="E159" i="7"/>
  <c r="P157" i="7"/>
  <c r="M157" i="7"/>
  <c r="J157" i="7"/>
  <c r="P156" i="7"/>
  <c r="Q156" i="7" s="1"/>
  <c r="M156" i="7"/>
  <c r="J156" i="7"/>
  <c r="P155" i="7"/>
  <c r="Q155" i="7" s="1"/>
  <c r="M155" i="7"/>
  <c r="J155" i="7"/>
  <c r="P154" i="7"/>
  <c r="M154" i="7"/>
  <c r="J154" i="7"/>
  <c r="P153" i="7"/>
  <c r="M153" i="7"/>
  <c r="J153" i="7"/>
  <c r="P152" i="7"/>
  <c r="M152" i="7"/>
  <c r="J152" i="7"/>
  <c r="Q152" i="7" s="1"/>
  <c r="P151" i="7"/>
  <c r="M151" i="7"/>
  <c r="J151" i="7"/>
  <c r="Q151" i="7" s="1"/>
  <c r="X150" i="13" s="1"/>
  <c r="P150" i="7"/>
  <c r="M150" i="7"/>
  <c r="J150" i="7"/>
  <c r="Q150" i="7" s="1"/>
  <c r="O149" i="7"/>
  <c r="N149" i="7"/>
  <c r="P149" i="7" s="1"/>
  <c r="M149" i="7"/>
  <c r="Q149" i="7" s="1"/>
  <c r="L149" i="7"/>
  <c r="K149" i="7"/>
  <c r="I149" i="7"/>
  <c r="H149" i="7"/>
  <c r="G149" i="7"/>
  <c r="F149" i="7"/>
  <c r="E149" i="7"/>
  <c r="J149" i="7" s="1"/>
  <c r="O148" i="7"/>
  <c r="N148" i="7"/>
  <c r="P148" i="7" s="1"/>
  <c r="L148" i="7"/>
  <c r="K148" i="7"/>
  <c r="M148" i="7" s="1"/>
  <c r="I148" i="7"/>
  <c r="H148" i="7"/>
  <c r="G148" i="7"/>
  <c r="F148" i="7"/>
  <c r="J148" i="7" s="1"/>
  <c r="E148" i="7"/>
  <c r="P146" i="7"/>
  <c r="M146" i="7"/>
  <c r="J146" i="7"/>
  <c r="P145" i="7"/>
  <c r="Q145" i="7" s="1"/>
  <c r="M145" i="7"/>
  <c r="J145" i="7"/>
  <c r="P144" i="7"/>
  <c r="M144" i="7"/>
  <c r="J144" i="7"/>
  <c r="P143" i="7"/>
  <c r="M143" i="7"/>
  <c r="J143" i="7"/>
  <c r="P142" i="7"/>
  <c r="M142" i="7"/>
  <c r="J142" i="7"/>
  <c r="P141" i="7"/>
  <c r="Q141" i="7" s="1"/>
  <c r="M141" i="7"/>
  <c r="J141" i="7"/>
  <c r="P140" i="7"/>
  <c r="M140" i="7"/>
  <c r="J140" i="7"/>
  <c r="P139" i="7"/>
  <c r="M139" i="7"/>
  <c r="J139" i="7"/>
  <c r="P138" i="7"/>
  <c r="M138" i="7"/>
  <c r="J138" i="7"/>
  <c r="P137" i="7"/>
  <c r="Q137" i="7" s="1"/>
  <c r="M137" i="7"/>
  <c r="J137" i="7"/>
  <c r="O136" i="7"/>
  <c r="P136" i="7" s="1"/>
  <c r="Q136" i="7" s="1"/>
  <c r="N136" i="7"/>
  <c r="L136" i="7"/>
  <c r="K136" i="7"/>
  <c r="M136" i="7" s="1"/>
  <c r="I136" i="7"/>
  <c r="H136" i="7"/>
  <c r="G136" i="7"/>
  <c r="F136" i="7"/>
  <c r="E136" i="7"/>
  <c r="J136" i="7" s="1"/>
  <c r="P135" i="7"/>
  <c r="O135" i="7"/>
  <c r="N135" i="7"/>
  <c r="L135" i="7"/>
  <c r="M135" i="7" s="1"/>
  <c r="K135" i="7"/>
  <c r="I135" i="7"/>
  <c r="H135" i="7"/>
  <c r="G135" i="7"/>
  <c r="F135" i="7"/>
  <c r="E135" i="7"/>
  <c r="J135" i="7" s="1"/>
  <c r="P133" i="7"/>
  <c r="M133" i="7"/>
  <c r="J133" i="7"/>
  <c r="Q133" i="7" s="1"/>
  <c r="X132" i="13" s="1"/>
  <c r="P132" i="7"/>
  <c r="M132" i="7"/>
  <c r="J132" i="7"/>
  <c r="Q132" i="7" s="1"/>
  <c r="P131" i="7"/>
  <c r="M131" i="7"/>
  <c r="J131" i="7"/>
  <c r="Q131" i="7" s="1"/>
  <c r="X130" i="13" s="1"/>
  <c r="P130" i="7"/>
  <c r="M130" i="7"/>
  <c r="J130" i="7"/>
  <c r="Q130" i="7" s="1"/>
  <c r="P129" i="7"/>
  <c r="M129" i="7"/>
  <c r="J129" i="7"/>
  <c r="Q129" i="7" s="1"/>
  <c r="X128" i="13" s="1"/>
  <c r="P128" i="7"/>
  <c r="M128" i="7"/>
  <c r="J128" i="7"/>
  <c r="Q128" i="7" s="1"/>
  <c r="P127" i="7"/>
  <c r="M127" i="7"/>
  <c r="J127" i="7"/>
  <c r="Q127" i="7" s="1"/>
  <c r="X126" i="13" s="1"/>
  <c r="P126" i="7"/>
  <c r="M126" i="7"/>
  <c r="J126" i="7"/>
  <c r="Q126" i="7" s="1"/>
  <c r="P125" i="7"/>
  <c r="M125" i="7"/>
  <c r="J125" i="7"/>
  <c r="Q125" i="7" s="1"/>
  <c r="X124" i="13" s="1"/>
  <c r="P124" i="7"/>
  <c r="M124" i="7"/>
  <c r="J124" i="7"/>
  <c r="Q124" i="7" s="1"/>
  <c r="P123" i="7"/>
  <c r="M123" i="7"/>
  <c r="J123" i="7"/>
  <c r="Q123" i="7" s="1"/>
  <c r="P122" i="7"/>
  <c r="M122" i="7"/>
  <c r="J122" i="7"/>
  <c r="Q122" i="7" s="1"/>
  <c r="P121" i="7"/>
  <c r="M121" i="7"/>
  <c r="J121" i="7"/>
  <c r="Q121" i="7" s="1"/>
  <c r="X120" i="13" s="1"/>
  <c r="P120" i="7"/>
  <c r="M120" i="7"/>
  <c r="J120" i="7"/>
  <c r="Q120" i="7" s="1"/>
  <c r="P119" i="7"/>
  <c r="M119" i="7"/>
  <c r="J119" i="7"/>
  <c r="Q119" i="7" s="1"/>
  <c r="P118" i="7"/>
  <c r="M118" i="7"/>
  <c r="J118" i="7"/>
  <c r="Q118" i="7" s="1"/>
  <c r="O117" i="7"/>
  <c r="N117" i="7"/>
  <c r="P117" i="7" s="1"/>
  <c r="M117" i="7"/>
  <c r="L117" i="7"/>
  <c r="K117" i="7"/>
  <c r="I117" i="7"/>
  <c r="H117" i="7"/>
  <c r="G117" i="7"/>
  <c r="F117" i="7"/>
  <c r="E117" i="7"/>
  <c r="J117" i="7" s="1"/>
  <c r="O116" i="7"/>
  <c r="N116" i="7"/>
  <c r="L116" i="7"/>
  <c r="K116" i="7"/>
  <c r="M116" i="7" s="1"/>
  <c r="I116" i="7"/>
  <c r="H116" i="7"/>
  <c r="G116" i="7"/>
  <c r="F116" i="7"/>
  <c r="J116" i="7" s="1"/>
  <c r="E116" i="7"/>
  <c r="P114" i="7"/>
  <c r="M114" i="7"/>
  <c r="J114" i="7"/>
  <c r="P113" i="7"/>
  <c r="M113" i="7"/>
  <c r="J113" i="7"/>
  <c r="P112" i="7"/>
  <c r="Q112" i="7" s="1"/>
  <c r="M112" i="7"/>
  <c r="J112" i="7"/>
  <c r="P111" i="7"/>
  <c r="Q111" i="7" s="1"/>
  <c r="M111" i="7"/>
  <c r="J111" i="7"/>
  <c r="O110" i="7"/>
  <c r="P110" i="7" s="1"/>
  <c r="N110" i="7"/>
  <c r="L110" i="7"/>
  <c r="K110" i="7"/>
  <c r="M110" i="7" s="1"/>
  <c r="I110" i="7"/>
  <c r="H110" i="7"/>
  <c r="G110" i="7"/>
  <c r="F110" i="7"/>
  <c r="E110" i="7"/>
  <c r="P109" i="7"/>
  <c r="O109" i="7"/>
  <c r="N109" i="7"/>
  <c r="M109" i="7"/>
  <c r="Q109" i="7" s="1"/>
  <c r="L109" i="7"/>
  <c r="K109" i="7"/>
  <c r="I109" i="7"/>
  <c r="H109" i="7"/>
  <c r="G109" i="7"/>
  <c r="F109" i="7"/>
  <c r="E109" i="7"/>
  <c r="J109" i="7" s="1"/>
  <c r="P107" i="7"/>
  <c r="M107" i="7"/>
  <c r="J107" i="7"/>
  <c r="Q107" i="7" s="1"/>
  <c r="P106" i="7"/>
  <c r="M106" i="7"/>
  <c r="J106" i="7"/>
  <c r="Q106" i="7" s="1"/>
  <c r="P105" i="7"/>
  <c r="M105" i="7"/>
  <c r="J105" i="7"/>
  <c r="Q105" i="7" s="1"/>
  <c r="P104" i="7"/>
  <c r="M104" i="7"/>
  <c r="J104" i="7"/>
  <c r="Q104" i="7" s="1"/>
  <c r="P103" i="7"/>
  <c r="M103" i="7"/>
  <c r="J103" i="7"/>
  <c r="Q103" i="7" s="1"/>
  <c r="P102" i="7"/>
  <c r="M102" i="7"/>
  <c r="J102" i="7"/>
  <c r="Q102" i="7" s="1"/>
  <c r="P101" i="7"/>
  <c r="M101" i="7"/>
  <c r="J101" i="7"/>
  <c r="Q101" i="7" s="1"/>
  <c r="P100" i="7"/>
  <c r="M100" i="7"/>
  <c r="J100" i="7"/>
  <c r="Q100" i="7" s="1"/>
  <c r="P99" i="7"/>
  <c r="M99" i="7"/>
  <c r="J99" i="7"/>
  <c r="Q99" i="7" s="1"/>
  <c r="P98" i="7"/>
  <c r="M98" i="7"/>
  <c r="J98" i="7"/>
  <c r="Q98" i="7" s="1"/>
  <c r="O97" i="7"/>
  <c r="N97" i="7"/>
  <c r="P97" i="7" s="1"/>
  <c r="M97" i="7"/>
  <c r="L97" i="7"/>
  <c r="K97" i="7"/>
  <c r="I97" i="7"/>
  <c r="H97" i="7"/>
  <c r="G97" i="7"/>
  <c r="F97" i="7"/>
  <c r="E97" i="7"/>
  <c r="J97" i="7" s="1"/>
  <c r="O96" i="7"/>
  <c r="N96" i="7"/>
  <c r="L96" i="7"/>
  <c r="K96" i="7"/>
  <c r="M96" i="7" s="1"/>
  <c r="I96" i="7"/>
  <c r="H96" i="7"/>
  <c r="G96" i="7"/>
  <c r="F96" i="7"/>
  <c r="J96" i="7" s="1"/>
  <c r="E96" i="7"/>
  <c r="P94" i="7"/>
  <c r="M94" i="7"/>
  <c r="J94" i="7"/>
  <c r="P93" i="7"/>
  <c r="M93" i="7"/>
  <c r="J93" i="7"/>
  <c r="P92" i="7"/>
  <c r="Q92" i="7" s="1"/>
  <c r="M92" i="7"/>
  <c r="J92" i="7"/>
  <c r="P91" i="7"/>
  <c r="Q91" i="7" s="1"/>
  <c r="M91" i="7"/>
  <c r="J91" i="7"/>
  <c r="Q90" i="7"/>
  <c r="P90" i="7"/>
  <c r="M90" i="7"/>
  <c r="N86" i="7" s="1"/>
  <c r="J90" i="7"/>
  <c r="Q89" i="7"/>
  <c r="P89" i="7"/>
  <c r="M89" i="7"/>
  <c r="N85" i="7" s="1"/>
  <c r="P85" i="7" s="1"/>
  <c r="Q85" i="7" s="1"/>
  <c r="J89" i="7"/>
  <c r="P88" i="7"/>
  <c r="M88" i="7"/>
  <c r="J88" i="7"/>
  <c r="P87" i="7"/>
  <c r="M87" i="7"/>
  <c r="J87" i="7"/>
  <c r="P86" i="7"/>
  <c r="O86" i="7"/>
  <c r="L86" i="7"/>
  <c r="K86" i="7"/>
  <c r="M86" i="7" s="1"/>
  <c r="I86" i="7"/>
  <c r="H86" i="7"/>
  <c r="G86" i="7"/>
  <c r="F86" i="7"/>
  <c r="J86" i="7" s="1"/>
  <c r="E86" i="7"/>
  <c r="O85" i="7"/>
  <c r="M85" i="7"/>
  <c r="L85" i="7"/>
  <c r="K85" i="7"/>
  <c r="I85" i="7"/>
  <c r="H85" i="7"/>
  <c r="G85" i="7"/>
  <c r="F85" i="7"/>
  <c r="E85" i="7"/>
  <c r="J85" i="7" s="1"/>
  <c r="P83" i="7"/>
  <c r="M83" i="7"/>
  <c r="J83" i="7"/>
  <c r="Q83" i="7" s="1"/>
  <c r="P82" i="7"/>
  <c r="M82" i="7"/>
  <c r="J82" i="7"/>
  <c r="Q82" i="7" s="1"/>
  <c r="P81" i="7"/>
  <c r="M81" i="7"/>
  <c r="J81" i="7"/>
  <c r="Q81" i="7" s="1"/>
  <c r="P80" i="7"/>
  <c r="M80" i="7"/>
  <c r="J80" i="7"/>
  <c r="Q80" i="7" s="1"/>
  <c r="P79" i="7"/>
  <c r="M79" i="7"/>
  <c r="J79" i="7"/>
  <c r="Q79" i="7" s="1"/>
  <c r="P78" i="7"/>
  <c r="M78" i="7"/>
  <c r="J78" i="7"/>
  <c r="Q78" i="7" s="1"/>
  <c r="P77" i="7"/>
  <c r="M77" i="7"/>
  <c r="J77" i="7"/>
  <c r="Q77" i="7" s="1"/>
  <c r="P76" i="7"/>
  <c r="M76" i="7"/>
  <c r="J76" i="7"/>
  <c r="Q76" i="7" s="1"/>
  <c r="P75" i="7"/>
  <c r="M75" i="7"/>
  <c r="J75" i="7"/>
  <c r="Q75" i="7" s="1"/>
  <c r="P74" i="7"/>
  <c r="M74" i="7"/>
  <c r="J74" i="7"/>
  <c r="Q74" i="7" s="1"/>
  <c r="P73" i="7"/>
  <c r="M73" i="7"/>
  <c r="J73" i="7"/>
  <c r="Q73" i="7" s="1"/>
  <c r="P72" i="7"/>
  <c r="M72" i="7"/>
  <c r="J72" i="7"/>
  <c r="Q72" i="7" s="1"/>
  <c r="P71" i="7"/>
  <c r="M71" i="7"/>
  <c r="J71" i="7"/>
  <c r="Q71" i="7" s="1"/>
  <c r="P70" i="7"/>
  <c r="M70" i="7"/>
  <c r="J70" i="7"/>
  <c r="Q70" i="7" s="1"/>
  <c r="P69" i="7"/>
  <c r="M69" i="7"/>
  <c r="J69" i="7"/>
  <c r="Q69" i="7" s="1"/>
  <c r="P68" i="7"/>
  <c r="M68" i="7"/>
  <c r="J68" i="7"/>
  <c r="Q68" i="7" s="1"/>
  <c r="P67" i="7"/>
  <c r="M67" i="7"/>
  <c r="J67" i="7"/>
  <c r="Q67" i="7" s="1"/>
  <c r="P66" i="7"/>
  <c r="M66" i="7"/>
  <c r="J66" i="7"/>
  <c r="Q66" i="7" s="1"/>
  <c r="P65" i="7"/>
  <c r="M65" i="7"/>
  <c r="J65" i="7"/>
  <c r="Q65" i="7" s="1"/>
  <c r="P64" i="7"/>
  <c r="M64" i="7"/>
  <c r="J64" i="7"/>
  <c r="Q64" i="7" s="1"/>
  <c r="P63" i="7"/>
  <c r="M63" i="7"/>
  <c r="J63" i="7"/>
  <c r="Q63" i="7" s="1"/>
  <c r="P62" i="7"/>
  <c r="M62" i="7"/>
  <c r="J62" i="7"/>
  <c r="Q62" i="7" s="1"/>
  <c r="P61" i="7"/>
  <c r="M61" i="7"/>
  <c r="J61" i="7"/>
  <c r="Q61" i="7" s="1"/>
  <c r="P60" i="7"/>
  <c r="M60" i="7"/>
  <c r="J60" i="7"/>
  <c r="Q60" i="7" s="1"/>
  <c r="O59" i="7"/>
  <c r="N59" i="7"/>
  <c r="P59" i="7" s="1"/>
  <c r="M59" i="7"/>
  <c r="Q59" i="7" s="1"/>
  <c r="L59" i="7"/>
  <c r="K59" i="7"/>
  <c r="I59" i="7"/>
  <c r="H59" i="7"/>
  <c r="G59" i="7"/>
  <c r="F59" i="7"/>
  <c r="E59" i="7"/>
  <c r="J59" i="7" s="1"/>
  <c r="O58" i="7"/>
  <c r="N58" i="7"/>
  <c r="L58" i="7"/>
  <c r="K58" i="7"/>
  <c r="M58" i="7" s="1"/>
  <c r="I58" i="7"/>
  <c r="H58" i="7"/>
  <c r="G58" i="7"/>
  <c r="F58" i="7"/>
  <c r="J58" i="7" s="1"/>
  <c r="E58" i="7"/>
  <c r="P56" i="7"/>
  <c r="M56" i="7"/>
  <c r="J56" i="7"/>
  <c r="P55" i="7"/>
  <c r="M55" i="7"/>
  <c r="J55" i="7"/>
  <c r="P54" i="7"/>
  <c r="Q54" i="7" s="1"/>
  <c r="M54" i="7"/>
  <c r="J54" i="7"/>
  <c r="P53" i="7"/>
  <c r="Q53" i="7" s="1"/>
  <c r="M53" i="7"/>
  <c r="J53" i="7"/>
  <c r="P52" i="7"/>
  <c r="M52" i="7"/>
  <c r="J52" i="7"/>
  <c r="P51" i="7"/>
  <c r="M51" i="7"/>
  <c r="J51" i="7"/>
  <c r="P50" i="7"/>
  <c r="Q50" i="7" s="1"/>
  <c r="M50" i="7"/>
  <c r="J50" i="7"/>
  <c r="P49" i="7"/>
  <c r="Q49" i="7" s="1"/>
  <c r="M49" i="7"/>
  <c r="J49" i="7"/>
  <c r="P48" i="7"/>
  <c r="M48" i="7"/>
  <c r="J48" i="7"/>
  <c r="P47" i="7"/>
  <c r="M47" i="7"/>
  <c r="J47" i="7"/>
  <c r="P46" i="7"/>
  <c r="Q46" i="7" s="1"/>
  <c r="M46" i="7"/>
  <c r="J46" i="7"/>
  <c r="P45" i="7"/>
  <c r="M45" i="7"/>
  <c r="M43" i="7" s="1"/>
  <c r="J45" i="7"/>
  <c r="J44" i="7"/>
  <c r="Q44" i="7" s="1"/>
  <c r="O43" i="7"/>
  <c r="N43" i="7"/>
  <c r="L43" i="7"/>
  <c r="K43" i="7"/>
  <c r="I43" i="7"/>
  <c r="J43" i="7" s="1"/>
  <c r="H43" i="7"/>
  <c r="E43" i="7"/>
  <c r="P42" i="7"/>
  <c r="Q42" i="7" s="1"/>
  <c r="M42" i="7"/>
  <c r="J42" i="7"/>
  <c r="P41" i="7"/>
  <c r="Q41" i="7" s="1"/>
  <c r="M41" i="7"/>
  <c r="J41" i="7"/>
  <c r="P40" i="7"/>
  <c r="Q40" i="7" s="1"/>
  <c r="O40" i="7"/>
  <c r="N40" i="7"/>
  <c r="L40" i="7"/>
  <c r="M40" i="7" s="1"/>
  <c r="K40" i="7"/>
  <c r="I40" i="7"/>
  <c r="H40" i="7"/>
  <c r="G40" i="7"/>
  <c r="F40" i="7"/>
  <c r="E40" i="7"/>
  <c r="J40" i="7" s="1"/>
  <c r="O39" i="7"/>
  <c r="N39" i="7"/>
  <c r="P39" i="7" s="1"/>
  <c r="Q39" i="7" s="1"/>
  <c r="M39" i="7"/>
  <c r="L39" i="7"/>
  <c r="K39" i="7"/>
  <c r="I39" i="7"/>
  <c r="H39" i="7"/>
  <c r="G39" i="7"/>
  <c r="F39" i="7"/>
  <c r="J39" i="7" s="1"/>
  <c r="E39" i="7"/>
  <c r="P37" i="7"/>
  <c r="M37" i="7"/>
  <c r="J37" i="7"/>
  <c r="P36" i="7"/>
  <c r="Q36" i="7" s="1"/>
  <c r="M36" i="7"/>
  <c r="J36" i="7"/>
  <c r="P35" i="7"/>
  <c r="Q35" i="7" s="1"/>
  <c r="M35" i="7"/>
  <c r="J35" i="7"/>
  <c r="P34" i="7"/>
  <c r="M34" i="7"/>
  <c r="J34" i="7"/>
  <c r="P33" i="7"/>
  <c r="M33" i="7"/>
  <c r="J33" i="7"/>
  <c r="P32" i="7"/>
  <c r="Q32" i="7" s="1"/>
  <c r="M32" i="7"/>
  <c r="J32" i="7"/>
  <c r="P31" i="7"/>
  <c r="Q31" i="7" s="1"/>
  <c r="M31" i="7"/>
  <c r="J31" i="7"/>
  <c r="P30" i="7"/>
  <c r="M30" i="7"/>
  <c r="J30" i="7"/>
  <c r="P29" i="7"/>
  <c r="M29" i="7"/>
  <c r="J29" i="7"/>
  <c r="P28" i="7"/>
  <c r="Q28" i="7" s="1"/>
  <c r="M28" i="7"/>
  <c r="J28" i="7"/>
  <c r="P27" i="7"/>
  <c r="Q27" i="7" s="1"/>
  <c r="M27" i="7"/>
  <c r="J27" i="7"/>
  <c r="P26" i="7"/>
  <c r="M26" i="7"/>
  <c r="J26" i="7"/>
  <c r="P25" i="7"/>
  <c r="M25" i="7"/>
  <c r="J25" i="7"/>
  <c r="J23" i="7" s="1"/>
  <c r="P24" i="7"/>
  <c r="Q24" i="7" s="1"/>
  <c r="M24" i="7"/>
  <c r="J24" i="7"/>
  <c r="P23" i="7"/>
  <c r="O23" i="7"/>
  <c r="N23" i="7"/>
  <c r="L23" i="7"/>
  <c r="K23" i="7"/>
  <c r="K7" i="7" s="1"/>
  <c r="I23" i="7"/>
  <c r="H23" i="7"/>
  <c r="G23" i="7"/>
  <c r="F23" i="7"/>
  <c r="F7" i="7" s="1"/>
  <c r="F5" i="7" s="1"/>
  <c r="E23" i="7"/>
  <c r="P22" i="7"/>
  <c r="O22" i="7"/>
  <c r="O6" i="7" s="1"/>
  <c r="N22" i="7"/>
  <c r="L22" i="7"/>
  <c r="K22" i="7"/>
  <c r="I22" i="7"/>
  <c r="H22" i="7"/>
  <c r="G22" i="7"/>
  <c r="F22" i="7"/>
  <c r="E22" i="7"/>
  <c r="Q21" i="7"/>
  <c r="P21" i="7"/>
  <c r="M21" i="7"/>
  <c r="J21" i="7"/>
  <c r="Q20" i="7"/>
  <c r="P20" i="7"/>
  <c r="M20" i="7"/>
  <c r="J20" i="7"/>
  <c r="Q19" i="7"/>
  <c r="P19" i="7"/>
  <c r="M19" i="7"/>
  <c r="J19" i="7"/>
  <c r="Q18" i="7"/>
  <c r="P18" i="7"/>
  <c r="M18" i="7"/>
  <c r="J18" i="7"/>
  <c r="Q17" i="7"/>
  <c r="P17" i="7"/>
  <c r="M17" i="7"/>
  <c r="J17" i="7"/>
  <c r="Q16" i="7"/>
  <c r="P16" i="7"/>
  <c r="M16" i="7"/>
  <c r="J16" i="7"/>
  <c r="Q15" i="7"/>
  <c r="P15" i="7"/>
  <c r="M15" i="7"/>
  <c r="J15" i="7"/>
  <c r="Q14" i="7"/>
  <c r="P14" i="7"/>
  <c r="M14" i="7"/>
  <c r="J14" i="7"/>
  <c r="Q13" i="7"/>
  <c r="P13" i="7"/>
  <c r="M13" i="7"/>
  <c r="J13" i="7"/>
  <c r="Q12" i="7"/>
  <c r="P12" i="7"/>
  <c r="M12" i="7"/>
  <c r="J12" i="7"/>
  <c r="Q11" i="7"/>
  <c r="P11" i="7"/>
  <c r="M11" i="7"/>
  <c r="J11" i="7"/>
  <c r="Q10" i="7"/>
  <c r="P10" i="7"/>
  <c r="M10" i="7"/>
  <c r="J10" i="7"/>
  <c r="P9" i="7"/>
  <c r="O9" i="7"/>
  <c r="N9" i="7"/>
  <c r="M9" i="7"/>
  <c r="Q9" i="7" s="1"/>
  <c r="L9" i="7"/>
  <c r="L7" i="7" s="1"/>
  <c r="K9" i="7"/>
  <c r="I9" i="7"/>
  <c r="I7" i="7" s="1"/>
  <c r="H9" i="7"/>
  <c r="H7" i="7" s="1"/>
  <c r="H5" i="7" s="1"/>
  <c r="G9" i="7"/>
  <c r="F9" i="7"/>
  <c r="E9" i="7"/>
  <c r="J9" i="7" s="1"/>
  <c r="O8" i="7"/>
  <c r="N8" i="7"/>
  <c r="P8" i="7" s="1"/>
  <c r="M8" i="7"/>
  <c r="L8" i="7"/>
  <c r="K8" i="7"/>
  <c r="I8" i="7"/>
  <c r="H8" i="7"/>
  <c r="G8" i="7"/>
  <c r="F8" i="7"/>
  <c r="E8" i="7"/>
  <c r="J8" i="7" s="1"/>
  <c r="O7" i="7"/>
  <c r="O5" i="7" s="1"/>
  <c r="N7" i="7"/>
  <c r="G7" i="7"/>
  <c r="G5" i="7" s="1"/>
  <c r="N6" i="7"/>
  <c r="L6" i="7"/>
  <c r="L4" i="7" s="1"/>
  <c r="K6" i="7"/>
  <c r="I6" i="7"/>
  <c r="I4" i="7" s="1"/>
  <c r="H6" i="7"/>
  <c r="H4" i="7" s="1"/>
  <c r="G6" i="7"/>
  <c r="F6" i="7"/>
  <c r="E6" i="7"/>
  <c r="E4" i="7" s="1"/>
  <c r="J4" i="7" s="1"/>
  <c r="N5" i="7"/>
  <c r="P5" i="7" s="1"/>
  <c r="L5" i="7"/>
  <c r="I5" i="7"/>
  <c r="K4" i="7"/>
  <c r="M4" i="7" s="1"/>
  <c r="G4" i="7"/>
  <c r="F4" i="7"/>
  <c r="P336" i="6"/>
  <c r="M336" i="6"/>
  <c r="J336" i="6"/>
  <c r="P335" i="6"/>
  <c r="Q335" i="6" s="1"/>
  <c r="M335" i="6"/>
  <c r="J335" i="6"/>
  <c r="P334" i="6"/>
  <c r="Q334" i="6" s="1"/>
  <c r="M334" i="6"/>
  <c r="J334" i="6"/>
  <c r="P333" i="6"/>
  <c r="M333" i="6"/>
  <c r="J333" i="6"/>
  <c r="P332" i="6"/>
  <c r="M332" i="6"/>
  <c r="J332" i="6"/>
  <c r="P331" i="6"/>
  <c r="Q331" i="6" s="1"/>
  <c r="M331" i="6"/>
  <c r="J331" i="6"/>
  <c r="P330" i="6"/>
  <c r="Q330" i="6" s="1"/>
  <c r="M330" i="6"/>
  <c r="J330" i="6"/>
  <c r="P329" i="6"/>
  <c r="M329" i="6"/>
  <c r="J329" i="6"/>
  <c r="P328" i="6"/>
  <c r="M328" i="6"/>
  <c r="J328" i="6"/>
  <c r="P327" i="6"/>
  <c r="Q327" i="6" s="1"/>
  <c r="M327" i="6"/>
  <c r="J327" i="6"/>
  <c r="P326" i="6"/>
  <c r="Q326" i="6" s="1"/>
  <c r="M326" i="6"/>
  <c r="J326" i="6"/>
  <c r="P325" i="6"/>
  <c r="M325" i="6"/>
  <c r="J325" i="6"/>
  <c r="P324" i="6"/>
  <c r="M324" i="6"/>
  <c r="J324" i="6"/>
  <c r="P323" i="6"/>
  <c r="Q323" i="6" s="1"/>
  <c r="M323" i="6"/>
  <c r="J323" i="6"/>
  <c r="P322" i="6"/>
  <c r="Q322" i="6" s="1"/>
  <c r="M322" i="6"/>
  <c r="J322" i="6"/>
  <c r="P321" i="6"/>
  <c r="M321" i="6"/>
  <c r="J321" i="6"/>
  <c r="P320" i="6"/>
  <c r="M320" i="6"/>
  <c r="J320" i="6"/>
  <c r="P319" i="6"/>
  <c r="Q319" i="6" s="1"/>
  <c r="M319" i="6"/>
  <c r="J319" i="6"/>
  <c r="P318" i="6"/>
  <c r="Q318" i="6" s="1"/>
  <c r="M318" i="6"/>
  <c r="J318" i="6"/>
  <c r="P317" i="6"/>
  <c r="M317" i="6"/>
  <c r="J317" i="6"/>
  <c r="P316" i="6"/>
  <c r="M316" i="6"/>
  <c r="J316" i="6"/>
  <c r="P315" i="6"/>
  <c r="Q315" i="6" s="1"/>
  <c r="M315" i="6"/>
  <c r="J315" i="6"/>
  <c r="P314" i="6"/>
  <c r="Q314" i="6" s="1"/>
  <c r="M314" i="6"/>
  <c r="J314" i="6"/>
  <c r="P313" i="6"/>
  <c r="M313" i="6"/>
  <c r="J313" i="6"/>
  <c r="P312" i="6"/>
  <c r="M312" i="6"/>
  <c r="J312" i="6"/>
  <c r="P311" i="6"/>
  <c r="Q311" i="6" s="1"/>
  <c r="M311" i="6"/>
  <c r="J311" i="6"/>
  <c r="P310" i="6"/>
  <c r="Q310" i="6" s="1"/>
  <c r="M310" i="6"/>
  <c r="J310" i="6"/>
  <c r="P309" i="6"/>
  <c r="M309" i="6"/>
  <c r="J309" i="6"/>
  <c r="O308" i="6"/>
  <c r="N308" i="6"/>
  <c r="P308" i="6" s="1"/>
  <c r="L308" i="6"/>
  <c r="K308" i="6"/>
  <c r="M308" i="6" s="1"/>
  <c r="I308" i="6"/>
  <c r="H308" i="6"/>
  <c r="G308" i="6"/>
  <c r="F308" i="6"/>
  <c r="J308" i="6" s="1"/>
  <c r="E308" i="6"/>
  <c r="O307" i="6"/>
  <c r="P307" i="6" s="1"/>
  <c r="N307" i="6"/>
  <c r="L307" i="6"/>
  <c r="K307" i="6"/>
  <c r="M307" i="6" s="1"/>
  <c r="I307" i="6"/>
  <c r="H307" i="6"/>
  <c r="G307" i="6"/>
  <c r="F307" i="6"/>
  <c r="E307" i="6"/>
  <c r="J307" i="6" s="1"/>
  <c r="P306" i="6"/>
  <c r="Q306" i="6" s="1"/>
  <c r="M306" i="6"/>
  <c r="J306" i="6"/>
  <c r="P305" i="6"/>
  <c r="Q305" i="6" s="1"/>
  <c r="M305" i="6"/>
  <c r="J305" i="6"/>
  <c r="P304" i="6"/>
  <c r="Q304" i="6" s="1"/>
  <c r="M304" i="6"/>
  <c r="J304" i="6"/>
  <c r="P303" i="6"/>
  <c r="Q303" i="6" s="1"/>
  <c r="M303" i="6"/>
  <c r="J303" i="6"/>
  <c r="P302" i="6"/>
  <c r="Q302" i="6" s="1"/>
  <c r="M302" i="6"/>
  <c r="J302" i="6"/>
  <c r="P301" i="6"/>
  <c r="Q301" i="6" s="1"/>
  <c r="M301" i="6"/>
  <c r="J301" i="6"/>
  <c r="P300" i="6"/>
  <c r="Q300" i="6" s="1"/>
  <c r="M300" i="6"/>
  <c r="J300" i="6"/>
  <c r="P299" i="6"/>
  <c r="Q299" i="6" s="1"/>
  <c r="M299" i="6"/>
  <c r="J299" i="6"/>
  <c r="P298" i="6"/>
  <c r="Q298" i="6" s="1"/>
  <c r="M298" i="6"/>
  <c r="J298" i="6"/>
  <c r="P297" i="6"/>
  <c r="Q297" i="6" s="1"/>
  <c r="M297" i="6"/>
  <c r="J297" i="6"/>
  <c r="P296" i="6"/>
  <c r="Q296" i="6" s="1"/>
  <c r="M296" i="6"/>
  <c r="J296" i="6"/>
  <c r="P295" i="6"/>
  <c r="Q295" i="6" s="1"/>
  <c r="M295" i="6"/>
  <c r="J295" i="6"/>
  <c r="P294" i="6"/>
  <c r="Q294" i="6" s="1"/>
  <c r="M294" i="6"/>
  <c r="J294" i="6"/>
  <c r="P293" i="6"/>
  <c r="Q293" i="6" s="1"/>
  <c r="M293" i="6"/>
  <c r="J293" i="6"/>
  <c r="P292" i="6"/>
  <c r="Q292" i="6" s="1"/>
  <c r="M292" i="6"/>
  <c r="J292" i="6"/>
  <c r="P291" i="6"/>
  <c r="Q291" i="6" s="1"/>
  <c r="M291" i="6"/>
  <c r="J291" i="6"/>
  <c r="P290" i="6"/>
  <c r="Q290" i="6" s="1"/>
  <c r="M290" i="6"/>
  <c r="J290" i="6"/>
  <c r="P289" i="6"/>
  <c r="Q289" i="6" s="1"/>
  <c r="M289" i="6"/>
  <c r="J289" i="6"/>
  <c r="P288" i="6"/>
  <c r="Q288" i="6" s="1"/>
  <c r="M288" i="6"/>
  <c r="J288" i="6"/>
  <c r="P287" i="6"/>
  <c r="Q287" i="6" s="1"/>
  <c r="M287" i="6"/>
  <c r="J287" i="6"/>
  <c r="P286" i="6"/>
  <c r="O286" i="6"/>
  <c r="N286" i="6"/>
  <c r="L286" i="6"/>
  <c r="K286" i="6"/>
  <c r="I286" i="6"/>
  <c r="H286" i="6"/>
  <c r="H278" i="6" s="1"/>
  <c r="G286" i="6"/>
  <c r="F286" i="6"/>
  <c r="J286" i="6" s="1"/>
  <c r="E286" i="6"/>
  <c r="O285" i="6"/>
  <c r="N285" i="6"/>
  <c r="P285" i="6" s="1"/>
  <c r="M285" i="6"/>
  <c r="L285" i="6"/>
  <c r="K285" i="6"/>
  <c r="I285" i="6"/>
  <c r="I277" i="6" s="1"/>
  <c r="H285" i="6"/>
  <c r="G285" i="6"/>
  <c r="F285" i="6"/>
  <c r="E285" i="6"/>
  <c r="P284" i="6"/>
  <c r="M284" i="6"/>
  <c r="J284" i="6"/>
  <c r="P283" i="6"/>
  <c r="Q283" i="6" s="1"/>
  <c r="M283" i="6"/>
  <c r="J283" i="6"/>
  <c r="P282" i="6"/>
  <c r="Q282" i="6" s="1"/>
  <c r="M282" i="6"/>
  <c r="J282" i="6"/>
  <c r="P281" i="6"/>
  <c r="M281" i="6"/>
  <c r="J281" i="6"/>
  <c r="P280" i="6"/>
  <c r="M280" i="6"/>
  <c r="J280" i="6"/>
  <c r="P279" i="6"/>
  <c r="Q279" i="6" s="1"/>
  <c r="M279" i="6"/>
  <c r="J279" i="6"/>
  <c r="O278" i="6"/>
  <c r="N278" i="6"/>
  <c r="P278" i="6" s="1"/>
  <c r="K278" i="6"/>
  <c r="J278" i="6"/>
  <c r="I278" i="6"/>
  <c r="G278" i="6"/>
  <c r="F278" i="6"/>
  <c r="E278" i="6"/>
  <c r="O277" i="6"/>
  <c r="P277" i="6" s="1"/>
  <c r="N277" i="6"/>
  <c r="L277" i="6"/>
  <c r="K277" i="6"/>
  <c r="M277" i="6" s="1"/>
  <c r="H277" i="6"/>
  <c r="G277" i="6"/>
  <c r="F277" i="6"/>
  <c r="P275" i="6"/>
  <c r="Q275" i="6" s="1"/>
  <c r="J275" i="6"/>
  <c r="P274" i="6"/>
  <c r="Q274" i="6" s="1"/>
  <c r="M274" i="6"/>
  <c r="J274" i="6"/>
  <c r="P273" i="6"/>
  <c r="M273" i="6"/>
  <c r="J273" i="6"/>
  <c r="P272" i="6"/>
  <c r="M272" i="6"/>
  <c r="J272" i="6"/>
  <c r="P271" i="6"/>
  <c r="M271" i="6"/>
  <c r="J271" i="6"/>
  <c r="P270" i="6"/>
  <c r="Q270" i="6" s="1"/>
  <c r="M270" i="6"/>
  <c r="J270" i="6"/>
  <c r="P269" i="6"/>
  <c r="M269" i="6"/>
  <c r="J269" i="6"/>
  <c r="P268" i="6"/>
  <c r="M268" i="6"/>
  <c r="J268" i="6"/>
  <c r="P267" i="6"/>
  <c r="M267" i="6"/>
  <c r="J267" i="6"/>
  <c r="P266" i="6"/>
  <c r="Q266" i="6" s="1"/>
  <c r="M266" i="6"/>
  <c r="J266" i="6"/>
  <c r="P265" i="6"/>
  <c r="M265" i="6"/>
  <c r="J265" i="6"/>
  <c r="P264" i="6"/>
  <c r="M264" i="6"/>
  <c r="J264" i="6"/>
  <c r="P263" i="6"/>
  <c r="M263" i="6"/>
  <c r="J263" i="6"/>
  <c r="P262" i="6"/>
  <c r="Q262" i="6" s="1"/>
  <c r="M262" i="6"/>
  <c r="J262" i="6"/>
  <c r="P261" i="6"/>
  <c r="M261" i="6"/>
  <c r="J261" i="6"/>
  <c r="P260" i="6"/>
  <c r="M260" i="6"/>
  <c r="J260" i="6"/>
  <c r="P259" i="6"/>
  <c r="M259" i="6"/>
  <c r="P258" i="6"/>
  <c r="Q258" i="6" s="1"/>
  <c r="M258" i="6"/>
  <c r="J258" i="6"/>
  <c r="O257" i="6"/>
  <c r="N257" i="6"/>
  <c r="P257" i="6" s="1"/>
  <c r="L257" i="6"/>
  <c r="K257" i="6"/>
  <c r="M257" i="6" s="1"/>
  <c r="I257" i="6"/>
  <c r="H257" i="6"/>
  <c r="G257" i="6"/>
  <c r="F257" i="6"/>
  <c r="J257" i="6" s="1"/>
  <c r="E257" i="6"/>
  <c r="O256" i="6"/>
  <c r="P256" i="6" s="1"/>
  <c r="N256" i="6"/>
  <c r="L256" i="6"/>
  <c r="K256" i="6"/>
  <c r="M256" i="6" s="1"/>
  <c r="I256" i="6"/>
  <c r="H256" i="6"/>
  <c r="G256" i="6"/>
  <c r="F256" i="6"/>
  <c r="E256" i="6"/>
  <c r="J256" i="6" s="1"/>
  <c r="P254" i="6"/>
  <c r="Q254" i="6" s="1"/>
  <c r="M254" i="6"/>
  <c r="J254" i="6"/>
  <c r="P253" i="6"/>
  <c r="Q253" i="6" s="1"/>
  <c r="M253" i="6"/>
  <c r="J253" i="6"/>
  <c r="P252" i="6"/>
  <c r="Q252" i="6" s="1"/>
  <c r="M252" i="6"/>
  <c r="J252" i="6"/>
  <c r="P251" i="6"/>
  <c r="Q251" i="6" s="1"/>
  <c r="M251" i="6"/>
  <c r="J251" i="6"/>
  <c r="P250" i="6"/>
  <c r="Q250" i="6" s="1"/>
  <c r="M250" i="6"/>
  <c r="J250" i="6"/>
  <c r="P249" i="6"/>
  <c r="Q249" i="6" s="1"/>
  <c r="M249" i="6"/>
  <c r="J249" i="6"/>
  <c r="P248" i="6"/>
  <c r="Q248" i="6" s="1"/>
  <c r="M248" i="6"/>
  <c r="J248" i="6"/>
  <c r="P247" i="6"/>
  <c r="Q247" i="6" s="1"/>
  <c r="M247" i="6"/>
  <c r="J247" i="6"/>
  <c r="P246" i="6"/>
  <c r="Q246" i="6" s="1"/>
  <c r="M246" i="6"/>
  <c r="J246" i="6"/>
  <c r="P245" i="6"/>
  <c r="Q245" i="6" s="1"/>
  <c r="M245" i="6"/>
  <c r="J245" i="6"/>
  <c r="P244" i="6"/>
  <c r="Q244" i="6" s="1"/>
  <c r="M244" i="6"/>
  <c r="J244" i="6"/>
  <c r="P243" i="6"/>
  <c r="Q243" i="6" s="1"/>
  <c r="M243" i="6"/>
  <c r="J243" i="6"/>
  <c r="P242" i="6"/>
  <c r="Q242" i="6" s="1"/>
  <c r="M242" i="6"/>
  <c r="J242" i="6"/>
  <c r="P241" i="6"/>
  <c r="Q241" i="6" s="1"/>
  <c r="M241" i="6"/>
  <c r="J241" i="6"/>
  <c r="P240" i="6"/>
  <c r="Q240" i="6" s="1"/>
  <c r="M240" i="6"/>
  <c r="J240" i="6"/>
  <c r="P239" i="6"/>
  <c r="Q239" i="6" s="1"/>
  <c r="M239" i="6"/>
  <c r="J239" i="6"/>
  <c r="P238" i="6"/>
  <c r="Q238" i="6" s="1"/>
  <c r="M238" i="6"/>
  <c r="J238" i="6"/>
  <c r="P237" i="6"/>
  <c r="Q237" i="6" s="1"/>
  <c r="M237" i="6"/>
  <c r="J237" i="6"/>
  <c r="P236" i="6"/>
  <c r="Q236" i="6" s="1"/>
  <c r="M236" i="6"/>
  <c r="J236" i="6"/>
  <c r="P235" i="6"/>
  <c r="Q235" i="6" s="1"/>
  <c r="M235" i="6"/>
  <c r="J235" i="6"/>
  <c r="P234" i="6"/>
  <c r="Q234" i="6" s="1"/>
  <c r="M234" i="6"/>
  <c r="J234" i="6"/>
  <c r="P233" i="6"/>
  <c r="M233" i="6"/>
  <c r="J233" i="6"/>
  <c r="P232" i="6"/>
  <c r="O232" i="6"/>
  <c r="N232" i="6"/>
  <c r="M232" i="6"/>
  <c r="L232" i="6"/>
  <c r="K232" i="6"/>
  <c r="I232" i="6"/>
  <c r="H232" i="6"/>
  <c r="G232" i="6"/>
  <c r="F232" i="6"/>
  <c r="E232" i="6"/>
  <c r="O231" i="6"/>
  <c r="N231" i="6"/>
  <c r="M231" i="6"/>
  <c r="L231" i="6"/>
  <c r="K231" i="6"/>
  <c r="I231" i="6"/>
  <c r="H231" i="6"/>
  <c r="G231" i="6"/>
  <c r="F231" i="6"/>
  <c r="E231" i="6"/>
  <c r="J231" i="6" s="1"/>
  <c r="P229" i="6"/>
  <c r="M229" i="6"/>
  <c r="J229" i="6"/>
  <c r="P228" i="6"/>
  <c r="Q228" i="6" s="1"/>
  <c r="M228" i="6"/>
  <c r="J228" i="6"/>
  <c r="P227" i="6"/>
  <c r="Q227" i="6" s="1"/>
  <c r="M227" i="6"/>
  <c r="J227" i="6"/>
  <c r="P226" i="6"/>
  <c r="M226" i="6"/>
  <c r="J226" i="6"/>
  <c r="P225" i="6"/>
  <c r="M225" i="6"/>
  <c r="J225" i="6"/>
  <c r="P224" i="6"/>
  <c r="Q224" i="6" s="1"/>
  <c r="M224" i="6"/>
  <c r="J224" i="6"/>
  <c r="P223" i="6"/>
  <c r="Q223" i="6" s="1"/>
  <c r="M223" i="6"/>
  <c r="J223" i="6"/>
  <c r="P222" i="6"/>
  <c r="M222" i="6"/>
  <c r="J222" i="6"/>
  <c r="P221" i="6"/>
  <c r="M221" i="6"/>
  <c r="J221" i="6"/>
  <c r="P220" i="6"/>
  <c r="Q220" i="6" s="1"/>
  <c r="M220" i="6"/>
  <c r="J220" i="6"/>
  <c r="P219" i="6"/>
  <c r="Q219" i="6" s="1"/>
  <c r="M219" i="6"/>
  <c r="J219" i="6"/>
  <c r="P218" i="6"/>
  <c r="M218" i="6"/>
  <c r="J218" i="6"/>
  <c r="O217" i="6"/>
  <c r="N217" i="6"/>
  <c r="P217" i="6" s="1"/>
  <c r="L217" i="6"/>
  <c r="K217" i="6"/>
  <c r="M217" i="6" s="1"/>
  <c r="I217" i="6"/>
  <c r="H217" i="6"/>
  <c r="G217" i="6"/>
  <c r="F217" i="6"/>
  <c r="J217" i="6" s="1"/>
  <c r="E217" i="6"/>
  <c r="O216" i="6"/>
  <c r="P216" i="6" s="1"/>
  <c r="N216" i="6"/>
  <c r="L216" i="6"/>
  <c r="K216" i="6"/>
  <c r="M216" i="6" s="1"/>
  <c r="I216" i="6"/>
  <c r="H216" i="6"/>
  <c r="G216" i="6"/>
  <c r="F216" i="6"/>
  <c r="E216" i="6"/>
  <c r="J216" i="6" s="1"/>
  <c r="P215" i="6"/>
  <c r="Q215" i="6" s="1"/>
  <c r="M215" i="6"/>
  <c r="J215" i="6"/>
  <c r="P214" i="6"/>
  <c r="Q214" i="6" s="1"/>
  <c r="M214" i="6"/>
  <c r="J214" i="6"/>
  <c r="P213" i="6"/>
  <c r="Q213" i="6" s="1"/>
  <c r="M213" i="6"/>
  <c r="J213" i="6"/>
  <c r="P212" i="6"/>
  <c r="Q212" i="6" s="1"/>
  <c r="M212" i="6"/>
  <c r="J212" i="6"/>
  <c r="P211" i="6"/>
  <c r="Q211" i="6" s="1"/>
  <c r="M211" i="6"/>
  <c r="J211" i="6"/>
  <c r="P210" i="6"/>
  <c r="Q210" i="6" s="1"/>
  <c r="M210" i="6"/>
  <c r="J210" i="6"/>
  <c r="P209" i="6"/>
  <c r="Q209" i="6" s="1"/>
  <c r="M209" i="6"/>
  <c r="J209" i="6"/>
  <c r="P208" i="6"/>
  <c r="Q208" i="6" s="1"/>
  <c r="M208" i="6"/>
  <c r="J208" i="6"/>
  <c r="P207" i="6"/>
  <c r="Q207" i="6" s="1"/>
  <c r="M207" i="6"/>
  <c r="J207" i="6"/>
  <c r="P206" i="6"/>
  <c r="Q206" i="6" s="1"/>
  <c r="M206" i="6"/>
  <c r="J206" i="6"/>
  <c r="P205" i="6"/>
  <c r="Q205" i="6" s="1"/>
  <c r="M205" i="6"/>
  <c r="J205" i="6"/>
  <c r="P204" i="6"/>
  <c r="Q204" i="6" s="1"/>
  <c r="M204" i="6"/>
  <c r="J204" i="6"/>
  <c r="P203" i="6"/>
  <c r="Q203" i="6" s="1"/>
  <c r="M203" i="6"/>
  <c r="J203" i="6"/>
  <c r="P202" i="6"/>
  <c r="Q202" i="6" s="1"/>
  <c r="M202" i="6"/>
  <c r="J202" i="6"/>
  <c r="P201" i="6"/>
  <c r="Q201" i="6" s="1"/>
  <c r="M201" i="6"/>
  <c r="J201" i="6"/>
  <c r="P200" i="6"/>
  <c r="Q200" i="6" s="1"/>
  <c r="M200" i="6"/>
  <c r="J200" i="6"/>
  <c r="P199" i="6"/>
  <c r="O199" i="6"/>
  <c r="N199" i="6"/>
  <c r="L199" i="6"/>
  <c r="L191" i="6" s="1"/>
  <c r="K199" i="6"/>
  <c r="M199" i="6" s="1"/>
  <c r="I199" i="6"/>
  <c r="H199" i="6"/>
  <c r="H191" i="6" s="1"/>
  <c r="G199" i="6"/>
  <c r="F199" i="6"/>
  <c r="J199" i="6" s="1"/>
  <c r="E199" i="6"/>
  <c r="O198" i="6"/>
  <c r="P198" i="6" s="1"/>
  <c r="N198" i="6"/>
  <c r="M198" i="6"/>
  <c r="L198" i="6"/>
  <c r="K198" i="6"/>
  <c r="I198" i="6"/>
  <c r="I190" i="6" s="1"/>
  <c r="H198" i="6"/>
  <c r="G198" i="6"/>
  <c r="F198" i="6"/>
  <c r="E198" i="6"/>
  <c r="P197" i="6"/>
  <c r="M197" i="6"/>
  <c r="J197" i="6"/>
  <c r="P196" i="6"/>
  <c r="Q196" i="6" s="1"/>
  <c r="M196" i="6"/>
  <c r="J196" i="6"/>
  <c r="P195" i="6"/>
  <c r="Q195" i="6" s="1"/>
  <c r="M195" i="6"/>
  <c r="J195" i="6"/>
  <c r="P194" i="6"/>
  <c r="M194" i="6"/>
  <c r="J194" i="6"/>
  <c r="P193" i="6"/>
  <c r="M193" i="6"/>
  <c r="J193" i="6"/>
  <c r="P192" i="6"/>
  <c r="Q192" i="6" s="1"/>
  <c r="M192" i="6"/>
  <c r="J192" i="6"/>
  <c r="O191" i="6"/>
  <c r="N191" i="6"/>
  <c r="P191" i="6" s="1"/>
  <c r="K191" i="6"/>
  <c r="I191" i="6"/>
  <c r="G191" i="6"/>
  <c r="F191" i="6"/>
  <c r="J191" i="6" s="1"/>
  <c r="E191" i="6"/>
  <c r="O190" i="6"/>
  <c r="N190" i="6"/>
  <c r="P190" i="6" s="1"/>
  <c r="L190" i="6"/>
  <c r="K190" i="6"/>
  <c r="M190" i="6" s="1"/>
  <c r="H190" i="6"/>
  <c r="G190" i="6"/>
  <c r="F190" i="6"/>
  <c r="P188" i="6"/>
  <c r="Q188" i="6" s="1"/>
  <c r="M188" i="6"/>
  <c r="J188" i="6"/>
  <c r="P187" i="6"/>
  <c r="Q187" i="6" s="1"/>
  <c r="M187" i="6"/>
  <c r="J187" i="6"/>
  <c r="P186" i="6"/>
  <c r="Q186" i="6" s="1"/>
  <c r="M186" i="6"/>
  <c r="J186" i="6"/>
  <c r="P185" i="6"/>
  <c r="Q185" i="6" s="1"/>
  <c r="M185" i="6"/>
  <c r="J185" i="6"/>
  <c r="P184" i="6"/>
  <c r="Q184" i="6" s="1"/>
  <c r="M184" i="6"/>
  <c r="J184" i="6"/>
  <c r="P183" i="6"/>
  <c r="Q183" i="6" s="1"/>
  <c r="M183" i="6"/>
  <c r="J183" i="6"/>
  <c r="P182" i="6"/>
  <c r="Q182" i="6" s="1"/>
  <c r="M182" i="6"/>
  <c r="J182" i="6"/>
  <c r="P181" i="6"/>
  <c r="M181" i="6"/>
  <c r="J181" i="6"/>
  <c r="P180" i="6"/>
  <c r="M180" i="6"/>
  <c r="J180" i="6"/>
  <c r="P179" i="6"/>
  <c r="Q179" i="6" s="1"/>
  <c r="M179" i="6"/>
  <c r="J179" i="6"/>
  <c r="P178" i="6"/>
  <c r="Q178" i="6" s="1"/>
  <c r="M178" i="6"/>
  <c r="J178" i="6"/>
  <c r="P177" i="6"/>
  <c r="M177" i="6"/>
  <c r="J177" i="6"/>
  <c r="P176" i="6"/>
  <c r="M176" i="6"/>
  <c r="J176" i="6"/>
  <c r="P175" i="6"/>
  <c r="M175" i="6"/>
  <c r="Q175" i="6" s="1"/>
  <c r="J175" i="6"/>
  <c r="P174" i="6"/>
  <c r="M174" i="6"/>
  <c r="Q174" i="6" s="1"/>
  <c r="J174" i="6"/>
  <c r="P173" i="6"/>
  <c r="M173" i="6"/>
  <c r="J173" i="6"/>
  <c r="P172" i="6"/>
  <c r="M172" i="6"/>
  <c r="Q172" i="6" s="1"/>
  <c r="V171" i="13" s="1"/>
  <c r="J172" i="6"/>
  <c r="P171" i="6"/>
  <c r="M171" i="6"/>
  <c r="J171" i="6"/>
  <c r="P170" i="6"/>
  <c r="M170" i="6"/>
  <c r="Q170" i="6" s="1"/>
  <c r="J170" i="6"/>
  <c r="P169" i="6"/>
  <c r="M169" i="6"/>
  <c r="J169" i="6"/>
  <c r="P168" i="6"/>
  <c r="M168" i="6"/>
  <c r="Q168" i="6" s="1"/>
  <c r="V167" i="13" s="1"/>
  <c r="J168" i="6"/>
  <c r="P167" i="6"/>
  <c r="M167" i="6"/>
  <c r="J167" i="6"/>
  <c r="P166" i="6"/>
  <c r="M166" i="6"/>
  <c r="Q166" i="6" s="1"/>
  <c r="J166" i="6"/>
  <c r="P165" i="6"/>
  <c r="M165" i="6"/>
  <c r="J165" i="6"/>
  <c r="P164" i="6"/>
  <c r="M164" i="6"/>
  <c r="Q164" i="6" s="1"/>
  <c r="V163" i="13" s="1"/>
  <c r="J164" i="6"/>
  <c r="P163" i="6"/>
  <c r="M163" i="6"/>
  <c r="J163" i="6"/>
  <c r="P162" i="6"/>
  <c r="M162" i="6"/>
  <c r="Q162" i="6" s="1"/>
  <c r="J162" i="6"/>
  <c r="P161" i="6"/>
  <c r="M161" i="6"/>
  <c r="J161" i="6"/>
  <c r="O160" i="6"/>
  <c r="N160" i="6"/>
  <c r="P160" i="6" s="1"/>
  <c r="L160" i="6"/>
  <c r="K160" i="6"/>
  <c r="M160" i="6" s="1"/>
  <c r="I160" i="6"/>
  <c r="H160" i="6"/>
  <c r="G160" i="6"/>
  <c r="F160" i="6"/>
  <c r="J160" i="6" s="1"/>
  <c r="E160" i="6"/>
  <c r="O159" i="6"/>
  <c r="P159" i="6" s="1"/>
  <c r="N159" i="6"/>
  <c r="L159" i="6"/>
  <c r="K159" i="6"/>
  <c r="M159" i="6" s="1"/>
  <c r="I159" i="6"/>
  <c r="H159" i="6"/>
  <c r="G159" i="6"/>
  <c r="F159" i="6"/>
  <c r="J159" i="6" s="1"/>
  <c r="E159" i="6"/>
  <c r="P157" i="6"/>
  <c r="Q157" i="6" s="1"/>
  <c r="M157" i="6"/>
  <c r="J157" i="6"/>
  <c r="P156" i="6"/>
  <c r="Q156" i="6" s="1"/>
  <c r="M156" i="6"/>
  <c r="J156" i="6"/>
  <c r="P155" i="6"/>
  <c r="Q155" i="6" s="1"/>
  <c r="M155" i="6"/>
  <c r="J155" i="6"/>
  <c r="P154" i="6"/>
  <c r="Q154" i="6" s="1"/>
  <c r="M154" i="6"/>
  <c r="J154" i="6"/>
  <c r="P153" i="6"/>
  <c r="Q153" i="6" s="1"/>
  <c r="M153" i="6"/>
  <c r="J153" i="6"/>
  <c r="P152" i="6"/>
  <c r="Q152" i="6" s="1"/>
  <c r="M152" i="6"/>
  <c r="J152" i="6"/>
  <c r="P151" i="6"/>
  <c r="Q151" i="6" s="1"/>
  <c r="V150" i="13" s="1"/>
  <c r="M151" i="6"/>
  <c r="J151" i="6"/>
  <c r="P150" i="6"/>
  <c r="Q150" i="6" s="1"/>
  <c r="M150" i="6"/>
  <c r="J150" i="6"/>
  <c r="P149" i="6"/>
  <c r="O149" i="6"/>
  <c r="N149" i="6"/>
  <c r="L149" i="6"/>
  <c r="M149" i="6" s="1"/>
  <c r="K149" i="6"/>
  <c r="I149" i="6"/>
  <c r="H149" i="6"/>
  <c r="G149" i="6"/>
  <c r="F149" i="6"/>
  <c r="E149" i="6"/>
  <c r="Q148" i="6"/>
  <c r="O148" i="6"/>
  <c r="N148" i="6"/>
  <c r="P148" i="6" s="1"/>
  <c r="M148" i="6"/>
  <c r="L148" i="6"/>
  <c r="K148" i="6"/>
  <c r="I148" i="6"/>
  <c r="H148" i="6"/>
  <c r="G148" i="6"/>
  <c r="F148" i="6"/>
  <c r="E148" i="6"/>
  <c r="J148" i="6" s="1"/>
  <c r="P146" i="6"/>
  <c r="M146" i="6"/>
  <c r="Q146" i="6" s="1"/>
  <c r="V145" i="13" s="1"/>
  <c r="J146" i="6"/>
  <c r="P145" i="6"/>
  <c r="M145" i="6"/>
  <c r="J145" i="6"/>
  <c r="P144" i="6"/>
  <c r="M144" i="6"/>
  <c r="Q144" i="6" s="1"/>
  <c r="J144" i="6"/>
  <c r="P143" i="6"/>
  <c r="M143" i="6"/>
  <c r="J143" i="6"/>
  <c r="P142" i="6"/>
  <c r="M142" i="6"/>
  <c r="Q142" i="6" s="1"/>
  <c r="V141" i="13" s="1"/>
  <c r="J142" i="6"/>
  <c r="P141" i="6"/>
  <c r="M141" i="6"/>
  <c r="J141" i="6"/>
  <c r="P140" i="6"/>
  <c r="M140" i="6"/>
  <c r="Q140" i="6" s="1"/>
  <c r="J140" i="6"/>
  <c r="P139" i="6"/>
  <c r="M139" i="6"/>
  <c r="J139" i="6"/>
  <c r="P138" i="6"/>
  <c r="M138" i="6"/>
  <c r="Q138" i="6" s="1"/>
  <c r="V137" i="13" s="1"/>
  <c r="J138" i="6"/>
  <c r="P137" i="6"/>
  <c r="M137" i="6"/>
  <c r="J137" i="6"/>
  <c r="O136" i="6"/>
  <c r="N136" i="6"/>
  <c r="P136" i="6" s="1"/>
  <c r="L136" i="6"/>
  <c r="K136" i="6"/>
  <c r="M136" i="6" s="1"/>
  <c r="I136" i="6"/>
  <c r="H136" i="6"/>
  <c r="G136" i="6"/>
  <c r="F136" i="6"/>
  <c r="J136" i="6" s="1"/>
  <c r="E136" i="6"/>
  <c r="O135" i="6"/>
  <c r="P135" i="6" s="1"/>
  <c r="N135" i="6"/>
  <c r="L135" i="6"/>
  <c r="K135" i="6"/>
  <c r="I135" i="6"/>
  <c r="H135" i="6"/>
  <c r="G135" i="6"/>
  <c r="F135" i="6"/>
  <c r="E135" i="6"/>
  <c r="P133" i="6"/>
  <c r="Q133" i="6" s="1"/>
  <c r="V132" i="13" s="1"/>
  <c r="M133" i="6"/>
  <c r="J133" i="6"/>
  <c r="P132" i="6"/>
  <c r="Q132" i="6" s="1"/>
  <c r="M132" i="6"/>
  <c r="J132" i="6"/>
  <c r="P131" i="6"/>
  <c r="Q131" i="6" s="1"/>
  <c r="V130" i="13" s="1"/>
  <c r="M131" i="6"/>
  <c r="J131" i="6"/>
  <c r="P130" i="6"/>
  <c r="Q130" i="6" s="1"/>
  <c r="M130" i="6"/>
  <c r="J130" i="6"/>
  <c r="P129" i="6"/>
  <c r="Q129" i="6" s="1"/>
  <c r="V128" i="13" s="1"/>
  <c r="M129" i="6"/>
  <c r="J129" i="6"/>
  <c r="P128" i="6"/>
  <c r="Q128" i="6" s="1"/>
  <c r="M128" i="6"/>
  <c r="J128" i="6"/>
  <c r="P127" i="6"/>
  <c r="Q127" i="6" s="1"/>
  <c r="V126" i="13" s="1"/>
  <c r="M127" i="6"/>
  <c r="J127" i="6"/>
  <c r="P126" i="6"/>
  <c r="Q126" i="6" s="1"/>
  <c r="M126" i="6"/>
  <c r="J126" i="6"/>
  <c r="P125" i="6"/>
  <c r="Q125" i="6" s="1"/>
  <c r="V124" i="13" s="1"/>
  <c r="M125" i="6"/>
  <c r="J125" i="6"/>
  <c r="P124" i="6"/>
  <c r="Q124" i="6" s="1"/>
  <c r="M124" i="6"/>
  <c r="J124" i="6"/>
  <c r="P123" i="6"/>
  <c r="Q123" i="6" s="1"/>
  <c r="V122" i="13" s="1"/>
  <c r="M123" i="6"/>
  <c r="J123" i="6"/>
  <c r="P122" i="6"/>
  <c r="Q122" i="6" s="1"/>
  <c r="M122" i="6"/>
  <c r="J122" i="6"/>
  <c r="P121" i="6"/>
  <c r="Q121" i="6" s="1"/>
  <c r="V120" i="13" s="1"/>
  <c r="M121" i="6"/>
  <c r="J121" i="6"/>
  <c r="P120" i="6"/>
  <c r="Q120" i="6" s="1"/>
  <c r="M120" i="6"/>
  <c r="J120" i="6"/>
  <c r="P119" i="6"/>
  <c r="Q119" i="6" s="1"/>
  <c r="M119" i="6"/>
  <c r="J119" i="6"/>
  <c r="P118" i="6"/>
  <c r="Q118" i="6" s="1"/>
  <c r="M118" i="6"/>
  <c r="J118" i="6"/>
  <c r="P117" i="6"/>
  <c r="Q117" i="6" s="1"/>
  <c r="O117" i="6"/>
  <c r="N117" i="6"/>
  <c r="L117" i="6"/>
  <c r="M117" i="6" s="1"/>
  <c r="K117" i="6"/>
  <c r="I117" i="6"/>
  <c r="H117" i="6"/>
  <c r="G117" i="6"/>
  <c r="F117" i="6"/>
  <c r="E117" i="6"/>
  <c r="J117" i="6" s="1"/>
  <c r="O116" i="6"/>
  <c r="N116" i="6"/>
  <c r="P116" i="6" s="1"/>
  <c r="M116" i="6"/>
  <c r="Q116" i="6" s="1"/>
  <c r="L116" i="6"/>
  <c r="K116" i="6"/>
  <c r="I116" i="6"/>
  <c r="H116" i="6"/>
  <c r="G116" i="6"/>
  <c r="F116" i="6"/>
  <c r="E116" i="6"/>
  <c r="J116" i="6" s="1"/>
  <c r="P114" i="6"/>
  <c r="M114" i="6"/>
  <c r="Q114" i="6" s="1"/>
  <c r="J114" i="6"/>
  <c r="P113" i="6"/>
  <c r="M113" i="6"/>
  <c r="J113" i="6"/>
  <c r="P112" i="6"/>
  <c r="M112" i="6"/>
  <c r="Q112" i="6" s="1"/>
  <c r="J112" i="6"/>
  <c r="P111" i="6"/>
  <c r="M111" i="6"/>
  <c r="J111" i="6"/>
  <c r="O110" i="6"/>
  <c r="N110" i="6"/>
  <c r="P110" i="6" s="1"/>
  <c r="L110" i="6"/>
  <c r="K110" i="6"/>
  <c r="M110" i="6" s="1"/>
  <c r="I110" i="6"/>
  <c r="H110" i="6"/>
  <c r="G110" i="6"/>
  <c r="F110" i="6"/>
  <c r="J110" i="6" s="1"/>
  <c r="E110" i="6"/>
  <c r="O109" i="6"/>
  <c r="P109" i="6" s="1"/>
  <c r="N109" i="6"/>
  <c r="L109" i="6"/>
  <c r="K109" i="6"/>
  <c r="I109" i="6"/>
  <c r="H109" i="6"/>
  <c r="G109" i="6"/>
  <c r="F109" i="6"/>
  <c r="E109" i="6"/>
  <c r="P107" i="6"/>
  <c r="Q107" i="6" s="1"/>
  <c r="M107" i="6"/>
  <c r="J107" i="6"/>
  <c r="P106" i="6"/>
  <c r="Q106" i="6" s="1"/>
  <c r="M106" i="6"/>
  <c r="J106" i="6"/>
  <c r="P105" i="6"/>
  <c r="Q105" i="6" s="1"/>
  <c r="M105" i="6"/>
  <c r="J105" i="6"/>
  <c r="P104" i="6"/>
  <c r="Q104" i="6" s="1"/>
  <c r="M104" i="6"/>
  <c r="J104" i="6"/>
  <c r="P103" i="6"/>
  <c r="Q103" i="6" s="1"/>
  <c r="M103" i="6"/>
  <c r="J103" i="6"/>
  <c r="P102" i="6"/>
  <c r="Q102" i="6" s="1"/>
  <c r="M102" i="6"/>
  <c r="J102" i="6"/>
  <c r="P101" i="6"/>
  <c r="Q101" i="6" s="1"/>
  <c r="M101" i="6"/>
  <c r="J101" i="6"/>
  <c r="P100" i="6"/>
  <c r="Q100" i="6" s="1"/>
  <c r="M100" i="6"/>
  <c r="J100" i="6"/>
  <c r="P99" i="6"/>
  <c r="Q99" i="6" s="1"/>
  <c r="M99" i="6"/>
  <c r="J99" i="6"/>
  <c r="P98" i="6"/>
  <c r="Q98" i="6" s="1"/>
  <c r="M98" i="6"/>
  <c r="J98" i="6"/>
  <c r="P97" i="6"/>
  <c r="Q97" i="6" s="1"/>
  <c r="O97" i="6"/>
  <c r="N97" i="6"/>
  <c r="L97" i="6"/>
  <c r="M97" i="6" s="1"/>
  <c r="K97" i="6"/>
  <c r="I97" i="6"/>
  <c r="H97" i="6"/>
  <c r="G97" i="6"/>
  <c r="F97" i="6"/>
  <c r="E97" i="6"/>
  <c r="J97" i="6" s="1"/>
  <c r="O96" i="6"/>
  <c r="N96" i="6"/>
  <c r="P96" i="6" s="1"/>
  <c r="M96" i="6"/>
  <c r="Q96" i="6" s="1"/>
  <c r="L96" i="6"/>
  <c r="K96" i="6"/>
  <c r="I96" i="6"/>
  <c r="H96" i="6"/>
  <c r="G96" i="6"/>
  <c r="F96" i="6"/>
  <c r="E96" i="6"/>
  <c r="J96" i="6" s="1"/>
  <c r="P94" i="6"/>
  <c r="M94" i="6"/>
  <c r="Q94" i="6" s="1"/>
  <c r="J94" i="6"/>
  <c r="P93" i="6"/>
  <c r="M93" i="6"/>
  <c r="J93" i="6"/>
  <c r="P92" i="6"/>
  <c r="M92" i="6"/>
  <c r="Q92" i="6" s="1"/>
  <c r="J92" i="6"/>
  <c r="P91" i="6"/>
  <c r="M91" i="6"/>
  <c r="J91" i="6"/>
  <c r="Q90" i="6"/>
  <c r="M90" i="6"/>
  <c r="P90" i="6" s="1"/>
  <c r="J90" i="6"/>
  <c r="Q89" i="6"/>
  <c r="J89" i="6"/>
  <c r="M89" i="6" s="1"/>
  <c r="P88" i="6"/>
  <c r="M88" i="6"/>
  <c r="Q88" i="6" s="1"/>
  <c r="J88" i="6"/>
  <c r="P87" i="6"/>
  <c r="M87" i="6"/>
  <c r="J87" i="6"/>
  <c r="O86" i="6"/>
  <c r="N86" i="6"/>
  <c r="P86" i="6" s="1"/>
  <c r="L86" i="6"/>
  <c r="K86" i="6"/>
  <c r="M86" i="6" s="1"/>
  <c r="I86" i="6"/>
  <c r="H86" i="6"/>
  <c r="G86" i="6"/>
  <c r="F86" i="6"/>
  <c r="J86" i="6" s="1"/>
  <c r="E86" i="6"/>
  <c r="O85" i="6"/>
  <c r="L85" i="6"/>
  <c r="K85" i="6"/>
  <c r="M85" i="6" s="1"/>
  <c r="I85" i="6"/>
  <c r="H85" i="6"/>
  <c r="G85" i="6"/>
  <c r="F85" i="6"/>
  <c r="E85" i="6"/>
  <c r="Q83" i="6"/>
  <c r="P83" i="6"/>
  <c r="M83" i="6"/>
  <c r="J83" i="6"/>
  <c r="Q82" i="6"/>
  <c r="P82" i="6"/>
  <c r="M82" i="6"/>
  <c r="J82" i="6"/>
  <c r="Q81" i="6"/>
  <c r="P81" i="6"/>
  <c r="M81" i="6"/>
  <c r="J81" i="6"/>
  <c r="Q80" i="6"/>
  <c r="P80" i="6"/>
  <c r="M80" i="6"/>
  <c r="J80" i="6"/>
  <c r="Q79" i="6"/>
  <c r="P79" i="6"/>
  <c r="M79" i="6"/>
  <c r="J79" i="6"/>
  <c r="Q78" i="6"/>
  <c r="P78" i="6"/>
  <c r="M78" i="6"/>
  <c r="J78" i="6"/>
  <c r="Q77" i="6"/>
  <c r="P77" i="6"/>
  <c r="M77" i="6"/>
  <c r="J77" i="6"/>
  <c r="Q76" i="6"/>
  <c r="P76" i="6"/>
  <c r="M76" i="6"/>
  <c r="J76" i="6"/>
  <c r="Q75" i="6"/>
  <c r="P75" i="6"/>
  <c r="M75" i="6"/>
  <c r="J75" i="6"/>
  <c r="Q74" i="6"/>
  <c r="P74" i="6"/>
  <c r="M74" i="6"/>
  <c r="J74" i="6"/>
  <c r="Q73" i="6"/>
  <c r="P73" i="6"/>
  <c r="M73" i="6"/>
  <c r="J73" i="6"/>
  <c r="Q72" i="6"/>
  <c r="P72" i="6"/>
  <c r="M72" i="6"/>
  <c r="J72" i="6"/>
  <c r="Q71" i="6"/>
  <c r="P71" i="6"/>
  <c r="M71" i="6"/>
  <c r="J71" i="6"/>
  <c r="Q70" i="6"/>
  <c r="P70" i="6"/>
  <c r="M70" i="6"/>
  <c r="J70" i="6"/>
  <c r="Q69" i="6"/>
  <c r="P69" i="6"/>
  <c r="M69" i="6"/>
  <c r="J69" i="6"/>
  <c r="Q68" i="6"/>
  <c r="P68" i="6"/>
  <c r="M68" i="6"/>
  <c r="J68" i="6"/>
  <c r="Q67" i="6"/>
  <c r="P67" i="6"/>
  <c r="M67" i="6"/>
  <c r="J67" i="6"/>
  <c r="Q66" i="6"/>
  <c r="P66" i="6"/>
  <c r="M66" i="6"/>
  <c r="J66" i="6"/>
  <c r="Q65" i="6"/>
  <c r="P65" i="6"/>
  <c r="M65" i="6"/>
  <c r="J65" i="6"/>
  <c r="Q64" i="6"/>
  <c r="P64" i="6"/>
  <c r="M64" i="6"/>
  <c r="J64" i="6"/>
  <c r="Q63" i="6"/>
  <c r="P63" i="6"/>
  <c r="M63" i="6"/>
  <c r="J63" i="6"/>
  <c r="Q62" i="6"/>
  <c r="P62" i="6"/>
  <c r="M62" i="6"/>
  <c r="J62" i="6"/>
  <c r="Q61" i="6"/>
  <c r="P61" i="6"/>
  <c r="M61" i="6"/>
  <c r="J61" i="6"/>
  <c r="Q60" i="6"/>
  <c r="P60" i="6"/>
  <c r="M60" i="6"/>
  <c r="J60" i="6"/>
  <c r="P59" i="6"/>
  <c r="O59" i="6"/>
  <c r="N59" i="6"/>
  <c r="M59" i="6"/>
  <c r="L59" i="6"/>
  <c r="K59" i="6"/>
  <c r="I59" i="6"/>
  <c r="H59" i="6"/>
  <c r="G59" i="6"/>
  <c r="F59" i="6"/>
  <c r="E59" i="6"/>
  <c r="O58" i="6"/>
  <c r="N58" i="6"/>
  <c r="P58" i="6" s="1"/>
  <c r="M58" i="6"/>
  <c r="L58" i="6"/>
  <c r="K58" i="6"/>
  <c r="I58" i="6"/>
  <c r="H58" i="6"/>
  <c r="G58" i="6"/>
  <c r="F58" i="6"/>
  <c r="J58" i="6" s="1"/>
  <c r="Q58" i="6" s="1"/>
  <c r="E58" i="6"/>
  <c r="P56" i="6"/>
  <c r="M56" i="6"/>
  <c r="J56" i="6"/>
  <c r="P55" i="6"/>
  <c r="M55" i="6"/>
  <c r="Q55" i="6" s="1"/>
  <c r="J55" i="6"/>
  <c r="P54" i="6"/>
  <c r="M54" i="6"/>
  <c r="J54" i="6"/>
  <c r="P53" i="6"/>
  <c r="M53" i="6"/>
  <c r="Q53" i="6" s="1"/>
  <c r="J53" i="6"/>
  <c r="P52" i="6"/>
  <c r="M52" i="6"/>
  <c r="J52" i="6"/>
  <c r="P51" i="6"/>
  <c r="M51" i="6"/>
  <c r="Q51" i="6" s="1"/>
  <c r="J51" i="6"/>
  <c r="P50" i="6"/>
  <c r="M50" i="6"/>
  <c r="J50" i="6"/>
  <c r="P49" i="6"/>
  <c r="M49" i="6"/>
  <c r="Q49" i="6" s="1"/>
  <c r="J49" i="6"/>
  <c r="P48" i="6"/>
  <c r="M48" i="6"/>
  <c r="J48" i="6"/>
  <c r="P47" i="6"/>
  <c r="M47" i="6"/>
  <c r="Q47" i="6" s="1"/>
  <c r="J47" i="6"/>
  <c r="P46" i="6"/>
  <c r="M46" i="6"/>
  <c r="Q46" i="6" s="1"/>
  <c r="J46" i="6"/>
  <c r="P45" i="6"/>
  <c r="M45" i="6"/>
  <c r="Q45" i="6" s="1"/>
  <c r="J45" i="6"/>
  <c r="Q44" i="6"/>
  <c r="J44" i="6"/>
  <c r="P43" i="6"/>
  <c r="O43" i="6"/>
  <c r="O39" i="6" s="1"/>
  <c r="P39" i="6" s="1"/>
  <c r="N43" i="6"/>
  <c r="M43" i="6"/>
  <c r="L43" i="6"/>
  <c r="K43" i="6"/>
  <c r="K39" i="6" s="1"/>
  <c r="M39" i="6" s="1"/>
  <c r="I43" i="6"/>
  <c r="H43" i="6"/>
  <c r="H39" i="6" s="1"/>
  <c r="E43" i="6"/>
  <c r="P42" i="6"/>
  <c r="M42" i="6"/>
  <c r="J42" i="6"/>
  <c r="P41" i="6"/>
  <c r="M41" i="6"/>
  <c r="J41" i="6"/>
  <c r="P40" i="6"/>
  <c r="O40" i="6"/>
  <c r="N40" i="6"/>
  <c r="L40" i="6"/>
  <c r="K40" i="6"/>
  <c r="M40" i="6" s="1"/>
  <c r="I40" i="6"/>
  <c r="H40" i="6"/>
  <c r="G40" i="6"/>
  <c r="F40" i="6"/>
  <c r="J40" i="6" s="1"/>
  <c r="E40" i="6"/>
  <c r="N39" i="6"/>
  <c r="L39" i="6"/>
  <c r="I39" i="6"/>
  <c r="G39" i="6"/>
  <c r="F39" i="6"/>
  <c r="E39" i="6"/>
  <c r="P37" i="6"/>
  <c r="Q37" i="6" s="1"/>
  <c r="M37" i="6"/>
  <c r="J37" i="6"/>
  <c r="P36" i="6"/>
  <c r="Q36" i="6" s="1"/>
  <c r="M36" i="6"/>
  <c r="J36" i="6"/>
  <c r="P35" i="6"/>
  <c r="Q35" i="6" s="1"/>
  <c r="M35" i="6"/>
  <c r="J35" i="6"/>
  <c r="P34" i="6"/>
  <c r="Q34" i="6" s="1"/>
  <c r="M34" i="6"/>
  <c r="J34" i="6"/>
  <c r="P33" i="6"/>
  <c r="Q33" i="6" s="1"/>
  <c r="M33" i="6"/>
  <c r="J33" i="6"/>
  <c r="P32" i="6"/>
  <c r="Q32" i="6" s="1"/>
  <c r="M32" i="6"/>
  <c r="J32" i="6"/>
  <c r="P31" i="6"/>
  <c r="Q31" i="6" s="1"/>
  <c r="M31" i="6"/>
  <c r="J31" i="6"/>
  <c r="P30" i="6"/>
  <c r="Q30" i="6" s="1"/>
  <c r="M30" i="6"/>
  <c r="J30" i="6"/>
  <c r="P29" i="6"/>
  <c r="Q29" i="6" s="1"/>
  <c r="M29" i="6"/>
  <c r="J29" i="6"/>
  <c r="P28" i="6"/>
  <c r="Q28" i="6" s="1"/>
  <c r="M28" i="6"/>
  <c r="J28" i="6"/>
  <c r="P27" i="6"/>
  <c r="Q27" i="6" s="1"/>
  <c r="M27" i="6"/>
  <c r="J27" i="6"/>
  <c r="P26" i="6"/>
  <c r="Q26" i="6" s="1"/>
  <c r="M26" i="6"/>
  <c r="J26" i="6"/>
  <c r="P25" i="6"/>
  <c r="Q25" i="6" s="1"/>
  <c r="Q23" i="6" s="1"/>
  <c r="M25" i="6"/>
  <c r="J25" i="6"/>
  <c r="P24" i="6"/>
  <c r="P22" i="6" s="1"/>
  <c r="M24" i="6"/>
  <c r="J24" i="6"/>
  <c r="P23" i="6"/>
  <c r="O23" i="6"/>
  <c r="N23" i="6"/>
  <c r="M23" i="6"/>
  <c r="L23" i="6"/>
  <c r="K23" i="6"/>
  <c r="J23" i="6"/>
  <c r="I23" i="6"/>
  <c r="H23" i="6"/>
  <c r="G23" i="6"/>
  <c r="F23" i="6"/>
  <c r="E23" i="6"/>
  <c r="O22" i="6"/>
  <c r="N22" i="6"/>
  <c r="N6" i="6" s="1"/>
  <c r="M22" i="6"/>
  <c r="L22" i="6"/>
  <c r="K22" i="6"/>
  <c r="J22" i="6"/>
  <c r="I22" i="6"/>
  <c r="H22" i="6"/>
  <c r="G22" i="6"/>
  <c r="F22" i="6"/>
  <c r="F6" i="6" s="1"/>
  <c r="F4" i="6" s="1"/>
  <c r="E22" i="6"/>
  <c r="P21" i="6"/>
  <c r="Q21" i="6" s="1"/>
  <c r="M21" i="6"/>
  <c r="J21" i="6"/>
  <c r="P20" i="6"/>
  <c r="M20" i="6"/>
  <c r="J20" i="6"/>
  <c r="P19" i="6"/>
  <c r="M19" i="6"/>
  <c r="J19" i="6"/>
  <c r="P18" i="6"/>
  <c r="M18" i="6"/>
  <c r="J18" i="6"/>
  <c r="P17" i="6"/>
  <c r="Q17" i="6" s="1"/>
  <c r="M17" i="6"/>
  <c r="J17" i="6"/>
  <c r="P16" i="6"/>
  <c r="M16" i="6"/>
  <c r="J16" i="6"/>
  <c r="P15" i="6"/>
  <c r="M15" i="6"/>
  <c r="J15" i="6"/>
  <c r="P14" i="6"/>
  <c r="M14" i="6"/>
  <c r="J14" i="6"/>
  <c r="P13" i="6"/>
  <c r="Q13" i="6" s="1"/>
  <c r="M13" i="6"/>
  <c r="J13" i="6"/>
  <c r="P12" i="6"/>
  <c r="Q12" i="6" s="1"/>
  <c r="M12" i="6"/>
  <c r="J12" i="6"/>
  <c r="P11" i="6"/>
  <c r="Q11" i="6" s="1"/>
  <c r="M11" i="6"/>
  <c r="J11" i="6"/>
  <c r="P10" i="6"/>
  <c r="Q10" i="6" s="1"/>
  <c r="M10" i="6"/>
  <c r="J10" i="6"/>
  <c r="P9" i="6"/>
  <c r="O9" i="6"/>
  <c r="O7" i="6" s="1"/>
  <c r="O5" i="6" s="1"/>
  <c r="N9" i="6"/>
  <c r="L9" i="6"/>
  <c r="L7" i="6" s="1"/>
  <c r="K9" i="6"/>
  <c r="M9" i="6" s="1"/>
  <c r="I9" i="6"/>
  <c r="H9" i="6"/>
  <c r="H7" i="6" s="1"/>
  <c r="H5" i="6" s="1"/>
  <c r="G9" i="6"/>
  <c r="G7" i="6" s="1"/>
  <c r="G5" i="6" s="1"/>
  <c r="F9" i="6"/>
  <c r="J9" i="6" s="1"/>
  <c r="E9" i="6"/>
  <c r="O8" i="6"/>
  <c r="P8" i="6" s="1"/>
  <c r="N8" i="6"/>
  <c r="M8" i="6"/>
  <c r="L8" i="6"/>
  <c r="L6" i="6" s="1"/>
  <c r="L4" i="6" s="1"/>
  <c r="K8" i="6"/>
  <c r="I8" i="6"/>
  <c r="I6" i="6" s="1"/>
  <c r="I4" i="6" s="1"/>
  <c r="H8" i="6"/>
  <c r="H6" i="6" s="1"/>
  <c r="G8" i="6"/>
  <c r="F8" i="6"/>
  <c r="E8" i="6"/>
  <c r="E6" i="6" s="1"/>
  <c r="N7" i="6"/>
  <c r="I7" i="6"/>
  <c r="I5" i="6" s="1"/>
  <c r="F7" i="6"/>
  <c r="E7" i="6"/>
  <c r="E5" i="6" s="1"/>
  <c r="O6" i="6"/>
  <c r="K6" i="6"/>
  <c r="M6" i="6" s="1"/>
  <c r="G6" i="6"/>
  <c r="G4" i="6" s="1"/>
  <c r="P336" i="10"/>
  <c r="Q336" i="10" s="1"/>
  <c r="M336" i="10"/>
  <c r="J336" i="10"/>
  <c r="P335" i="10"/>
  <c r="Q335" i="10" s="1"/>
  <c r="M335" i="10"/>
  <c r="J335" i="10"/>
  <c r="P334" i="10"/>
  <c r="Q334" i="10" s="1"/>
  <c r="M334" i="10"/>
  <c r="J334" i="10"/>
  <c r="P333" i="10"/>
  <c r="Q333" i="10" s="1"/>
  <c r="M333" i="10"/>
  <c r="J333" i="10"/>
  <c r="P332" i="10"/>
  <c r="Q332" i="10" s="1"/>
  <c r="M332" i="10"/>
  <c r="J332" i="10"/>
  <c r="P331" i="10"/>
  <c r="Q331" i="10" s="1"/>
  <c r="M331" i="10"/>
  <c r="J331" i="10"/>
  <c r="P330" i="10"/>
  <c r="Q330" i="10" s="1"/>
  <c r="M330" i="10"/>
  <c r="J330" i="10"/>
  <c r="P329" i="10"/>
  <c r="Q329" i="10" s="1"/>
  <c r="M329" i="10"/>
  <c r="J329" i="10"/>
  <c r="P328" i="10"/>
  <c r="Q328" i="10" s="1"/>
  <c r="M328" i="10"/>
  <c r="J328" i="10"/>
  <c r="P327" i="10"/>
  <c r="Q327" i="10" s="1"/>
  <c r="M327" i="10"/>
  <c r="J327" i="10"/>
  <c r="P326" i="10"/>
  <c r="Q326" i="10" s="1"/>
  <c r="M326" i="10"/>
  <c r="J326" i="10"/>
  <c r="P325" i="10"/>
  <c r="Q325" i="10" s="1"/>
  <c r="M325" i="10"/>
  <c r="J325" i="10"/>
  <c r="P324" i="10"/>
  <c r="Q324" i="10" s="1"/>
  <c r="M324" i="10"/>
  <c r="J324" i="10"/>
  <c r="P323" i="10"/>
  <c r="Q323" i="10" s="1"/>
  <c r="M323" i="10"/>
  <c r="J323" i="10"/>
  <c r="P322" i="10"/>
  <c r="Q322" i="10" s="1"/>
  <c r="M322" i="10"/>
  <c r="J322" i="10"/>
  <c r="P321" i="10"/>
  <c r="Q321" i="10" s="1"/>
  <c r="M321" i="10"/>
  <c r="J321" i="10"/>
  <c r="P320" i="10"/>
  <c r="Q320" i="10" s="1"/>
  <c r="M320" i="10"/>
  <c r="J320" i="10"/>
  <c r="P319" i="10"/>
  <c r="Q319" i="10" s="1"/>
  <c r="M319" i="10"/>
  <c r="J319" i="10"/>
  <c r="P318" i="10"/>
  <c r="Q318" i="10" s="1"/>
  <c r="M318" i="10"/>
  <c r="J318" i="10"/>
  <c r="P317" i="10"/>
  <c r="Q317" i="10" s="1"/>
  <c r="M317" i="10"/>
  <c r="J317" i="10"/>
  <c r="P316" i="10"/>
  <c r="Q316" i="10" s="1"/>
  <c r="M316" i="10"/>
  <c r="J316" i="10"/>
  <c r="P315" i="10"/>
  <c r="Q315" i="10" s="1"/>
  <c r="M315" i="10"/>
  <c r="J315" i="10"/>
  <c r="P314" i="10"/>
  <c r="Q314" i="10" s="1"/>
  <c r="M314" i="10"/>
  <c r="J314" i="10"/>
  <c r="P313" i="10"/>
  <c r="Q313" i="10" s="1"/>
  <c r="M313" i="10"/>
  <c r="J313" i="10"/>
  <c r="P312" i="10"/>
  <c r="Q312" i="10" s="1"/>
  <c r="M312" i="10"/>
  <c r="J312" i="10"/>
  <c r="P311" i="10"/>
  <c r="Q311" i="10" s="1"/>
  <c r="M311" i="10"/>
  <c r="J311" i="10"/>
  <c r="P310" i="10"/>
  <c r="Q310" i="10" s="1"/>
  <c r="M310" i="10"/>
  <c r="J310" i="10"/>
  <c r="P309" i="10"/>
  <c r="Q309" i="10" s="1"/>
  <c r="M309" i="10"/>
  <c r="J309" i="10"/>
  <c r="O308" i="10"/>
  <c r="N308" i="10"/>
  <c r="P308" i="10" s="1"/>
  <c r="L308" i="10"/>
  <c r="K308" i="10"/>
  <c r="M308" i="10" s="1"/>
  <c r="I308" i="10"/>
  <c r="H308" i="10"/>
  <c r="G308" i="10"/>
  <c r="F308" i="10"/>
  <c r="J308" i="10" s="1"/>
  <c r="E308" i="10"/>
  <c r="O307" i="10"/>
  <c r="P307" i="10" s="1"/>
  <c r="N307" i="10"/>
  <c r="L307" i="10"/>
  <c r="K307" i="10"/>
  <c r="M307" i="10" s="1"/>
  <c r="I307" i="10"/>
  <c r="H307" i="10"/>
  <c r="G307" i="10"/>
  <c r="F307" i="10"/>
  <c r="E307" i="10"/>
  <c r="J307" i="10" s="1"/>
  <c r="P306" i="10"/>
  <c r="Q306" i="10" s="1"/>
  <c r="M306" i="10"/>
  <c r="J306" i="10"/>
  <c r="P305" i="10"/>
  <c r="Q305" i="10" s="1"/>
  <c r="M305" i="10"/>
  <c r="J305" i="10"/>
  <c r="P304" i="10"/>
  <c r="Q304" i="10" s="1"/>
  <c r="M304" i="10"/>
  <c r="J304" i="10"/>
  <c r="P303" i="10"/>
  <c r="Q303" i="10" s="1"/>
  <c r="M303" i="10"/>
  <c r="J303" i="10"/>
  <c r="P302" i="10"/>
  <c r="Q302" i="10" s="1"/>
  <c r="M302" i="10"/>
  <c r="J302" i="10"/>
  <c r="P301" i="10"/>
  <c r="Q301" i="10" s="1"/>
  <c r="M301" i="10"/>
  <c r="J301" i="10"/>
  <c r="P300" i="10"/>
  <c r="Q300" i="10" s="1"/>
  <c r="M300" i="10"/>
  <c r="J300" i="10"/>
  <c r="P299" i="10"/>
  <c r="Q299" i="10" s="1"/>
  <c r="M299" i="10"/>
  <c r="J299" i="10"/>
  <c r="P298" i="10"/>
  <c r="Q298" i="10" s="1"/>
  <c r="M298" i="10"/>
  <c r="J298" i="10"/>
  <c r="P297" i="10"/>
  <c r="Q297" i="10" s="1"/>
  <c r="M297" i="10"/>
  <c r="J297" i="10"/>
  <c r="P296" i="10"/>
  <c r="Q296" i="10" s="1"/>
  <c r="M296" i="10"/>
  <c r="J296" i="10"/>
  <c r="P295" i="10"/>
  <c r="Q295" i="10" s="1"/>
  <c r="M295" i="10"/>
  <c r="J295" i="10"/>
  <c r="P294" i="10"/>
  <c r="Q294" i="10" s="1"/>
  <c r="M294" i="10"/>
  <c r="J294" i="10"/>
  <c r="P293" i="10"/>
  <c r="Q293" i="10" s="1"/>
  <c r="M293" i="10"/>
  <c r="J293" i="10"/>
  <c r="P292" i="10"/>
  <c r="Q292" i="10" s="1"/>
  <c r="M292" i="10"/>
  <c r="J292" i="10"/>
  <c r="P291" i="10"/>
  <c r="Q291" i="10" s="1"/>
  <c r="M291" i="10"/>
  <c r="J291" i="10"/>
  <c r="P290" i="10"/>
  <c r="Q290" i="10" s="1"/>
  <c r="M290" i="10"/>
  <c r="J290" i="10"/>
  <c r="P289" i="10"/>
  <c r="Q289" i="10" s="1"/>
  <c r="M289" i="10"/>
  <c r="J289" i="10"/>
  <c r="P288" i="10"/>
  <c r="Q288" i="10" s="1"/>
  <c r="M288" i="10"/>
  <c r="J288" i="10"/>
  <c r="P287" i="10"/>
  <c r="Q287" i="10" s="1"/>
  <c r="M287" i="10"/>
  <c r="J287" i="10"/>
  <c r="P286" i="10"/>
  <c r="O286" i="10"/>
  <c r="N286" i="10"/>
  <c r="L286" i="10"/>
  <c r="M286" i="10" s="1"/>
  <c r="K286" i="10"/>
  <c r="I286" i="10"/>
  <c r="H286" i="10"/>
  <c r="G286" i="10"/>
  <c r="F286" i="10"/>
  <c r="E286" i="10"/>
  <c r="J286" i="10" s="1"/>
  <c r="O285" i="10"/>
  <c r="N285" i="10"/>
  <c r="P285" i="10" s="1"/>
  <c r="M285" i="10"/>
  <c r="L285" i="10"/>
  <c r="K285" i="10"/>
  <c r="I285" i="10"/>
  <c r="H285" i="10"/>
  <c r="G285" i="10"/>
  <c r="F285" i="10"/>
  <c r="E285" i="10"/>
  <c r="J285" i="10" s="1"/>
  <c r="P284" i="10"/>
  <c r="Q284" i="10" s="1"/>
  <c r="M284" i="10"/>
  <c r="J284" i="10"/>
  <c r="P283" i="10"/>
  <c r="Q283" i="10" s="1"/>
  <c r="M283" i="10"/>
  <c r="J283" i="10"/>
  <c r="P282" i="10"/>
  <c r="Q282" i="10" s="1"/>
  <c r="M282" i="10"/>
  <c r="J282" i="10"/>
  <c r="P281" i="10"/>
  <c r="Q281" i="10" s="1"/>
  <c r="M281" i="10"/>
  <c r="J281" i="10"/>
  <c r="P280" i="10"/>
  <c r="Q280" i="10" s="1"/>
  <c r="M280" i="10"/>
  <c r="J280" i="10"/>
  <c r="P279" i="10"/>
  <c r="Q279" i="10" s="1"/>
  <c r="M279" i="10"/>
  <c r="J279" i="10"/>
  <c r="O278" i="10"/>
  <c r="N278" i="10"/>
  <c r="P278" i="10" s="1"/>
  <c r="L278" i="10"/>
  <c r="K278" i="10"/>
  <c r="M278" i="10" s="1"/>
  <c r="I278" i="10"/>
  <c r="H278" i="10"/>
  <c r="G278" i="10"/>
  <c r="F278" i="10"/>
  <c r="J278" i="10" s="1"/>
  <c r="E278" i="10"/>
  <c r="O277" i="10"/>
  <c r="P277" i="10" s="1"/>
  <c r="N277" i="10"/>
  <c r="L277" i="10"/>
  <c r="K277" i="10"/>
  <c r="M277" i="10" s="1"/>
  <c r="I277" i="10"/>
  <c r="H277" i="10"/>
  <c r="G277" i="10"/>
  <c r="F277" i="10"/>
  <c r="E277" i="10"/>
  <c r="J277" i="10" s="1"/>
  <c r="P275" i="10"/>
  <c r="Q275" i="10" s="1"/>
  <c r="J275" i="10"/>
  <c r="P274" i="10"/>
  <c r="Q274" i="10" s="1"/>
  <c r="M274" i="10"/>
  <c r="J274" i="10"/>
  <c r="P273" i="10"/>
  <c r="Q273" i="10" s="1"/>
  <c r="M273" i="10"/>
  <c r="J273" i="10"/>
  <c r="P272" i="10"/>
  <c r="Q272" i="10" s="1"/>
  <c r="M272" i="10"/>
  <c r="J272" i="10"/>
  <c r="P271" i="10"/>
  <c r="Q271" i="10" s="1"/>
  <c r="M271" i="10"/>
  <c r="J271" i="10"/>
  <c r="P270" i="10"/>
  <c r="Q270" i="10" s="1"/>
  <c r="M270" i="10"/>
  <c r="J270" i="10"/>
  <c r="P269" i="10"/>
  <c r="Q269" i="10" s="1"/>
  <c r="M269" i="10"/>
  <c r="J269" i="10"/>
  <c r="P268" i="10"/>
  <c r="Q268" i="10" s="1"/>
  <c r="M268" i="10"/>
  <c r="J268" i="10"/>
  <c r="P267" i="10"/>
  <c r="Q267" i="10" s="1"/>
  <c r="M267" i="10"/>
  <c r="J267" i="10"/>
  <c r="P266" i="10"/>
  <c r="Q266" i="10" s="1"/>
  <c r="M266" i="10"/>
  <c r="J266" i="10"/>
  <c r="P265" i="10"/>
  <c r="Q265" i="10" s="1"/>
  <c r="M265" i="10"/>
  <c r="J265" i="10"/>
  <c r="P264" i="10"/>
  <c r="Q264" i="10" s="1"/>
  <c r="M264" i="10"/>
  <c r="J264" i="10"/>
  <c r="P263" i="10"/>
  <c r="Q263" i="10" s="1"/>
  <c r="M263" i="10"/>
  <c r="J263" i="10"/>
  <c r="P262" i="10"/>
  <c r="Q262" i="10" s="1"/>
  <c r="M262" i="10"/>
  <c r="J262" i="10"/>
  <c r="P261" i="10"/>
  <c r="Q261" i="10" s="1"/>
  <c r="M261" i="10"/>
  <c r="J261" i="10"/>
  <c r="P260" i="10"/>
  <c r="Q260" i="10" s="1"/>
  <c r="M260" i="10"/>
  <c r="J260" i="10"/>
  <c r="P259" i="10"/>
  <c r="Q259" i="10" s="1"/>
  <c r="M259" i="10"/>
  <c r="P258" i="10"/>
  <c r="Q258" i="10" s="1"/>
  <c r="M258" i="10"/>
  <c r="J258" i="10"/>
  <c r="O257" i="10"/>
  <c r="N257" i="10"/>
  <c r="P257" i="10" s="1"/>
  <c r="L257" i="10"/>
  <c r="K257" i="10"/>
  <c r="M257" i="10" s="1"/>
  <c r="I257" i="10"/>
  <c r="H257" i="10"/>
  <c r="G257" i="10"/>
  <c r="F257" i="10"/>
  <c r="J257" i="10" s="1"/>
  <c r="E257" i="10"/>
  <c r="O256" i="10"/>
  <c r="P256" i="10" s="1"/>
  <c r="N256" i="10"/>
  <c r="L256" i="10"/>
  <c r="K256" i="10"/>
  <c r="M256" i="10" s="1"/>
  <c r="I256" i="10"/>
  <c r="H256" i="10"/>
  <c r="G256" i="10"/>
  <c r="F256" i="10"/>
  <c r="E256" i="10"/>
  <c r="J256" i="10" s="1"/>
  <c r="P254" i="10"/>
  <c r="Q254" i="10" s="1"/>
  <c r="M254" i="10"/>
  <c r="J254" i="10"/>
  <c r="P253" i="10"/>
  <c r="Q253" i="10" s="1"/>
  <c r="M253" i="10"/>
  <c r="J253" i="10"/>
  <c r="P252" i="10"/>
  <c r="Q252" i="10" s="1"/>
  <c r="M252" i="10"/>
  <c r="J252" i="10"/>
  <c r="P251" i="10"/>
  <c r="Q251" i="10" s="1"/>
  <c r="M251" i="10"/>
  <c r="J251" i="10"/>
  <c r="P250" i="10"/>
  <c r="Q250" i="10" s="1"/>
  <c r="M250" i="10"/>
  <c r="J250" i="10"/>
  <c r="P249" i="10"/>
  <c r="Q249" i="10" s="1"/>
  <c r="M249" i="10"/>
  <c r="J249" i="10"/>
  <c r="P248" i="10"/>
  <c r="Q248" i="10" s="1"/>
  <c r="M248" i="10"/>
  <c r="J248" i="10"/>
  <c r="P247" i="10"/>
  <c r="Q247" i="10" s="1"/>
  <c r="M247" i="10"/>
  <c r="J247" i="10"/>
  <c r="P246" i="10"/>
  <c r="Q246" i="10" s="1"/>
  <c r="M246" i="10"/>
  <c r="J246" i="10"/>
  <c r="P245" i="10"/>
  <c r="Q245" i="10" s="1"/>
  <c r="M245" i="10"/>
  <c r="J245" i="10"/>
  <c r="P244" i="10"/>
  <c r="Q244" i="10" s="1"/>
  <c r="M244" i="10"/>
  <c r="J244" i="10"/>
  <c r="P243" i="10"/>
  <c r="Q243" i="10" s="1"/>
  <c r="M243" i="10"/>
  <c r="J243" i="10"/>
  <c r="P242" i="10"/>
  <c r="Q242" i="10" s="1"/>
  <c r="M242" i="10"/>
  <c r="J242" i="10"/>
  <c r="P241" i="10"/>
  <c r="Q241" i="10" s="1"/>
  <c r="M241" i="10"/>
  <c r="J241" i="10"/>
  <c r="P240" i="10"/>
  <c r="Q240" i="10" s="1"/>
  <c r="M240" i="10"/>
  <c r="J240" i="10"/>
  <c r="P239" i="10"/>
  <c r="Q239" i="10" s="1"/>
  <c r="M239" i="10"/>
  <c r="J239" i="10"/>
  <c r="P238" i="10"/>
  <c r="Q238" i="10" s="1"/>
  <c r="M238" i="10"/>
  <c r="J238" i="10"/>
  <c r="P237" i="10"/>
  <c r="Q237" i="10" s="1"/>
  <c r="M237" i="10"/>
  <c r="J237" i="10"/>
  <c r="P236" i="10"/>
  <c r="Q236" i="10" s="1"/>
  <c r="M236" i="10"/>
  <c r="J236" i="10"/>
  <c r="P235" i="10"/>
  <c r="Q235" i="10" s="1"/>
  <c r="M235" i="10"/>
  <c r="J235" i="10"/>
  <c r="P234" i="10"/>
  <c r="Q234" i="10" s="1"/>
  <c r="M234" i="10"/>
  <c r="J234" i="10"/>
  <c r="P233" i="10"/>
  <c r="Q233" i="10" s="1"/>
  <c r="M233" i="10"/>
  <c r="J233" i="10"/>
  <c r="P232" i="10"/>
  <c r="O232" i="10"/>
  <c r="N232" i="10"/>
  <c r="M232" i="10"/>
  <c r="L232" i="10"/>
  <c r="K232" i="10"/>
  <c r="I232" i="10"/>
  <c r="H232" i="10"/>
  <c r="G232" i="10"/>
  <c r="F232" i="10"/>
  <c r="E232" i="10"/>
  <c r="J232" i="10" s="1"/>
  <c r="P231" i="10"/>
  <c r="O231" i="10"/>
  <c r="N231" i="10"/>
  <c r="M231" i="10"/>
  <c r="L231" i="10"/>
  <c r="K231" i="10"/>
  <c r="I231" i="10"/>
  <c r="H231" i="10"/>
  <c r="G231" i="10"/>
  <c r="F231" i="10"/>
  <c r="E231" i="10"/>
  <c r="J231" i="10" s="1"/>
  <c r="P229" i="10"/>
  <c r="M229" i="10"/>
  <c r="J229" i="10"/>
  <c r="Q229" i="10" s="1"/>
  <c r="P228" i="10"/>
  <c r="M228" i="10"/>
  <c r="J228" i="10"/>
  <c r="Q228" i="10" s="1"/>
  <c r="P227" i="10"/>
  <c r="M227" i="10"/>
  <c r="Q227" i="10" s="1"/>
  <c r="J227" i="10"/>
  <c r="P226" i="10"/>
  <c r="M226" i="10"/>
  <c r="Q226" i="10" s="1"/>
  <c r="J226" i="10"/>
  <c r="P225" i="10"/>
  <c r="M225" i="10"/>
  <c r="Q225" i="10" s="1"/>
  <c r="J225" i="10"/>
  <c r="P224" i="10"/>
  <c r="M224" i="10"/>
  <c r="Q224" i="10" s="1"/>
  <c r="J224" i="10"/>
  <c r="P223" i="10"/>
  <c r="M223" i="10"/>
  <c r="Q223" i="10" s="1"/>
  <c r="J223" i="10"/>
  <c r="P222" i="10"/>
  <c r="M222" i="10"/>
  <c r="Q222" i="10" s="1"/>
  <c r="J222" i="10"/>
  <c r="P221" i="10"/>
  <c r="M221" i="10"/>
  <c r="Q221" i="10" s="1"/>
  <c r="J221" i="10"/>
  <c r="P220" i="10"/>
  <c r="M220" i="10"/>
  <c r="Q220" i="10" s="1"/>
  <c r="J220" i="10"/>
  <c r="P219" i="10"/>
  <c r="M219" i="10"/>
  <c r="Q219" i="10" s="1"/>
  <c r="J219" i="10"/>
  <c r="P218" i="10"/>
  <c r="M218" i="10"/>
  <c r="Q218" i="10" s="1"/>
  <c r="J218" i="10"/>
  <c r="O217" i="10"/>
  <c r="N217" i="10"/>
  <c r="P217" i="10" s="1"/>
  <c r="L217" i="10"/>
  <c r="K217" i="10"/>
  <c r="M217" i="10" s="1"/>
  <c r="I217" i="10"/>
  <c r="H217" i="10"/>
  <c r="G217" i="10"/>
  <c r="F217" i="10"/>
  <c r="J217" i="10" s="1"/>
  <c r="E217" i="10"/>
  <c r="O216" i="10"/>
  <c r="P216" i="10" s="1"/>
  <c r="N216" i="10"/>
  <c r="L216" i="10"/>
  <c r="K216" i="10"/>
  <c r="M216" i="10" s="1"/>
  <c r="I216" i="10"/>
  <c r="H216" i="10"/>
  <c r="G216" i="10"/>
  <c r="F216" i="10"/>
  <c r="E216" i="10"/>
  <c r="J216" i="10" s="1"/>
  <c r="P215" i="10"/>
  <c r="Q215" i="10" s="1"/>
  <c r="M215" i="10"/>
  <c r="J215" i="10"/>
  <c r="P214" i="10"/>
  <c r="Q214" i="10" s="1"/>
  <c r="M214" i="10"/>
  <c r="J214" i="10"/>
  <c r="P213" i="10"/>
  <c r="Q213" i="10" s="1"/>
  <c r="M213" i="10"/>
  <c r="J213" i="10"/>
  <c r="P212" i="10"/>
  <c r="Q212" i="10" s="1"/>
  <c r="M212" i="10"/>
  <c r="J212" i="10"/>
  <c r="P211" i="10"/>
  <c r="Q211" i="10" s="1"/>
  <c r="M211" i="10"/>
  <c r="J211" i="10"/>
  <c r="P210" i="10"/>
  <c r="Q210" i="10" s="1"/>
  <c r="M210" i="10"/>
  <c r="J210" i="10"/>
  <c r="P209" i="10"/>
  <c r="Q209" i="10" s="1"/>
  <c r="M209" i="10"/>
  <c r="J209" i="10"/>
  <c r="P208" i="10"/>
  <c r="Q208" i="10" s="1"/>
  <c r="M208" i="10"/>
  <c r="J208" i="10"/>
  <c r="P207" i="10"/>
  <c r="Q207" i="10" s="1"/>
  <c r="M207" i="10"/>
  <c r="J207" i="10"/>
  <c r="P206" i="10"/>
  <c r="Q206" i="10" s="1"/>
  <c r="M206" i="10"/>
  <c r="J206" i="10"/>
  <c r="P205" i="10"/>
  <c r="Q205" i="10" s="1"/>
  <c r="M205" i="10"/>
  <c r="J205" i="10"/>
  <c r="P204" i="10"/>
  <c r="Q204" i="10" s="1"/>
  <c r="M204" i="10"/>
  <c r="J204" i="10"/>
  <c r="P203" i="10"/>
  <c r="Q203" i="10" s="1"/>
  <c r="M203" i="10"/>
  <c r="J203" i="10"/>
  <c r="P202" i="10"/>
  <c r="Q202" i="10" s="1"/>
  <c r="M202" i="10"/>
  <c r="J202" i="10"/>
  <c r="P201" i="10"/>
  <c r="Q201" i="10" s="1"/>
  <c r="M201" i="10"/>
  <c r="J201" i="10"/>
  <c r="P200" i="10"/>
  <c r="Q200" i="10" s="1"/>
  <c r="M200" i="10"/>
  <c r="J200" i="10"/>
  <c r="O199" i="10"/>
  <c r="N199" i="10"/>
  <c r="P199" i="10" s="1"/>
  <c r="Q199" i="10" s="1"/>
  <c r="L199" i="10"/>
  <c r="K199" i="10"/>
  <c r="M199" i="10" s="1"/>
  <c r="I199" i="10"/>
  <c r="H199" i="10"/>
  <c r="G199" i="10"/>
  <c r="F199" i="10"/>
  <c r="J199" i="10" s="1"/>
  <c r="E199" i="10"/>
  <c r="O198" i="10"/>
  <c r="P198" i="10" s="1"/>
  <c r="N198" i="10"/>
  <c r="L198" i="10"/>
  <c r="K198" i="10"/>
  <c r="M198" i="10" s="1"/>
  <c r="I198" i="10"/>
  <c r="H198" i="10"/>
  <c r="G198" i="10"/>
  <c r="F198" i="10"/>
  <c r="E198" i="10"/>
  <c r="J198" i="10" s="1"/>
  <c r="P197" i="10"/>
  <c r="Q197" i="10" s="1"/>
  <c r="M197" i="10"/>
  <c r="J197" i="10"/>
  <c r="P196" i="10"/>
  <c r="Q196" i="10" s="1"/>
  <c r="M196" i="10"/>
  <c r="J196" i="10"/>
  <c r="P195" i="10"/>
  <c r="Q195" i="10" s="1"/>
  <c r="M195" i="10"/>
  <c r="J195" i="10"/>
  <c r="P194" i="10"/>
  <c r="Q194" i="10" s="1"/>
  <c r="M194" i="10"/>
  <c r="J194" i="10"/>
  <c r="P193" i="10"/>
  <c r="Q193" i="10" s="1"/>
  <c r="M193" i="10"/>
  <c r="J193" i="10"/>
  <c r="P192" i="10"/>
  <c r="Q192" i="10" s="1"/>
  <c r="M192" i="10"/>
  <c r="J192" i="10"/>
  <c r="O191" i="10"/>
  <c r="N191" i="10"/>
  <c r="P191" i="10" s="1"/>
  <c r="Q191" i="10" s="1"/>
  <c r="L191" i="10"/>
  <c r="K191" i="10"/>
  <c r="M191" i="10" s="1"/>
  <c r="I191" i="10"/>
  <c r="H191" i="10"/>
  <c r="G191" i="10"/>
  <c r="F191" i="10"/>
  <c r="E191" i="10"/>
  <c r="J191" i="10" s="1"/>
  <c r="O190" i="10"/>
  <c r="N190" i="10"/>
  <c r="P190" i="10" s="1"/>
  <c r="L190" i="10"/>
  <c r="K190" i="10"/>
  <c r="M190" i="10" s="1"/>
  <c r="I190" i="10"/>
  <c r="H190" i="10"/>
  <c r="G190" i="10"/>
  <c r="F190" i="10"/>
  <c r="E190" i="10"/>
  <c r="J190" i="10" s="1"/>
  <c r="P188" i="10"/>
  <c r="Q188" i="10" s="1"/>
  <c r="M188" i="10"/>
  <c r="J188" i="10"/>
  <c r="P187" i="10"/>
  <c r="Q187" i="10" s="1"/>
  <c r="M187" i="10"/>
  <c r="J187" i="10"/>
  <c r="P186" i="10"/>
  <c r="Q186" i="10" s="1"/>
  <c r="M186" i="10"/>
  <c r="J186" i="10"/>
  <c r="P185" i="10"/>
  <c r="Q185" i="10" s="1"/>
  <c r="M185" i="10"/>
  <c r="J185" i="10"/>
  <c r="P184" i="10"/>
  <c r="Q184" i="10" s="1"/>
  <c r="M184" i="10"/>
  <c r="J184" i="10"/>
  <c r="P183" i="10"/>
  <c r="Q183" i="10" s="1"/>
  <c r="M183" i="10"/>
  <c r="J183" i="10"/>
  <c r="P182" i="10"/>
  <c r="Q182" i="10" s="1"/>
  <c r="M182" i="10"/>
  <c r="J182" i="10"/>
  <c r="P181" i="10"/>
  <c r="Q181" i="10" s="1"/>
  <c r="M181" i="10"/>
  <c r="J181" i="10"/>
  <c r="P180" i="10"/>
  <c r="Q180" i="10" s="1"/>
  <c r="M180" i="10"/>
  <c r="J180" i="10"/>
  <c r="P179" i="10"/>
  <c r="Q179" i="10" s="1"/>
  <c r="M179" i="10"/>
  <c r="J179" i="10"/>
  <c r="P178" i="10"/>
  <c r="M178" i="10"/>
  <c r="J178" i="10"/>
  <c r="P177" i="10"/>
  <c r="M177" i="10"/>
  <c r="J177" i="10"/>
  <c r="P176" i="10"/>
  <c r="M176" i="10"/>
  <c r="J176" i="10"/>
  <c r="Q175" i="10"/>
  <c r="P175" i="10"/>
  <c r="M175" i="10"/>
  <c r="J175" i="10"/>
  <c r="Q174" i="10"/>
  <c r="P174" i="10"/>
  <c r="M174" i="10"/>
  <c r="J174" i="10"/>
  <c r="Q173" i="10"/>
  <c r="P173" i="10"/>
  <c r="M173" i="10"/>
  <c r="J173" i="10"/>
  <c r="Q172" i="10"/>
  <c r="P172" i="10"/>
  <c r="M172" i="10"/>
  <c r="J172" i="10"/>
  <c r="Q171" i="10"/>
  <c r="P171" i="10"/>
  <c r="M171" i="10"/>
  <c r="J171" i="10"/>
  <c r="Q170" i="10"/>
  <c r="P170" i="10"/>
  <c r="M170" i="10"/>
  <c r="J170" i="10"/>
  <c r="Q169" i="10"/>
  <c r="P169" i="10"/>
  <c r="M169" i="10"/>
  <c r="J169" i="10"/>
  <c r="Q168" i="10"/>
  <c r="P168" i="10"/>
  <c r="M168" i="10"/>
  <c r="J168" i="10"/>
  <c r="Q167" i="10"/>
  <c r="P167" i="10"/>
  <c r="M167" i="10"/>
  <c r="J167" i="10"/>
  <c r="Q166" i="10"/>
  <c r="P166" i="10"/>
  <c r="M166" i="10"/>
  <c r="J166" i="10"/>
  <c r="Q165" i="10"/>
  <c r="P165" i="10"/>
  <c r="M165" i="10"/>
  <c r="J165" i="10"/>
  <c r="Q164" i="10"/>
  <c r="P164" i="10"/>
  <c r="M164" i="10"/>
  <c r="J164" i="10"/>
  <c r="Q163" i="10"/>
  <c r="P163" i="10"/>
  <c r="M163" i="10"/>
  <c r="J163" i="10"/>
  <c r="Q162" i="10"/>
  <c r="P162" i="10"/>
  <c r="M162" i="10"/>
  <c r="J162" i="10"/>
  <c r="Q161" i="10"/>
  <c r="P161" i="10"/>
  <c r="M161" i="10"/>
  <c r="J161" i="10"/>
  <c r="O160" i="10"/>
  <c r="N160" i="10"/>
  <c r="P160" i="10" s="1"/>
  <c r="M160" i="10"/>
  <c r="L160" i="10"/>
  <c r="K160" i="10"/>
  <c r="I160" i="10"/>
  <c r="H160" i="10"/>
  <c r="G160" i="10"/>
  <c r="F160" i="10"/>
  <c r="E160" i="10"/>
  <c r="J160" i="10" s="1"/>
  <c r="O159" i="10"/>
  <c r="N159" i="10"/>
  <c r="P159" i="10" s="1"/>
  <c r="L159" i="10"/>
  <c r="K159" i="10"/>
  <c r="M159" i="10" s="1"/>
  <c r="I159" i="10"/>
  <c r="H159" i="10"/>
  <c r="G159" i="10"/>
  <c r="F159" i="10"/>
  <c r="J159" i="10" s="1"/>
  <c r="E159" i="10"/>
  <c r="P157" i="10"/>
  <c r="Q157" i="10" s="1"/>
  <c r="M157" i="10"/>
  <c r="J157" i="10"/>
  <c r="P156" i="10"/>
  <c r="Q156" i="10" s="1"/>
  <c r="M156" i="10"/>
  <c r="J156" i="10"/>
  <c r="P155" i="10"/>
  <c r="Q155" i="10" s="1"/>
  <c r="M155" i="10"/>
  <c r="J155" i="10"/>
  <c r="P154" i="10"/>
  <c r="Q154" i="10" s="1"/>
  <c r="M154" i="10"/>
  <c r="J154" i="10"/>
  <c r="P153" i="10"/>
  <c r="Q153" i="10" s="1"/>
  <c r="M153" i="10"/>
  <c r="J153" i="10"/>
  <c r="P152" i="10"/>
  <c r="Q152" i="10" s="1"/>
  <c r="M152" i="10"/>
  <c r="J152" i="10"/>
  <c r="P151" i="10"/>
  <c r="Q151" i="10" s="1"/>
  <c r="M151" i="10"/>
  <c r="J151" i="10"/>
  <c r="P150" i="10"/>
  <c r="Q150" i="10" s="1"/>
  <c r="M150" i="10"/>
  <c r="J150" i="10"/>
  <c r="O149" i="10"/>
  <c r="N149" i="10"/>
  <c r="P149" i="10" s="1"/>
  <c r="L149" i="10"/>
  <c r="K149" i="10"/>
  <c r="M149" i="10" s="1"/>
  <c r="I149" i="10"/>
  <c r="H149" i="10"/>
  <c r="G149" i="10"/>
  <c r="F149" i="10"/>
  <c r="E149" i="10"/>
  <c r="J149" i="10" s="1"/>
  <c r="P148" i="10"/>
  <c r="O148" i="10"/>
  <c r="N148" i="10"/>
  <c r="L148" i="10"/>
  <c r="K148" i="10"/>
  <c r="M148" i="10" s="1"/>
  <c r="I148" i="10"/>
  <c r="H148" i="10"/>
  <c r="G148" i="10"/>
  <c r="F148" i="10"/>
  <c r="E148" i="10"/>
  <c r="J148" i="10" s="1"/>
  <c r="P146" i="10"/>
  <c r="Q146" i="10" s="1"/>
  <c r="M146" i="10"/>
  <c r="J146" i="10"/>
  <c r="P145" i="10"/>
  <c r="Q145" i="10" s="1"/>
  <c r="M145" i="10"/>
  <c r="J145" i="10"/>
  <c r="P144" i="10"/>
  <c r="Q144" i="10" s="1"/>
  <c r="M144" i="10"/>
  <c r="J144" i="10"/>
  <c r="P143" i="10"/>
  <c r="Q143" i="10" s="1"/>
  <c r="M143" i="10"/>
  <c r="J143" i="10"/>
  <c r="P142" i="10"/>
  <c r="Q142" i="10" s="1"/>
  <c r="M142" i="10"/>
  <c r="J142" i="10"/>
  <c r="P141" i="10"/>
  <c r="Q141" i="10" s="1"/>
  <c r="M141" i="10"/>
  <c r="J141" i="10"/>
  <c r="P140" i="10"/>
  <c r="Q140" i="10" s="1"/>
  <c r="M140" i="10"/>
  <c r="J140" i="10"/>
  <c r="P139" i="10"/>
  <c r="Q139" i="10" s="1"/>
  <c r="M139" i="10"/>
  <c r="J139" i="10"/>
  <c r="P138" i="10"/>
  <c r="Q138" i="10" s="1"/>
  <c r="M138" i="10"/>
  <c r="J138" i="10"/>
  <c r="P137" i="10"/>
  <c r="Q137" i="10" s="1"/>
  <c r="M137" i="10"/>
  <c r="J137" i="10"/>
  <c r="O136" i="10"/>
  <c r="N136" i="10"/>
  <c r="P136" i="10" s="1"/>
  <c r="Q136" i="10" s="1"/>
  <c r="L136" i="10"/>
  <c r="K136" i="10"/>
  <c r="M136" i="10" s="1"/>
  <c r="I136" i="10"/>
  <c r="H136" i="10"/>
  <c r="G136" i="10"/>
  <c r="F136" i="10"/>
  <c r="E136" i="10"/>
  <c r="J136" i="10" s="1"/>
  <c r="O135" i="10"/>
  <c r="P135" i="10" s="1"/>
  <c r="N135" i="10"/>
  <c r="L135" i="10"/>
  <c r="K135" i="10"/>
  <c r="M135" i="10" s="1"/>
  <c r="I135" i="10"/>
  <c r="H135" i="10"/>
  <c r="G135" i="10"/>
  <c r="F135" i="10"/>
  <c r="E135" i="10"/>
  <c r="J135" i="10" s="1"/>
  <c r="P133" i="10"/>
  <c r="Q133" i="10" s="1"/>
  <c r="M133" i="10"/>
  <c r="J133" i="10"/>
  <c r="P132" i="10"/>
  <c r="Q132" i="10" s="1"/>
  <c r="M132" i="10"/>
  <c r="J132" i="10"/>
  <c r="P131" i="10"/>
  <c r="Q131" i="10" s="1"/>
  <c r="M131" i="10"/>
  <c r="J131" i="10"/>
  <c r="P130" i="10"/>
  <c r="Q130" i="10" s="1"/>
  <c r="M130" i="10"/>
  <c r="J130" i="10"/>
  <c r="P129" i="10"/>
  <c r="Q129" i="10" s="1"/>
  <c r="M129" i="10"/>
  <c r="J129" i="10"/>
  <c r="P128" i="10"/>
  <c r="Q128" i="10" s="1"/>
  <c r="M128" i="10"/>
  <c r="J128" i="10"/>
  <c r="P127" i="10"/>
  <c r="Q127" i="10" s="1"/>
  <c r="M127" i="10"/>
  <c r="J127" i="10"/>
  <c r="P126" i="10"/>
  <c r="Q126" i="10" s="1"/>
  <c r="M126" i="10"/>
  <c r="J126" i="10"/>
  <c r="P125" i="10"/>
  <c r="Q125" i="10" s="1"/>
  <c r="M125" i="10"/>
  <c r="J125" i="10"/>
  <c r="P124" i="10"/>
  <c r="Q124" i="10" s="1"/>
  <c r="M124" i="10"/>
  <c r="J124" i="10"/>
  <c r="P123" i="10"/>
  <c r="Q123" i="10" s="1"/>
  <c r="M123" i="10"/>
  <c r="J123" i="10"/>
  <c r="P122" i="10"/>
  <c r="Q122" i="10" s="1"/>
  <c r="M122" i="10"/>
  <c r="J122" i="10"/>
  <c r="P121" i="10"/>
  <c r="Q121" i="10" s="1"/>
  <c r="M121" i="10"/>
  <c r="J121" i="10"/>
  <c r="P120" i="10"/>
  <c r="Q120" i="10" s="1"/>
  <c r="M120" i="10"/>
  <c r="J120" i="10"/>
  <c r="P119" i="10"/>
  <c r="Q119" i="10" s="1"/>
  <c r="M119" i="10"/>
  <c r="J119" i="10"/>
  <c r="P118" i="10"/>
  <c r="Q118" i="10" s="1"/>
  <c r="M118" i="10"/>
  <c r="J118" i="10"/>
  <c r="O117" i="10"/>
  <c r="N117" i="10"/>
  <c r="P117" i="10" s="1"/>
  <c r="L117" i="10"/>
  <c r="K117" i="10"/>
  <c r="M117" i="10" s="1"/>
  <c r="I117" i="10"/>
  <c r="H117" i="10"/>
  <c r="G117" i="10"/>
  <c r="F117" i="10"/>
  <c r="J117" i="10" s="1"/>
  <c r="E117" i="10"/>
  <c r="O116" i="10"/>
  <c r="P116" i="10" s="1"/>
  <c r="N116" i="10"/>
  <c r="L116" i="10"/>
  <c r="K116" i="10"/>
  <c r="M116" i="10" s="1"/>
  <c r="I116" i="10"/>
  <c r="H116" i="10"/>
  <c r="G116" i="10"/>
  <c r="F116" i="10"/>
  <c r="E116" i="10"/>
  <c r="J116" i="10" s="1"/>
  <c r="P114" i="10"/>
  <c r="Q114" i="10" s="1"/>
  <c r="M114" i="10"/>
  <c r="J114" i="10"/>
  <c r="P113" i="10"/>
  <c r="Q113" i="10" s="1"/>
  <c r="M113" i="10"/>
  <c r="J113" i="10"/>
  <c r="P112" i="10"/>
  <c r="Q112" i="10" s="1"/>
  <c r="M112" i="10"/>
  <c r="J112" i="10"/>
  <c r="P111" i="10"/>
  <c r="Q111" i="10" s="1"/>
  <c r="M111" i="10"/>
  <c r="J111" i="10"/>
  <c r="O110" i="10"/>
  <c r="N110" i="10"/>
  <c r="P110" i="10" s="1"/>
  <c r="Q110" i="10" s="1"/>
  <c r="L110" i="10"/>
  <c r="M110" i="10" s="1"/>
  <c r="K110" i="10"/>
  <c r="I110" i="10"/>
  <c r="H110" i="10"/>
  <c r="G110" i="10"/>
  <c r="F110" i="10"/>
  <c r="E110" i="10"/>
  <c r="J110" i="10" s="1"/>
  <c r="O109" i="10"/>
  <c r="N109" i="10"/>
  <c r="P109" i="10" s="1"/>
  <c r="L109" i="10"/>
  <c r="K109" i="10"/>
  <c r="M109" i="10" s="1"/>
  <c r="I109" i="10"/>
  <c r="H109" i="10"/>
  <c r="G109" i="10"/>
  <c r="F109" i="10"/>
  <c r="E109" i="10"/>
  <c r="J109" i="10" s="1"/>
  <c r="P107" i="10"/>
  <c r="Q107" i="10" s="1"/>
  <c r="M107" i="10"/>
  <c r="J107" i="10"/>
  <c r="P106" i="10"/>
  <c r="Q106" i="10" s="1"/>
  <c r="M106" i="10"/>
  <c r="J106" i="10"/>
  <c r="P105" i="10"/>
  <c r="Q105" i="10" s="1"/>
  <c r="M105" i="10"/>
  <c r="J105" i="10"/>
  <c r="P104" i="10"/>
  <c r="Q104" i="10" s="1"/>
  <c r="M104" i="10"/>
  <c r="J104" i="10"/>
  <c r="P103" i="10"/>
  <c r="Q103" i="10" s="1"/>
  <c r="M103" i="10"/>
  <c r="J103" i="10"/>
  <c r="P102" i="10"/>
  <c r="Q102" i="10" s="1"/>
  <c r="M102" i="10"/>
  <c r="J102" i="10"/>
  <c r="P101" i="10"/>
  <c r="Q101" i="10" s="1"/>
  <c r="M101" i="10"/>
  <c r="J101" i="10"/>
  <c r="P100" i="10"/>
  <c r="Q100" i="10" s="1"/>
  <c r="M100" i="10"/>
  <c r="J100" i="10"/>
  <c r="P99" i="10"/>
  <c r="Q99" i="10" s="1"/>
  <c r="M99" i="10"/>
  <c r="J99" i="10"/>
  <c r="P98" i="10"/>
  <c r="Q98" i="10" s="1"/>
  <c r="M98" i="10"/>
  <c r="J98" i="10"/>
  <c r="O97" i="10"/>
  <c r="N97" i="10"/>
  <c r="P97" i="10" s="1"/>
  <c r="Q97" i="10" s="1"/>
  <c r="L97" i="10"/>
  <c r="K97" i="10"/>
  <c r="M97" i="10" s="1"/>
  <c r="I97" i="10"/>
  <c r="H97" i="10"/>
  <c r="G97" i="10"/>
  <c r="F97" i="10"/>
  <c r="J97" i="10" s="1"/>
  <c r="E97" i="10"/>
  <c r="O96" i="10"/>
  <c r="P96" i="10" s="1"/>
  <c r="N96" i="10"/>
  <c r="L96" i="10"/>
  <c r="K96" i="10"/>
  <c r="M96" i="10" s="1"/>
  <c r="I96" i="10"/>
  <c r="H96" i="10"/>
  <c r="G96" i="10"/>
  <c r="F96" i="10"/>
  <c r="E96" i="10"/>
  <c r="J96" i="10" s="1"/>
  <c r="P94" i="10"/>
  <c r="Q94" i="10" s="1"/>
  <c r="M94" i="10"/>
  <c r="J94" i="10"/>
  <c r="P93" i="10"/>
  <c r="Q93" i="10" s="1"/>
  <c r="M93" i="10"/>
  <c r="J93" i="10"/>
  <c r="P92" i="10"/>
  <c r="Q92" i="10" s="1"/>
  <c r="M92" i="10"/>
  <c r="J92" i="10"/>
  <c r="P91" i="10"/>
  <c r="Q91" i="10" s="1"/>
  <c r="M91" i="10"/>
  <c r="J91" i="10"/>
  <c r="Q90" i="10"/>
  <c r="J90" i="10"/>
  <c r="M90" i="10" s="1"/>
  <c r="Q89" i="10"/>
  <c r="J89" i="10"/>
  <c r="M89" i="10" s="1"/>
  <c r="P88" i="10"/>
  <c r="Q88" i="10" s="1"/>
  <c r="M88" i="10"/>
  <c r="J88" i="10"/>
  <c r="P87" i="10"/>
  <c r="Q87" i="10" s="1"/>
  <c r="M87" i="10"/>
  <c r="J87" i="10"/>
  <c r="O86" i="10"/>
  <c r="L86" i="10"/>
  <c r="I86" i="10"/>
  <c r="H86" i="10"/>
  <c r="G86" i="10"/>
  <c r="F86" i="10"/>
  <c r="J86" i="10" s="1"/>
  <c r="E86" i="10"/>
  <c r="O85" i="10"/>
  <c r="L85" i="10"/>
  <c r="K85" i="10"/>
  <c r="M85" i="10" s="1"/>
  <c r="I85" i="10"/>
  <c r="H85" i="10"/>
  <c r="G85" i="10"/>
  <c r="F85" i="10"/>
  <c r="E85" i="10"/>
  <c r="J85" i="10" s="1"/>
  <c r="P83" i="10"/>
  <c r="Q83" i="10" s="1"/>
  <c r="M83" i="10"/>
  <c r="J83" i="10"/>
  <c r="P82" i="10"/>
  <c r="Q82" i="10" s="1"/>
  <c r="M82" i="10"/>
  <c r="J82" i="10"/>
  <c r="P81" i="10"/>
  <c r="Q81" i="10" s="1"/>
  <c r="M81" i="10"/>
  <c r="J81" i="10"/>
  <c r="P80" i="10"/>
  <c r="Q80" i="10" s="1"/>
  <c r="M80" i="10"/>
  <c r="J80" i="10"/>
  <c r="P79" i="10"/>
  <c r="Q79" i="10" s="1"/>
  <c r="M79" i="10"/>
  <c r="J79" i="10"/>
  <c r="P78" i="10"/>
  <c r="Q78" i="10" s="1"/>
  <c r="M78" i="10"/>
  <c r="J78" i="10"/>
  <c r="P77" i="10"/>
  <c r="Q77" i="10" s="1"/>
  <c r="M77" i="10"/>
  <c r="J77" i="10"/>
  <c r="P76" i="10"/>
  <c r="Q76" i="10" s="1"/>
  <c r="M76" i="10"/>
  <c r="J76" i="10"/>
  <c r="P75" i="10"/>
  <c r="Q75" i="10" s="1"/>
  <c r="M75" i="10"/>
  <c r="J75" i="10"/>
  <c r="P74" i="10"/>
  <c r="Q74" i="10" s="1"/>
  <c r="M74" i="10"/>
  <c r="J74" i="10"/>
  <c r="P73" i="10"/>
  <c r="Q73" i="10" s="1"/>
  <c r="M73" i="10"/>
  <c r="J73" i="10"/>
  <c r="P72" i="10"/>
  <c r="Q72" i="10" s="1"/>
  <c r="M72" i="10"/>
  <c r="J72" i="10"/>
  <c r="P71" i="10"/>
  <c r="Q71" i="10" s="1"/>
  <c r="M71" i="10"/>
  <c r="J71" i="10"/>
  <c r="P70" i="10"/>
  <c r="Q70" i="10" s="1"/>
  <c r="M70" i="10"/>
  <c r="J70" i="10"/>
  <c r="P69" i="10"/>
  <c r="Q69" i="10" s="1"/>
  <c r="M69" i="10"/>
  <c r="J69" i="10"/>
  <c r="P68" i="10"/>
  <c r="Q68" i="10" s="1"/>
  <c r="M68" i="10"/>
  <c r="J68" i="10"/>
  <c r="P67" i="10"/>
  <c r="Q67" i="10" s="1"/>
  <c r="M67" i="10"/>
  <c r="J67" i="10"/>
  <c r="P66" i="10"/>
  <c r="Q66" i="10" s="1"/>
  <c r="M66" i="10"/>
  <c r="J66" i="10"/>
  <c r="P65" i="10"/>
  <c r="Q65" i="10" s="1"/>
  <c r="M65" i="10"/>
  <c r="J65" i="10"/>
  <c r="P64" i="10"/>
  <c r="Q64" i="10" s="1"/>
  <c r="M64" i="10"/>
  <c r="J64" i="10"/>
  <c r="P63" i="10"/>
  <c r="Q63" i="10" s="1"/>
  <c r="M63" i="10"/>
  <c r="J63" i="10"/>
  <c r="P62" i="10"/>
  <c r="Q62" i="10" s="1"/>
  <c r="M62" i="10"/>
  <c r="J62" i="10"/>
  <c r="P61" i="10"/>
  <c r="Q61" i="10" s="1"/>
  <c r="M61" i="10"/>
  <c r="J61" i="10"/>
  <c r="P60" i="10"/>
  <c r="Q60" i="10" s="1"/>
  <c r="M60" i="10"/>
  <c r="J60" i="10"/>
  <c r="O59" i="10"/>
  <c r="N59" i="10"/>
  <c r="P59" i="10" s="1"/>
  <c r="L59" i="10"/>
  <c r="K59" i="10"/>
  <c r="M59" i="10" s="1"/>
  <c r="I59" i="10"/>
  <c r="H59" i="10"/>
  <c r="G59" i="10"/>
  <c r="F59" i="10"/>
  <c r="J59" i="10" s="1"/>
  <c r="E59" i="10"/>
  <c r="O58" i="10"/>
  <c r="P58" i="10" s="1"/>
  <c r="N58" i="10"/>
  <c r="M58" i="10"/>
  <c r="L58" i="10"/>
  <c r="K58" i="10"/>
  <c r="I58" i="10"/>
  <c r="H58" i="10"/>
  <c r="G58" i="10"/>
  <c r="F58" i="10"/>
  <c r="E58" i="10"/>
  <c r="Q56" i="10"/>
  <c r="P56" i="10"/>
  <c r="M56" i="10"/>
  <c r="J56" i="10"/>
  <c r="Q55" i="10"/>
  <c r="P55" i="10"/>
  <c r="M55" i="10"/>
  <c r="J55" i="10"/>
  <c r="Q54" i="10"/>
  <c r="P54" i="10"/>
  <c r="M54" i="10"/>
  <c r="J54" i="10"/>
  <c r="Q53" i="10"/>
  <c r="P53" i="10"/>
  <c r="M53" i="10"/>
  <c r="J53" i="10"/>
  <c r="Q52" i="10"/>
  <c r="P52" i="10"/>
  <c r="M52" i="10"/>
  <c r="J52" i="10"/>
  <c r="Q51" i="10"/>
  <c r="P51" i="10"/>
  <c r="M51" i="10"/>
  <c r="J51" i="10"/>
  <c r="Q50" i="10"/>
  <c r="P50" i="10"/>
  <c r="M50" i="10"/>
  <c r="J50" i="10"/>
  <c r="Q49" i="10"/>
  <c r="P49" i="10"/>
  <c r="M49" i="10"/>
  <c r="J49" i="10"/>
  <c r="Q48" i="10"/>
  <c r="P48" i="10"/>
  <c r="M48" i="10"/>
  <c r="J48" i="10"/>
  <c r="Q47" i="10"/>
  <c r="P47" i="10"/>
  <c r="M47" i="10"/>
  <c r="J47" i="10"/>
  <c r="Q46" i="10"/>
  <c r="P46" i="10"/>
  <c r="M46" i="10"/>
  <c r="J46" i="10"/>
  <c r="Q45" i="10"/>
  <c r="P45" i="10"/>
  <c r="M45" i="10"/>
  <c r="J45" i="10"/>
  <c r="Q44" i="10"/>
  <c r="J44" i="10"/>
  <c r="P43" i="10"/>
  <c r="O43" i="10"/>
  <c r="N43" i="10"/>
  <c r="M43" i="10"/>
  <c r="L43" i="10"/>
  <c r="K43" i="10"/>
  <c r="I43" i="10"/>
  <c r="H43" i="10"/>
  <c r="E43" i="10"/>
  <c r="J43" i="10" s="1"/>
  <c r="P42" i="10"/>
  <c r="Q42" i="10" s="1"/>
  <c r="M42" i="10"/>
  <c r="J42" i="10"/>
  <c r="P41" i="10"/>
  <c r="Q41" i="10" s="1"/>
  <c r="M41" i="10"/>
  <c r="J41" i="10"/>
  <c r="O40" i="10"/>
  <c r="N40" i="10"/>
  <c r="P40" i="10" s="1"/>
  <c r="Q40" i="10" s="1"/>
  <c r="L40" i="10"/>
  <c r="K40" i="10"/>
  <c r="M40" i="10" s="1"/>
  <c r="I40" i="10"/>
  <c r="H40" i="10"/>
  <c r="G40" i="10"/>
  <c r="F40" i="10"/>
  <c r="J40" i="10" s="1"/>
  <c r="E40" i="10"/>
  <c r="O39" i="10"/>
  <c r="P39" i="10" s="1"/>
  <c r="N39" i="10"/>
  <c r="L39" i="10"/>
  <c r="K39" i="10"/>
  <c r="M39" i="10" s="1"/>
  <c r="I39" i="10"/>
  <c r="H39" i="10"/>
  <c r="G39" i="10"/>
  <c r="F39" i="10"/>
  <c r="E39" i="10"/>
  <c r="J39" i="10" s="1"/>
  <c r="P37" i="10"/>
  <c r="Q37" i="10" s="1"/>
  <c r="M37" i="10"/>
  <c r="J37" i="10"/>
  <c r="P36" i="10"/>
  <c r="Q36" i="10" s="1"/>
  <c r="M36" i="10"/>
  <c r="J36" i="10"/>
  <c r="P35" i="10"/>
  <c r="Q35" i="10" s="1"/>
  <c r="M35" i="10"/>
  <c r="J35" i="10"/>
  <c r="P34" i="10"/>
  <c r="Q34" i="10" s="1"/>
  <c r="M34" i="10"/>
  <c r="J34" i="10"/>
  <c r="P33" i="10"/>
  <c r="Q33" i="10" s="1"/>
  <c r="M33" i="10"/>
  <c r="J33" i="10"/>
  <c r="P32" i="10"/>
  <c r="Q32" i="10" s="1"/>
  <c r="M32" i="10"/>
  <c r="J32" i="10"/>
  <c r="P31" i="10"/>
  <c r="Q31" i="10" s="1"/>
  <c r="M31" i="10"/>
  <c r="J31" i="10"/>
  <c r="P30" i="10"/>
  <c r="Q30" i="10" s="1"/>
  <c r="M30" i="10"/>
  <c r="J30" i="10"/>
  <c r="P29" i="10"/>
  <c r="Q29" i="10" s="1"/>
  <c r="M29" i="10"/>
  <c r="J29" i="10"/>
  <c r="P28" i="10"/>
  <c r="Q28" i="10" s="1"/>
  <c r="M28" i="10"/>
  <c r="J28" i="10"/>
  <c r="P27" i="10"/>
  <c r="Q27" i="10" s="1"/>
  <c r="M27" i="10"/>
  <c r="J27" i="10"/>
  <c r="P26" i="10"/>
  <c r="Q26" i="10" s="1"/>
  <c r="M26" i="10"/>
  <c r="J26" i="10"/>
  <c r="P25" i="10"/>
  <c r="Q25" i="10" s="1"/>
  <c r="Q23" i="10" s="1"/>
  <c r="M25" i="10"/>
  <c r="J25" i="10"/>
  <c r="P24" i="10"/>
  <c r="P22" i="10" s="1"/>
  <c r="M24" i="10"/>
  <c r="J24" i="10"/>
  <c r="J22" i="10" s="1"/>
  <c r="P23" i="10"/>
  <c r="O23" i="10"/>
  <c r="N23" i="10"/>
  <c r="M23" i="10"/>
  <c r="L23" i="10"/>
  <c r="K23" i="10"/>
  <c r="J23" i="10"/>
  <c r="I23" i="10"/>
  <c r="H23" i="10"/>
  <c r="G23" i="10"/>
  <c r="F23" i="10"/>
  <c r="E23" i="10"/>
  <c r="O22" i="10"/>
  <c r="N22" i="10"/>
  <c r="M22" i="10"/>
  <c r="L22" i="10"/>
  <c r="K22" i="10"/>
  <c r="I22" i="10"/>
  <c r="H22" i="10"/>
  <c r="G22" i="10"/>
  <c r="F22" i="10"/>
  <c r="E22" i="10"/>
  <c r="P21" i="10"/>
  <c r="Q21" i="10" s="1"/>
  <c r="M21" i="10"/>
  <c r="J21" i="10"/>
  <c r="P20" i="10"/>
  <c r="Q20" i="10" s="1"/>
  <c r="M20" i="10"/>
  <c r="J20" i="10"/>
  <c r="P19" i="10"/>
  <c r="Q19" i="10" s="1"/>
  <c r="M19" i="10"/>
  <c r="J19" i="10"/>
  <c r="P18" i="10"/>
  <c r="Q18" i="10" s="1"/>
  <c r="M18" i="10"/>
  <c r="J18" i="10"/>
  <c r="P17" i="10"/>
  <c r="Q17" i="10" s="1"/>
  <c r="M17" i="10"/>
  <c r="J17" i="10"/>
  <c r="P16" i="10"/>
  <c r="Q16" i="10" s="1"/>
  <c r="M16" i="10"/>
  <c r="J16" i="10"/>
  <c r="P15" i="10"/>
  <c r="Q15" i="10" s="1"/>
  <c r="M15" i="10"/>
  <c r="J15" i="10"/>
  <c r="P14" i="10"/>
  <c r="Q14" i="10" s="1"/>
  <c r="M14" i="10"/>
  <c r="J14" i="10"/>
  <c r="P13" i="10"/>
  <c r="Q13" i="10" s="1"/>
  <c r="M13" i="10"/>
  <c r="J13" i="10"/>
  <c r="P12" i="10"/>
  <c r="Q12" i="10" s="1"/>
  <c r="M12" i="10"/>
  <c r="J12" i="10"/>
  <c r="P11" i="10"/>
  <c r="Q11" i="10" s="1"/>
  <c r="M11" i="10"/>
  <c r="J11" i="10"/>
  <c r="P10" i="10"/>
  <c r="Q10" i="10" s="1"/>
  <c r="M10" i="10"/>
  <c r="J10" i="10"/>
  <c r="O9" i="10"/>
  <c r="N9" i="10"/>
  <c r="P9" i="10" s="1"/>
  <c r="L9" i="10"/>
  <c r="K9" i="10"/>
  <c r="M9" i="10" s="1"/>
  <c r="I9" i="10"/>
  <c r="H9" i="10"/>
  <c r="G9" i="10"/>
  <c r="F9" i="10"/>
  <c r="J9" i="10" s="1"/>
  <c r="E9" i="10"/>
  <c r="O8" i="10"/>
  <c r="P8" i="10" s="1"/>
  <c r="N8" i="10"/>
  <c r="L8" i="10"/>
  <c r="K8" i="10"/>
  <c r="M8" i="10" s="1"/>
  <c r="I8" i="10"/>
  <c r="H8" i="10"/>
  <c r="G8" i="10"/>
  <c r="F8" i="10"/>
  <c r="E8" i="10"/>
  <c r="J8" i="10" s="1"/>
  <c r="P7" i="10"/>
  <c r="O7" i="10"/>
  <c r="N7" i="10"/>
  <c r="L7" i="10"/>
  <c r="K7" i="10"/>
  <c r="M7" i="10" s="1"/>
  <c r="I7" i="10"/>
  <c r="H7" i="10"/>
  <c r="G7" i="10"/>
  <c r="F7" i="10"/>
  <c r="J7" i="10" s="1"/>
  <c r="E7" i="10"/>
  <c r="O6" i="10"/>
  <c r="N6" i="10"/>
  <c r="P6" i="10" s="1"/>
  <c r="L6" i="10"/>
  <c r="K6" i="10"/>
  <c r="M6" i="10" s="1"/>
  <c r="I6" i="10"/>
  <c r="H6" i="10"/>
  <c r="G6" i="10"/>
  <c r="F6" i="10"/>
  <c r="E6" i="10"/>
  <c r="J6" i="10" s="1"/>
  <c r="O5" i="10"/>
  <c r="L5" i="10"/>
  <c r="I5" i="10"/>
  <c r="H5" i="10"/>
  <c r="G5" i="10"/>
  <c r="F5" i="10"/>
  <c r="J5" i="10" s="1"/>
  <c r="E5" i="10"/>
  <c r="O4" i="10"/>
  <c r="L4" i="10"/>
  <c r="K4" i="10"/>
  <c r="M4" i="10" s="1"/>
  <c r="I4" i="10"/>
  <c r="H4" i="10"/>
  <c r="G4" i="10"/>
  <c r="F4" i="10"/>
  <c r="E4" i="10"/>
  <c r="J4" i="10" s="1"/>
  <c r="P336" i="5"/>
  <c r="M336" i="5"/>
  <c r="J336" i="5"/>
  <c r="P335" i="5"/>
  <c r="Q335" i="5" s="1"/>
  <c r="M335" i="5"/>
  <c r="J335" i="5"/>
  <c r="P334" i="5"/>
  <c r="M334" i="5"/>
  <c r="J334" i="5"/>
  <c r="P333" i="5"/>
  <c r="M333" i="5"/>
  <c r="J333" i="5"/>
  <c r="P332" i="5"/>
  <c r="M332" i="5"/>
  <c r="J332" i="5"/>
  <c r="P331" i="5"/>
  <c r="Q331" i="5" s="1"/>
  <c r="M331" i="5"/>
  <c r="J331" i="5"/>
  <c r="P330" i="5"/>
  <c r="M330" i="5"/>
  <c r="J330" i="5"/>
  <c r="P329" i="5"/>
  <c r="M329" i="5"/>
  <c r="J329" i="5"/>
  <c r="P328" i="5"/>
  <c r="M328" i="5"/>
  <c r="J328" i="5"/>
  <c r="P327" i="5"/>
  <c r="Q327" i="5" s="1"/>
  <c r="M327" i="5"/>
  <c r="J327" i="5"/>
  <c r="P326" i="5"/>
  <c r="M326" i="5"/>
  <c r="J326" i="5"/>
  <c r="P325" i="5"/>
  <c r="M325" i="5"/>
  <c r="J325" i="5"/>
  <c r="P324" i="5"/>
  <c r="M324" i="5"/>
  <c r="J324" i="5"/>
  <c r="P323" i="5"/>
  <c r="Q323" i="5" s="1"/>
  <c r="M323" i="5"/>
  <c r="J323" i="5"/>
  <c r="P322" i="5"/>
  <c r="M322" i="5"/>
  <c r="J322" i="5"/>
  <c r="P321" i="5"/>
  <c r="M321" i="5"/>
  <c r="J321" i="5"/>
  <c r="P320" i="5"/>
  <c r="M320" i="5"/>
  <c r="J320" i="5"/>
  <c r="P319" i="5"/>
  <c r="Q319" i="5" s="1"/>
  <c r="M319" i="5"/>
  <c r="J319" i="5"/>
  <c r="P318" i="5"/>
  <c r="M318" i="5"/>
  <c r="J318" i="5"/>
  <c r="P317" i="5"/>
  <c r="M317" i="5"/>
  <c r="J317" i="5"/>
  <c r="P316" i="5"/>
  <c r="M316" i="5"/>
  <c r="J316" i="5"/>
  <c r="P315" i="5"/>
  <c r="Q315" i="5" s="1"/>
  <c r="M315" i="5"/>
  <c r="J315" i="5"/>
  <c r="P314" i="5"/>
  <c r="M314" i="5"/>
  <c r="J314" i="5"/>
  <c r="P313" i="5"/>
  <c r="M313" i="5"/>
  <c r="J313" i="5"/>
  <c r="P312" i="5"/>
  <c r="M312" i="5"/>
  <c r="J312" i="5"/>
  <c r="P311" i="5"/>
  <c r="Q311" i="5" s="1"/>
  <c r="M311" i="5"/>
  <c r="J311" i="5"/>
  <c r="P310" i="5"/>
  <c r="M310" i="5"/>
  <c r="J310" i="5"/>
  <c r="P309" i="5"/>
  <c r="M309" i="5"/>
  <c r="J309" i="5"/>
  <c r="O308" i="5"/>
  <c r="N308" i="5"/>
  <c r="P308" i="5" s="1"/>
  <c r="L308" i="5"/>
  <c r="K308" i="5"/>
  <c r="I308" i="5"/>
  <c r="H308" i="5"/>
  <c r="G308" i="5"/>
  <c r="G278" i="5" s="1"/>
  <c r="F308" i="5"/>
  <c r="J308" i="5" s="1"/>
  <c r="E308" i="5"/>
  <c r="O307" i="5"/>
  <c r="O277" i="5" s="1"/>
  <c r="N307" i="5"/>
  <c r="L307" i="5"/>
  <c r="K307" i="5"/>
  <c r="M307" i="5" s="1"/>
  <c r="I307" i="5"/>
  <c r="H307" i="5"/>
  <c r="G307" i="5"/>
  <c r="F307" i="5"/>
  <c r="E307" i="5"/>
  <c r="J307" i="5" s="1"/>
  <c r="P306" i="5"/>
  <c r="Q306" i="5" s="1"/>
  <c r="R305" i="13" s="1"/>
  <c r="M306" i="5"/>
  <c r="J306" i="5"/>
  <c r="P305" i="5"/>
  <c r="Q305" i="5" s="1"/>
  <c r="M305" i="5"/>
  <c r="J305" i="5"/>
  <c r="P304" i="5"/>
  <c r="Q304" i="5" s="1"/>
  <c r="M304" i="5"/>
  <c r="J304" i="5"/>
  <c r="P303" i="5"/>
  <c r="Q303" i="5" s="1"/>
  <c r="M303" i="5"/>
  <c r="J303" i="5"/>
  <c r="P302" i="5"/>
  <c r="Q302" i="5" s="1"/>
  <c r="R301" i="13" s="1"/>
  <c r="M302" i="5"/>
  <c r="J302" i="5"/>
  <c r="P301" i="5"/>
  <c r="Q301" i="5" s="1"/>
  <c r="M301" i="5"/>
  <c r="J301" i="5"/>
  <c r="P300" i="5"/>
  <c r="Q300" i="5" s="1"/>
  <c r="M300" i="5"/>
  <c r="J300" i="5"/>
  <c r="P299" i="5"/>
  <c r="Q299" i="5" s="1"/>
  <c r="M299" i="5"/>
  <c r="J299" i="5"/>
  <c r="P298" i="5"/>
  <c r="Q298" i="5" s="1"/>
  <c r="M298" i="5"/>
  <c r="J298" i="5"/>
  <c r="P297" i="5"/>
  <c r="Q297" i="5" s="1"/>
  <c r="M297" i="5"/>
  <c r="J297" i="5"/>
  <c r="P296" i="5"/>
  <c r="Q296" i="5" s="1"/>
  <c r="M296" i="5"/>
  <c r="J296" i="5"/>
  <c r="P295" i="5"/>
  <c r="Q295" i="5" s="1"/>
  <c r="M295" i="5"/>
  <c r="J295" i="5"/>
  <c r="P294" i="5"/>
  <c r="Q294" i="5" s="1"/>
  <c r="R293" i="13" s="1"/>
  <c r="M294" i="5"/>
  <c r="J294" i="5"/>
  <c r="P293" i="5"/>
  <c r="Q293" i="5" s="1"/>
  <c r="M293" i="5"/>
  <c r="J293" i="5"/>
  <c r="P292" i="5"/>
  <c r="Q292" i="5" s="1"/>
  <c r="M292" i="5"/>
  <c r="J292" i="5"/>
  <c r="P291" i="5"/>
  <c r="Q291" i="5" s="1"/>
  <c r="M291" i="5"/>
  <c r="J291" i="5"/>
  <c r="P290" i="5"/>
  <c r="Q290" i="5" s="1"/>
  <c r="R289" i="13" s="1"/>
  <c r="M290" i="5"/>
  <c r="J290" i="5"/>
  <c r="P289" i="5"/>
  <c r="Q289" i="5" s="1"/>
  <c r="M289" i="5"/>
  <c r="J289" i="5"/>
  <c r="P288" i="5"/>
  <c r="Q288" i="5" s="1"/>
  <c r="M288" i="5"/>
  <c r="J288" i="5"/>
  <c r="P287" i="5"/>
  <c r="Q287" i="5" s="1"/>
  <c r="M287" i="5"/>
  <c r="J287" i="5"/>
  <c r="P286" i="5"/>
  <c r="O286" i="5"/>
  <c r="N286" i="5"/>
  <c r="L286" i="5"/>
  <c r="L278" i="5" s="1"/>
  <c r="K286" i="5"/>
  <c r="I286" i="5"/>
  <c r="I278" i="5" s="1"/>
  <c r="H286" i="5"/>
  <c r="H278" i="5" s="1"/>
  <c r="G286" i="5"/>
  <c r="F286" i="5"/>
  <c r="E286" i="5"/>
  <c r="O285" i="5"/>
  <c r="N285" i="5"/>
  <c r="M285" i="5"/>
  <c r="L285" i="5"/>
  <c r="K285" i="5"/>
  <c r="I285" i="5"/>
  <c r="I277" i="5" s="1"/>
  <c r="H285" i="5"/>
  <c r="G285" i="5"/>
  <c r="F285" i="5"/>
  <c r="F277" i="5" s="1"/>
  <c r="E285" i="5"/>
  <c r="E277" i="5" s="1"/>
  <c r="J277" i="5" s="1"/>
  <c r="P284" i="5"/>
  <c r="M284" i="5"/>
  <c r="J284" i="5"/>
  <c r="P283" i="5"/>
  <c r="Q283" i="5" s="1"/>
  <c r="M283" i="5"/>
  <c r="J283" i="5"/>
  <c r="P282" i="5"/>
  <c r="M282" i="5"/>
  <c r="J282" i="5"/>
  <c r="P281" i="5"/>
  <c r="M281" i="5"/>
  <c r="J281" i="5"/>
  <c r="P280" i="5"/>
  <c r="M280" i="5"/>
  <c r="J280" i="5"/>
  <c r="P279" i="5"/>
  <c r="Q279" i="5" s="1"/>
  <c r="M279" i="5"/>
  <c r="J279" i="5"/>
  <c r="O278" i="5"/>
  <c r="N278" i="5"/>
  <c r="P278" i="5" s="1"/>
  <c r="F278" i="5"/>
  <c r="L277" i="5"/>
  <c r="K277" i="5"/>
  <c r="M277" i="5" s="1"/>
  <c r="H277" i="5"/>
  <c r="G277" i="5"/>
  <c r="P275" i="5"/>
  <c r="Q275" i="5" s="1"/>
  <c r="R274" i="13" s="1"/>
  <c r="J275" i="5"/>
  <c r="P274" i="5"/>
  <c r="M274" i="5"/>
  <c r="J274" i="5"/>
  <c r="P273" i="5"/>
  <c r="M273" i="5"/>
  <c r="J273" i="5"/>
  <c r="P272" i="5"/>
  <c r="Q272" i="5" s="1"/>
  <c r="M272" i="5"/>
  <c r="J272" i="5"/>
  <c r="P271" i="5"/>
  <c r="M271" i="5"/>
  <c r="J271" i="5"/>
  <c r="P270" i="5"/>
  <c r="M270" i="5"/>
  <c r="J270" i="5"/>
  <c r="P269" i="5"/>
  <c r="M269" i="5"/>
  <c r="J269" i="5"/>
  <c r="P268" i="5"/>
  <c r="Q268" i="5" s="1"/>
  <c r="M268" i="5"/>
  <c r="J268" i="5"/>
  <c r="P267" i="5"/>
  <c r="M267" i="5"/>
  <c r="J267" i="5"/>
  <c r="P266" i="5"/>
  <c r="M266" i="5"/>
  <c r="J266" i="5"/>
  <c r="P265" i="5"/>
  <c r="M265" i="5"/>
  <c r="J265" i="5"/>
  <c r="P264" i="5"/>
  <c r="Q264" i="5" s="1"/>
  <c r="M264" i="5"/>
  <c r="J264" i="5"/>
  <c r="P263" i="5"/>
  <c r="M263" i="5"/>
  <c r="J263" i="5"/>
  <c r="P262" i="5"/>
  <c r="M262" i="5"/>
  <c r="J262" i="5"/>
  <c r="P261" i="5"/>
  <c r="M261" i="5"/>
  <c r="J261" i="5"/>
  <c r="P260" i="5"/>
  <c r="Q260" i="5" s="1"/>
  <c r="M260" i="5"/>
  <c r="J260" i="5"/>
  <c r="P259" i="5"/>
  <c r="M259" i="5"/>
  <c r="P258" i="5"/>
  <c r="M258" i="5"/>
  <c r="J258" i="5"/>
  <c r="O257" i="5"/>
  <c r="N257" i="5"/>
  <c r="L257" i="5"/>
  <c r="K257" i="5"/>
  <c r="M257" i="5" s="1"/>
  <c r="I257" i="5"/>
  <c r="H257" i="5"/>
  <c r="G257" i="5"/>
  <c r="F257" i="5"/>
  <c r="J257" i="5" s="1"/>
  <c r="E257" i="5"/>
  <c r="O256" i="5"/>
  <c r="P256" i="5" s="1"/>
  <c r="N256" i="5"/>
  <c r="L256" i="5"/>
  <c r="K256" i="5"/>
  <c r="M256" i="5" s="1"/>
  <c r="I256" i="5"/>
  <c r="H256" i="5"/>
  <c r="G256" i="5"/>
  <c r="F256" i="5"/>
  <c r="E256" i="5"/>
  <c r="Q254" i="5"/>
  <c r="R253" i="13" s="1"/>
  <c r="P254" i="5"/>
  <c r="M254" i="5"/>
  <c r="J254" i="5"/>
  <c r="Q253" i="5"/>
  <c r="P253" i="5"/>
  <c r="M253" i="5"/>
  <c r="J253" i="5"/>
  <c r="Q252" i="5"/>
  <c r="R251" i="13" s="1"/>
  <c r="P252" i="5"/>
  <c r="M252" i="5"/>
  <c r="J252" i="5"/>
  <c r="Q251" i="5"/>
  <c r="P251" i="5"/>
  <c r="M251" i="5"/>
  <c r="J251" i="5"/>
  <c r="Q250" i="5"/>
  <c r="R249" i="13" s="1"/>
  <c r="P250" i="5"/>
  <c r="M250" i="5"/>
  <c r="J250" i="5"/>
  <c r="Q249" i="5"/>
  <c r="P249" i="5"/>
  <c r="M249" i="5"/>
  <c r="J249" i="5"/>
  <c r="Q248" i="5"/>
  <c r="P248" i="5"/>
  <c r="M248" i="5"/>
  <c r="J248" i="5"/>
  <c r="Q247" i="5"/>
  <c r="P247" i="5"/>
  <c r="M247" i="5"/>
  <c r="J247" i="5"/>
  <c r="Q246" i="5"/>
  <c r="P246" i="5"/>
  <c r="M246" i="5"/>
  <c r="J246" i="5"/>
  <c r="Q245" i="5"/>
  <c r="P245" i="5"/>
  <c r="M245" i="5"/>
  <c r="J245" i="5"/>
  <c r="Q244" i="5"/>
  <c r="R243" i="13" s="1"/>
  <c r="P244" i="5"/>
  <c r="M244" i="5"/>
  <c r="J244" i="5"/>
  <c r="Q243" i="5"/>
  <c r="P243" i="5"/>
  <c r="M243" i="5"/>
  <c r="J243" i="5"/>
  <c r="Q242" i="5"/>
  <c r="R241" i="13" s="1"/>
  <c r="P242" i="5"/>
  <c r="M242" i="5"/>
  <c r="J242" i="5"/>
  <c r="Q241" i="5"/>
  <c r="P241" i="5"/>
  <c r="M241" i="5"/>
  <c r="J241" i="5"/>
  <c r="Q240" i="5"/>
  <c r="R239" i="13" s="1"/>
  <c r="P240" i="5"/>
  <c r="M240" i="5"/>
  <c r="J240" i="5"/>
  <c r="Q239" i="5"/>
  <c r="P239" i="5"/>
  <c r="M239" i="5"/>
  <c r="J239" i="5"/>
  <c r="Q238" i="5"/>
  <c r="R237" i="13" s="1"/>
  <c r="P238" i="5"/>
  <c r="M238" i="5"/>
  <c r="J238" i="5"/>
  <c r="Q237" i="5"/>
  <c r="P237" i="5"/>
  <c r="M237" i="5"/>
  <c r="J237" i="5"/>
  <c r="Q236" i="5"/>
  <c r="P236" i="5"/>
  <c r="M236" i="5"/>
  <c r="J236" i="5"/>
  <c r="Q235" i="5"/>
  <c r="P235" i="5"/>
  <c r="M235" i="5"/>
  <c r="J235" i="5"/>
  <c r="Q234" i="5"/>
  <c r="P234" i="5"/>
  <c r="M234" i="5"/>
  <c r="J234" i="5"/>
  <c r="Q233" i="5"/>
  <c r="P233" i="5"/>
  <c r="P231" i="5" s="1"/>
  <c r="M233" i="5"/>
  <c r="J233" i="5"/>
  <c r="P232" i="5"/>
  <c r="O232" i="5"/>
  <c r="N232" i="5"/>
  <c r="M232" i="5"/>
  <c r="L232" i="5"/>
  <c r="K232" i="5"/>
  <c r="I232" i="5"/>
  <c r="H232" i="5"/>
  <c r="G232" i="5"/>
  <c r="F232" i="5"/>
  <c r="E232" i="5"/>
  <c r="Q231" i="5"/>
  <c r="O231" i="5"/>
  <c r="N231" i="5"/>
  <c r="M231" i="5"/>
  <c r="L231" i="5"/>
  <c r="K231" i="5"/>
  <c r="I231" i="5"/>
  <c r="H231" i="5"/>
  <c r="G231" i="5"/>
  <c r="F231" i="5"/>
  <c r="E231" i="5"/>
  <c r="J231" i="5" s="1"/>
  <c r="P229" i="5"/>
  <c r="Q229" i="5" s="1"/>
  <c r="M229" i="5"/>
  <c r="J229" i="5"/>
  <c r="P228" i="5"/>
  <c r="M228" i="5"/>
  <c r="J228" i="5"/>
  <c r="P227" i="5"/>
  <c r="M227" i="5"/>
  <c r="J227" i="5"/>
  <c r="P226" i="5"/>
  <c r="M226" i="5"/>
  <c r="J226" i="5"/>
  <c r="P225" i="5"/>
  <c r="Q225" i="5" s="1"/>
  <c r="M225" i="5"/>
  <c r="J225" i="5"/>
  <c r="P224" i="5"/>
  <c r="M224" i="5"/>
  <c r="J224" i="5"/>
  <c r="P223" i="5"/>
  <c r="M223" i="5"/>
  <c r="J223" i="5"/>
  <c r="P222" i="5"/>
  <c r="M222" i="5"/>
  <c r="J222" i="5"/>
  <c r="P221" i="5"/>
  <c r="Q221" i="5" s="1"/>
  <c r="M221" i="5"/>
  <c r="J221" i="5"/>
  <c r="P220" i="5"/>
  <c r="M220" i="5"/>
  <c r="J220" i="5"/>
  <c r="P219" i="5"/>
  <c r="M219" i="5"/>
  <c r="J219" i="5"/>
  <c r="P218" i="5"/>
  <c r="M218" i="5"/>
  <c r="J218" i="5"/>
  <c r="O217" i="5"/>
  <c r="O191" i="5" s="1"/>
  <c r="N217" i="5"/>
  <c r="L217" i="5"/>
  <c r="K217" i="5"/>
  <c r="M217" i="5" s="1"/>
  <c r="I217" i="5"/>
  <c r="H217" i="5"/>
  <c r="G217" i="5"/>
  <c r="G191" i="5" s="1"/>
  <c r="F217" i="5"/>
  <c r="J217" i="5" s="1"/>
  <c r="E217" i="5"/>
  <c r="O216" i="5"/>
  <c r="N216" i="5"/>
  <c r="L216" i="5"/>
  <c r="K216" i="5"/>
  <c r="M216" i="5" s="1"/>
  <c r="I216" i="5"/>
  <c r="H216" i="5"/>
  <c r="H190" i="5" s="1"/>
  <c r="G216" i="5"/>
  <c r="F216" i="5"/>
  <c r="E216" i="5"/>
  <c r="J216" i="5" s="1"/>
  <c r="Q215" i="5"/>
  <c r="P215" i="5"/>
  <c r="M215" i="5"/>
  <c r="J215" i="5"/>
  <c r="Q214" i="5"/>
  <c r="P214" i="5"/>
  <c r="M214" i="5"/>
  <c r="J214" i="5"/>
  <c r="Q213" i="5"/>
  <c r="P213" i="5"/>
  <c r="M213" i="5"/>
  <c r="J213" i="5"/>
  <c r="Q212" i="5"/>
  <c r="P212" i="5"/>
  <c r="M212" i="5"/>
  <c r="J212" i="5"/>
  <c r="Q211" i="5"/>
  <c r="P211" i="5"/>
  <c r="M211" i="5"/>
  <c r="J211" i="5"/>
  <c r="Q210" i="5"/>
  <c r="P210" i="5"/>
  <c r="M210" i="5"/>
  <c r="J210" i="5"/>
  <c r="Q209" i="5"/>
  <c r="P209" i="5"/>
  <c r="M209" i="5"/>
  <c r="J209" i="5"/>
  <c r="Q208" i="5"/>
  <c r="P208" i="5"/>
  <c r="M208" i="5"/>
  <c r="J208" i="5"/>
  <c r="Q207" i="5"/>
  <c r="P207" i="5"/>
  <c r="M207" i="5"/>
  <c r="J207" i="5"/>
  <c r="Q206" i="5"/>
  <c r="P206" i="5"/>
  <c r="M206" i="5"/>
  <c r="J206" i="5"/>
  <c r="Q205" i="5"/>
  <c r="P205" i="5"/>
  <c r="M205" i="5"/>
  <c r="J205" i="5"/>
  <c r="Q204" i="5"/>
  <c r="P204" i="5"/>
  <c r="M204" i="5"/>
  <c r="J204" i="5"/>
  <c r="Q203" i="5"/>
  <c r="P203" i="5"/>
  <c r="M203" i="5"/>
  <c r="J203" i="5"/>
  <c r="Q202" i="5"/>
  <c r="P202" i="5"/>
  <c r="M202" i="5"/>
  <c r="J202" i="5"/>
  <c r="Q201" i="5"/>
  <c r="P201" i="5"/>
  <c r="M201" i="5"/>
  <c r="J201" i="5"/>
  <c r="Q200" i="5"/>
  <c r="P200" i="5"/>
  <c r="M200" i="5"/>
  <c r="J200" i="5"/>
  <c r="P199" i="5"/>
  <c r="O199" i="5"/>
  <c r="N199" i="5"/>
  <c r="M199" i="5"/>
  <c r="L199" i="5"/>
  <c r="L191" i="5" s="1"/>
  <c r="K199" i="5"/>
  <c r="I199" i="5"/>
  <c r="I191" i="5" s="1"/>
  <c r="H199" i="5"/>
  <c r="H191" i="5" s="1"/>
  <c r="G199" i="5"/>
  <c r="F199" i="5"/>
  <c r="E199" i="5"/>
  <c r="O198" i="5"/>
  <c r="N198" i="5"/>
  <c r="M198" i="5"/>
  <c r="L198" i="5"/>
  <c r="K198" i="5"/>
  <c r="I198" i="5"/>
  <c r="I190" i="5" s="1"/>
  <c r="H198" i="5"/>
  <c r="G198" i="5"/>
  <c r="F198" i="5"/>
  <c r="E198" i="5"/>
  <c r="P197" i="5"/>
  <c r="Q197" i="5" s="1"/>
  <c r="R196" i="13" s="1"/>
  <c r="M197" i="5"/>
  <c r="J197" i="5"/>
  <c r="P196" i="5"/>
  <c r="M196" i="5"/>
  <c r="J196" i="5"/>
  <c r="P195" i="5"/>
  <c r="M195" i="5"/>
  <c r="J195" i="5"/>
  <c r="P194" i="5"/>
  <c r="M194" i="5"/>
  <c r="J194" i="5"/>
  <c r="P193" i="5"/>
  <c r="Q193" i="5" s="1"/>
  <c r="M193" i="5"/>
  <c r="J193" i="5"/>
  <c r="P192" i="5"/>
  <c r="M192" i="5"/>
  <c r="J192" i="5"/>
  <c r="N191" i="5"/>
  <c r="P191" i="5" s="1"/>
  <c r="K191" i="5"/>
  <c r="M191" i="5" s="1"/>
  <c r="F191" i="5"/>
  <c r="L190" i="5"/>
  <c r="K190" i="5"/>
  <c r="M190" i="5" s="1"/>
  <c r="G190" i="5"/>
  <c r="F190" i="5"/>
  <c r="Q188" i="5"/>
  <c r="R187" i="13" s="1"/>
  <c r="P188" i="5"/>
  <c r="M188" i="5"/>
  <c r="J188" i="5"/>
  <c r="Q187" i="5"/>
  <c r="P187" i="5"/>
  <c r="M187" i="5"/>
  <c r="J187" i="5"/>
  <c r="Q186" i="5"/>
  <c r="P186" i="5"/>
  <c r="M186" i="5"/>
  <c r="J186" i="5"/>
  <c r="Q185" i="5"/>
  <c r="P185" i="5"/>
  <c r="M185" i="5"/>
  <c r="J185" i="5"/>
  <c r="Q184" i="5"/>
  <c r="R183" i="13" s="1"/>
  <c r="P184" i="5"/>
  <c r="M184" i="5"/>
  <c r="J184" i="5"/>
  <c r="Q183" i="5"/>
  <c r="P183" i="5"/>
  <c r="M183" i="5"/>
  <c r="J183" i="5"/>
  <c r="Q182" i="5"/>
  <c r="R181" i="13" s="1"/>
  <c r="P182" i="5"/>
  <c r="M182" i="5"/>
  <c r="J182" i="5"/>
  <c r="Q181" i="5"/>
  <c r="P181" i="5"/>
  <c r="M181" i="5"/>
  <c r="J181" i="5"/>
  <c r="Q180" i="5"/>
  <c r="R179" i="13" s="1"/>
  <c r="P180" i="5"/>
  <c r="M180" i="5"/>
  <c r="J180" i="5"/>
  <c r="Q179" i="5"/>
  <c r="P179" i="5"/>
  <c r="M179" i="5"/>
  <c r="J179" i="5"/>
  <c r="Q178" i="5"/>
  <c r="P178" i="5"/>
  <c r="M178" i="5"/>
  <c r="J178" i="5"/>
  <c r="Q177" i="5"/>
  <c r="P177" i="5"/>
  <c r="M177" i="5"/>
  <c r="J177" i="5"/>
  <c r="Q176" i="5"/>
  <c r="R175" i="13" s="1"/>
  <c r="P176" i="5"/>
  <c r="M176" i="5"/>
  <c r="J176" i="5"/>
  <c r="Q175" i="5"/>
  <c r="P175" i="5"/>
  <c r="M175" i="5"/>
  <c r="J175" i="5"/>
  <c r="Q174" i="5"/>
  <c r="P174" i="5"/>
  <c r="M174" i="5"/>
  <c r="J174" i="5"/>
  <c r="Q173" i="5"/>
  <c r="P173" i="5"/>
  <c r="M173" i="5"/>
  <c r="J173" i="5"/>
  <c r="Q172" i="5"/>
  <c r="R171" i="13" s="1"/>
  <c r="P172" i="5"/>
  <c r="M172" i="5"/>
  <c r="J172" i="5"/>
  <c r="Q171" i="5"/>
  <c r="P171" i="5"/>
  <c r="M171" i="5"/>
  <c r="J171" i="5"/>
  <c r="Q170" i="5"/>
  <c r="P170" i="5"/>
  <c r="M170" i="5"/>
  <c r="J170" i="5"/>
  <c r="Q169" i="5"/>
  <c r="P169" i="5"/>
  <c r="M169" i="5"/>
  <c r="J169" i="5"/>
  <c r="Q168" i="5"/>
  <c r="P168" i="5"/>
  <c r="M168" i="5"/>
  <c r="J168" i="5"/>
  <c r="Q167" i="5"/>
  <c r="P167" i="5"/>
  <c r="M167" i="5"/>
  <c r="J167" i="5"/>
  <c r="Q166" i="5"/>
  <c r="R165" i="13" s="1"/>
  <c r="P166" i="5"/>
  <c r="M166" i="5"/>
  <c r="J166" i="5"/>
  <c r="Q165" i="5"/>
  <c r="P165" i="5"/>
  <c r="M165" i="5"/>
  <c r="J165" i="5"/>
  <c r="Q164" i="5"/>
  <c r="P164" i="5"/>
  <c r="M164" i="5"/>
  <c r="J164" i="5"/>
  <c r="Q163" i="5"/>
  <c r="P163" i="5"/>
  <c r="M163" i="5"/>
  <c r="J163" i="5"/>
  <c r="Q162" i="5"/>
  <c r="P162" i="5"/>
  <c r="M162" i="5"/>
  <c r="J162" i="5"/>
  <c r="Q161" i="5"/>
  <c r="P161" i="5"/>
  <c r="M161" i="5"/>
  <c r="J161" i="5"/>
  <c r="O160" i="5"/>
  <c r="P160" i="5" s="1"/>
  <c r="Q160" i="5" s="1"/>
  <c r="N160" i="5"/>
  <c r="M160" i="5"/>
  <c r="L160" i="5"/>
  <c r="K160" i="5"/>
  <c r="I160" i="5"/>
  <c r="H160" i="5"/>
  <c r="G160" i="5"/>
  <c r="F160" i="5"/>
  <c r="E160" i="5"/>
  <c r="J160" i="5" s="1"/>
  <c r="O159" i="5"/>
  <c r="N159" i="5"/>
  <c r="P159" i="5" s="1"/>
  <c r="Q159" i="5" s="1"/>
  <c r="M159" i="5"/>
  <c r="L159" i="5"/>
  <c r="K159" i="5"/>
  <c r="I159" i="5"/>
  <c r="H159" i="5"/>
  <c r="G159" i="5"/>
  <c r="F159" i="5"/>
  <c r="J159" i="5" s="1"/>
  <c r="E159" i="5"/>
  <c r="P157" i="5"/>
  <c r="M157" i="5"/>
  <c r="J157" i="5"/>
  <c r="P156" i="5"/>
  <c r="M156" i="5"/>
  <c r="J156" i="5"/>
  <c r="P155" i="5"/>
  <c r="M155" i="5"/>
  <c r="Q155" i="5" s="1"/>
  <c r="J155" i="5"/>
  <c r="P154" i="5"/>
  <c r="M154" i="5"/>
  <c r="Q154" i="5" s="1"/>
  <c r="J154" i="5"/>
  <c r="P153" i="5"/>
  <c r="M153" i="5"/>
  <c r="J153" i="5"/>
  <c r="P152" i="5"/>
  <c r="M152" i="5"/>
  <c r="J152" i="5"/>
  <c r="P151" i="5"/>
  <c r="M151" i="5"/>
  <c r="Q151" i="5" s="1"/>
  <c r="J151" i="5"/>
  <c r="P150" i="5"/>
  <c r="M150" i="5"/>
  <c r="Q150" i="5" s="1"/>
  <c r="J150" i="5"/>
  <c r="O149" i="5"/>
  <c r="N149" i="5"/>
  <c r="P149" i="5" s="1"/>
  <c r="M149" i="5"/>
  <c r="L149" i="5"/>
  <c r="K149" i="5"/>
  <c r="I149" i="5"/>
  <c r="H149" i="5"/>
  <c r="G149" i="5"/>
  <c r="F149" i="5"/>
  <c r="E149" i="5"/>
  <c r="J149" i="5" s="1"/>
  <c r="O148" i="5"/>
  <c r="N148" i="5"/>
  <c r="P148" i="5" s="1"/>
  <c r="L148" i="5"/>
  <c r="K148" i="5"/>
  <c r="I148" i="5"/>
  <c r="H148" i="5"/>
  <c r="G148" i="5"/>
  <c r="F148" i="5"/>
  <c r="J148" i="5" s="1"/>
  <c r="E148" i="5"/>
  <c r="Q146" i="5"/>
  <c r="P146" i="5"/>
  <c r="M146" i="5"/>
  <c r="J146" i="5"/>
  <c r="Q145" i="5"/>
  <c r="P145" i="5"/>
  <c r="M145" i="5"/>
  <c r="J145" i="5"/>
  <c r="Q144" i="5"/>
  <c r="P144" i="5"/>
  <c r="M144" i="5"/>
  <c r="J144" i="5"/>
  <c r="Q143" i="5"/>
  <c r="P143" i="5"/>
  <c r="M143" i="5"/>
  <c r="J143" i="5"/>
  <c r="Q142" i="5"/>
  <c r="P142" i="5"/>
  <c r="M142" i="5"/>
  <c r="J142" i="5"/>
  <c r="Q141" i="5"/>
  <c r="P141" i="5"/>
  <c r="M141" i="5"/>
  <c r="J141" i="5"/>
  <c r="Q140" i="5"/>
  <c r="P140" i="5"/>
  <c r="M140" i="5"/>
  <c r="J140" i="5"/>
  <c r="Q139" i="5"/>
  <c r="P139" i="5"/>
  <c r="M139" i="5"/>
  <c r="J139" i="5"/>
  <c r="Q138" i="5"/>
  <c r="P138" i="5"/>
  <c r="M138" i="5"/>
  <c r="J138" i="5"/>
  <c r="Q137" i="5"/>
  <c r="P137" i="5"/>
  <c r="M137" i="5"/>
  <c r="J137" i="5"/>
  <c r="P136" i="5"/>
  <c r="O136" i="5"/>
  <c r="N136" i="5"/>
  <c r="M136" i="5"/>
  <c r="Q136" i="5" s="1"/>
  <c r="R135" i="13" s="1"/>
  <c r="L136" i="5"/>
  <c r="K136" i="5"/>
  <c r="I136" i="5"/>
  <c r="H136" i="5"/>
  <c r="G136" i="5"/>
  <c r="F136" i="5"/>
  <c r="E136" i="5"/>
  <c r="J136" i="5" s="1"/>
  <c r="O135" i="5"/>
  <c r="N135" i="5"/>
  <c r="P135" i="5" s="1"/>
  <c r="Q135" i="5" s="1"/>
  <c r="M135" i="5"/>
  <c r="L135" i="5"/>
  <c r="K135" i="5"/>
  <c r="I135" i="5"/>
  <c r="H135" i="5"/>
  <c r="G135" i="5"/>
  <c r="F135" i="5"/>
  <c r="J135" i="5" s="1"/>
  <c r="E135" i="5"/>
  <c r="P133" i="5"/>
  <c r="M133" i="5"/>
  <c r="J133" i="5"/>
  <c r="P132" i="5"/>
  <c r="M132" i="5"/>
  <c r="J132" i="5"/>
  <c r="P131" i="5"/>
  <c r="M131" i="5"/>
  <c r="Q131" i="5" s="1"/>
  <c r="J131" i="5"/>
  <c r="P130" i="5"/>
  <c r="M130" i="5"/>
  <c r="Q130" i="5" s="1"/>
  <c r="J130" i="5"/>
  <c r="P129" i="5"/>
  <c r="M129" i="5"/>
  <c r="J129" i="5"/>
  <c r="P128" i="5"/>
  <c r="M128" i="5"/>
  <c r="J128" i="5"/>
  <c r="P127" i="5"/>
  <c r="M127" i="5"/>
  <c r="Q127" i="5" s="1"/>
  <c r="J127" i="5"/>
  <c r="P126" i="5"/>
  <c r="M126" i="5"/>
  <c r="Q126" i="5" s="1"/>
  <c r="J126" i="5"/>
  <c r="P125" i="5"/>
  <c r="M125" i="5"/>
  <c r="J125" i="5"/>
  <c r="P124" i="5"/>
  <c r="M124" i="5"/>
  <c r="J124" i="5"/>
  <c r="P123" i="5"/>
  <c r="M123" i="5"/>
  <c r="Q123" i="5" s="1"/>
  <c r="J123" i="5"/>
  <c r="P122" i="5"/>
  <c r="M122" i="5"/>
  <c r="Q122" i="5" s="1"/>
  <c r="J122" i="5"/>
  <c r="P121" i="5"/>
  <c r="M121" i="5"/>
  <c r="J121" i="5"/>
  <c r="P120" i="5"/>
  <c r="M120" i="5"/>
  <c r="J120" i="5"/>
  <c r="P119" i="5"/>
  <c r="M119" i="5"/>
  <c r="Q119" i="5" s="1"/>
  <c r="J119" i="5"/>
  <c r="P118" i="5"/>
  <c r="M118" i="5"/>
  <c r="Q118" i="5" s="1"/>
  <c r="J118" i="5"/>
  <c r="O117" i="5"/>
  <c r="N117" i="5"/>
  <c r="P117" i="5" s="1"/>
  <c r="M117" i="5"/>
  <c r="L117" i="5"/>
  <c r="K117" i="5"/>
  <c r="I117" i="5"/>
  <c r="H117" i="5"/>
  <c r="G117" i="5"/>
  <c r="F117" i="5"/>
  <c r="E117" i="5"/>
  <c r="J117" i="5" s="1"/>
  <c r="O116" i="5"/>
  <c r="N116" i="5"/>
  <c r="P116" i="5" s="1"/>
  <c r="L116" i="5"/>
  <c r="K116" i="5"/>
  <c r="I116" i="5"/>
  <c r="H116" i="5"/>
  <c r="G116" i="5"/>
  <c r="F116" i="5"/>
  <c r="J116" i="5" s="1"/>
  <c r="E116" i="5"/>
  <c r="Q114" i="5"/>
  <c r="P114" i="5"/>
  <c r="M114" i="5"/>
  <c r="J114" i="5"/>
  <c r="Q113" i="5"/>
  <c r="P113" i="5"/>
  <c r="M113" i="5"/>
  <c r="J113" i="5"/>
  <c r="Q112" i="5"/>
  <c r="P112" i="5"/>
  <c r="M112" i="5"/>
  <c r="J112" i="5"/>
  <c r="Q111" i="5"/>
  <c r="P111" i="5"/>
  <c r="M111" i="5"/>
  <c r="J111" i="5"/>
  <c r="P110" i="5"/>
  <c r="O110" i="5"/>
  <c r="N110" i="5"/>
  <c r="M110" i="5"/>
  <c r="Q110" i="5" s="1"/>
  <c r="L110" i="5"/>
  <c r="K110" i="5"/>
  <c r="I110" i="5"/>
  <c r="H110" i="5"/>
  <c r="G110" i="5"/>
  <c r="F110" i="5"/>
  <c r="E110" i="5"/>
  <c r="J110" i="5" s="1"/>
  <c r="O109" i="5"/>
  <c r="N109" i="5"/>
  <c r="P109" i="5" s="1"/>
  <c r="Q109" i="5" s="1"/>
  <c r="M109" i="5"/>
  <c r="L109" i="5"/>
  <c r="K109" i="5"/>
  <c r="I109" i="5"/>
  <c r="H109" i="5"/>
  <c r="G109" i="5"/>
  <c r="F109" i="5"/>
  <c r="J109" i="5" s="1"/>
  <c r="E109" i="5"/>
  <c r="P107" i="5"/>
  <c r="M107" i="5"/>
  <c r="J107" i="5"/>
  <c r="P106" i="5"/>
  <c r="M106" i="5"/>
  <c r="J106" i="5"/>
  <c r="Q105" i="5"/>
  <c r="P105" i="5"/>
  <c r="M105" i="5"/>
  <c r="J105" i="5"/>
  <c r="Q104" i="5"/>
  <c r="P104" i="5"/>
  <c r="M104" i="5"/>
  <c r="J104" i="5"/>
  <c r="Q103" i="5"/>
  <c r="P103" i="5"/>
  <c r="M103" i="5"/>
  <c r="J103" i="5"/>
  <c r="Q102" i="5"/>
  <c r="P102" i="5"/>
  <c r="M102" i="5"/>
  <c r="J102" i="5"/>
  <c r="Q101" i="5"/>
  <c r="P101" i="5"/>
  <c r="M101" i="5"/>
  <c r="J101" i="5"/>
  <c r="Q100" i="5"/>
  <c r="P100" i="5"/>
  <c r="M100" i="5"/>
  <c r="J100" i="5"/>
  <c r="Q99" i="5"/>
  <c r="P99" i="5"/>
  <c r="M99" i="5"/>
  <c r="J99" i="5"/>
  <c r="Q98" i="5"/>
  <c r="P98" i="5"/>
  <c r="M98" i="5"/>
  <c r="J98" i="5"/>
  <c r="O97" i="5"/>
  <c r="N97" i="5"/>
  <c r="P97" i="5" s="1"/>
  <c r="M97" i="5"/>
  <c r="L97" i="5"/>
  <c r="K97" i="5"/>
  <c r="I97" i="5"/>
  <c r="H97" i="5"/>
  <c r="G97" i="5"/>
  <c r="F97" i="5"/>
  <c r="E97" i="5"/>
  <c r="J97" i="5" s="1"/>
  <c r="Q97" i="5" s="1"/>
  <c r="P96" i="5"/>
  <c r="O96" i="5"/>
  <c r="N96" i="5"/>
  <c r="L96" i="5"/>
  <c r="K96" i="5"/>
  <c r="M96" i="5" s="1"/>
  <c r="I96" i="5"/>
  <c r="H96" i="5"/>
  <c r="G96" i="5"/>
  <c r="F96" i="5"/>
  <c r="J96" i="5" s="1"/>
  <c r="E96" i="5"/>
  <c r="P94" i="5"/>
  <c r="Q94" i="5" s="1"/>
  <c r="M94" i="5"/>
  <c r="J94" i="5"/>
  <c r="P93" i="5"/>
  <c r="Q93" i="5" s="1"/>
  <c r="M93" i="5"/>
  <c r="J93" i="5"/>
  <c r="P92" i="5"/>
  <c r="Q92" i="5" s="1"/>
  <c r="M92" i="5"/>
  <c r="J92" i="5"/>
  <c r="P91" i="5"/>
  <c r="Q91" i="5" s="1"/>
  <c r="M91" i="5"/>
  <c r="J91" i="5"/>
  <c r="Q90" i="5"/>
  <c r="M90" i="5"/>
  <c r="N86" i="5" s="1"/>
  <c r="P86" i="5" s="1"/>
  <c r="Q86" i="5" s="1"/>
  <c r="J90" i="5"/>
  <c r="Q89" i="5"/>
  <c r="M89" i="5"/>
  <c r="P89" i="5" s="1"/>
  <c r="J89" i="5"/>
  <c r="P88" i="5"/>
  <c r="Q88" i="5" s="1"/>
  <c r="M88" i="5"/>
  <c r="J88" i="5"/>
  <c r="P87" i="5"/>
  <c r="Q87" i="5" s="1"/>
  <c r="M87" i="5"/>
  <c r="J87" i="5"/>
  <c r="O86" i="5"/>
  <c r="L86" i="5"/>
  <c r="K86" i="5"/>
  <c r="M86" i="5" s="1"/>
  <c r="I86" i="5"/>
  <c r="H86" i="5"/>
  <c r="G86" i="5"/>
  <c r="F86" i="5"/>
  <c r="E86" i="5"/>
  <c r="J86" i="5" s="1"/>
  <c r="O85" i="5"/>
  <c r="N85" i="5"/>
  <c r="P85" i="5" s="1"/>
  <c r="Q85" i="5" s="1"/>
  <c r="L85" i="5"/>
  <c r="M85" i="5" s="1"/>
  <c r="K85" i="5"/>
  <c r="I85" i="5"/>
  <c r="H85" i="5"/>
  <c r="G85" i="5"/>
  <c r="F85" i="5"/>
  <c r="J85" i="5" s="1"/>
  <c r="E85" i="5"/>
  <c r="P83" i="5"/>
  <c r="M83" i="5"/>
  <c r="Q83" i="5" s="1"/>
  <c r="J83" i="5"/>
  <c r="P82" i="5"/>
  <c r="M82" i="5"/>
  <c r="Q82" i="5" s="1"/>
  <c r="J82" i="5"/>
  <c r="P81" i="5"/>
  <c r="M81" i="5"/>
  <c r="Q81" i="5" s="1"/>
  <c r="J81" i="5"/>
  <c r="P80" i="5"/>
  <c r="M80" i="5"/>
  <c r="Q80" i="5" s="1"/>
  <c r="J80" i="5"/>
  <c r="P79" i="5"/>
  <c r="M79" i="5"/>
  <c r="Q79" i="5" s="1"/>
  <c r="J79" i="5"/>
  <c r="P78" i="5"/>
  <c r="M78" i="5"/>
  <c r="Q78" i="5" s="1"/>
  <c r="J78" i="5"/>
  <c r="P77" i="5"/>
  <c r="M77" i="5"/>
  <c r="Q77" i="5" s="1"/>
  <c r="J77" i="5"/>
  <c r="P76" i="5"/>
  <c r="M76" i="5"/>
  <c r="Q76" i="5" s="1"/>
  <c r="J76" i="5"/>
  <c r="P75" i="5"/>
  <c r="M75" i="5"/>
  <c r="Q75" i="5" s="1"/>
  <c r="J75" i="5"/>
  <c r="P74" i="5"/>
  <c r="M74" i="5"/>
  <c r="Q74" i="5" s="1"/>
  <c r="J74" i="5"/>
  <c r="P73" i="5"/>
  <c r="M73" i="5"/>
  <c r="Q73" i="5" s="1"/>
  <c r="J73" i="5"/>
  <c r="P72" i="5"/>
  <c r="M72" i="5"/>
  <c r="Q72" i="5" s="1"/>
  <c r="J72" i="5"/>
  <c r="P71" i="5"/>
  <c r="M71" i="5"/>
  <c r="Q71" i="5" s="1"/>
  <c r="J71" i="5"/>
  <c r="P70" i="5"/>
  <c r="M70" i="5"/>
  <c r="Q70" i="5" s="1"/>
  <c r="J70" i="5"/>
  <c r="P69" i="5"/>
  <c r="M69" i="5"/>
  <c r="Q69" i="5" s="1"/>
  <c r="J69" i="5"/>
  <c r="P68" i="5"/>
  <c r="M68" i="5"/>
  <c r="Q68" i="5" s="1"/>
  <c r="J68" i="5"/>
  <c r="P67" i="5"/>
  <c r="M67" i="5"/>
  <c r="Q67" i="5" s="1"/>
  <c r="J67" i="5"/>
  <c r="P66" i="5"/>
  <c r="M66" i="5"/>
  <c r="Q66" i="5" s="1"/>
  <c r="J66" i="5"/>
  <c r="P65" i="5"/>
  <c r="M65" i="5"/>
  <c r="Q65" i="5" s="1"/>
  <c r="J65" i="5"/>
  <c r="P64" i="5"/>
  <c r="M64" i="5"/>
  <c r="Q64" i="5" s="1"/>
  <c r="J64" i="5"/>
  <c r="P63" i="5"/>
  <c r="M63" i="5"/>
  <c r="Q63" i="5" s="1"/>
  <c r="J63" i="5"/>
  <c r="P62" i="5"/>
  <c r="M62" i="5"/>
  <c r="Q62" i="5" s="1"/>
  <c r="J62" i="5"/>
  <c r="P61" i="5"/>
  <c r="M61" i="5"/>
  <c r="Q61" i="5" s="1"/>
  <c r="J61" i="5"/>
  <c r="P60" i="5"/>
  <c r="M60" i="5"/>
  <c r="Q60" i="5" s="1"/>
  <c r="J60" i="5"/>
  <c r="O59" i="5"/>
  <c r="O5" i="5" s="1"/>
  <c r="N59" i="5"/>
  <c r="P59" i="5" s="1"/>
  <c r="L59" i="5"/>
  <c r="K59" i="5"/>
  <c r="M59" i="5" s="1"/>
  <c r="I59" i="5"/>
  <c r="H59" i="5"/>
  <c r="G59" i="5"/>
  <c r="F59" i="5"/>
  <c r="J59" i="5" s="1"/>
  <c r="E59" i="5"/>
  <c r="O58" i="5"/>
  <c r="N58" i="5"/>
  <c r="P58" i="5" s="1"/>
  <c r="L58" i="5"/>
  <c r="K58" i="5"/>
  <c r="I58" i="5"/>
  <c r="H58" i="5"/>
  <c r="G58" i="5"/>
  <c r="F58" i="5"/>
  <c r="J58" i="5" s="1"/>
  <c r="E58" i="5"/>
  <c r="P56" i="5"/>
  <c r="M56" i="5"/>
  <c r="Q56" i="5" s="1"/>
  <c r="J56" i="5"/>
  <c r="P55" i="5"/>
  <c r="M55" i="5"/>
  <c r="Q55" i="5" s="1"/>
  <c r="J55" i="5"/>
  <c r="P54" i="5"/>
  <c r="M54" i="5"/>
  <c r="Q54" i="5" s="1"/>
  <c r="J54" i="5"/>
  <c r="P53" i="5"/>
  <c r="M53" i="5"/>
  <c r="Q53" i="5" s="1"/>
  <c r="J53" i="5"/>
  <c r="P52" i="5"/>
  <c r="M52" i="5"/>
  <c r="Q52" i="5" s="1"/>
  <c r="J52" i="5"/>
  <c r="P51" i="5"/>
  <c r="M51" i="5"/>
  <c r="Q51" i="5" s="1"/>
  <c r="J51" i="5"/>
  <c r="P50" i="5"/>
  <c r="M50" i="5"/>
  <c r="Q50" i="5" s="1"/>
  <c r="J50" i="5"/>
  <c r="P49" i="5"/>
  <c r="M49" i="5"/>
  <c r="Q49" i="5" s="1"/>
  <c r="J49" i="5"/>
  <c r="P48" i="5"/>
  <c r="M48" i="5"/>
  <c r="Q48" i="5" s="1"/>
  <c r="J48" i="5"/>
  <c r="P47" i="5"/>
  <c r="M47" i="5"/>
  <c r="Q47" i="5" s="1"/>
  <c r="J47" i="5"/>
  <c r="P46" i="5"/>
  <c r="Q46" i="5" s="1"/>
  <c r="M46" i="5"/>
  <c r="J46" i="5"/>
  <c r="P45" i="5"/>
  <c r="P43" i="5" s="1"/>
  <c r="M45" i="5"/>
  <c r="M43" i="5" s="1"/>
  <c r="Q43" i="5" s="1"/>
  <c r="J45" i="5"/>
  <c r="J44" i="5"/>
  <c r="Q44" i="5" s="1"/>
  <c r="O43" i="5"/>
  <c r="O39" i="5" s="1"/>
  <c r="N43" i="5"/>
  <c r="L43" i="5"/>
  <c r="K43" i="5"/>
  <c r="K39" i="5" s="1"/>
  <c r="I43" i="5"/>
  <c r="H43" i="5"/>
  <c r="E43" i="5"/>
  <c r="J43" i="5" s="1"/>
  <c r="P42" i="5"/>
  <c r="Q42" i="5" s="1"/>
  <c r="M42" i="5"/>
  <c r="J42" i="5"/>
  <c r="P41" i="5"/>
  <c r="Q41" i="5" s="1"/>
  <c r="M41" i="5"/>
  <c r="J41" i="5"/>
  <c r="O40" i="5"/>
  <c r="N40" i="5"/>
  <c r="P40" i="5" s="1"/>
  <c r="L40" i="5"/>
  <c r="M40" i="5" s="1"/>
  <c r="K40" i="5"/>
  <c r="I40" i="5"/>
  <c r="H40" i="5"/>
  <c r="G40" i="5"/>
  <c r="F40" i="5"/>
  <c r="J40" i="5" s="1"/>
  <c r="E40" i="5"/>
  <c r="N39" i="5"/>
  <c r="L39" i="5"/>
  <c r="I39" i="5"/>
  <c r="H39" i="5"/>
  <c r="G39" i="5"/>
  <c r="F39" i="5"/>
  <c r="P37" i="5"/>
  <c r="M37" i="5"/>
  <c r="J37" i="5"/>
  <c r="P36" i="5"/>
  <c r="M36" i="5"/>
  <c r="J36" i="5"/>
  <c r="P35" i="5"/>
  <c r="Q35" i="5" s="1"/>
  <c r="M35" i="5"/>
  <c r="J35" i="5"/>
  <c r="P34" i="5"/>
  <c r="M34" i="5"/>
  <c r="J34" i="5"/>
  <c r="P33" i="5"/>
  <c r="M33" i="5"/>
  <c r="J33" i="5"/>
  <c r="P32" i="5"/>
  <c r="M32" i="5"/>
  <c r="J32" i="5"/>
  <c r="P31" i="5"/>
  <c r="Q31" i="5" s="1"/>
  <c r="M31" i="5"/>
  <c r="J31" i="5"/>
  <c r="P30" i="5"/>
  <c r="M30" i="5"/>
  <c r="J30" i="5"/>
  <c r="P29" i="5"/>
  <c r="M29" i="5"/>
  <c r="J29" i="5"/>
  <c r="P28" i="5"/>
  <c r="M28" i="5"/>
  <c r="J28" i="5"/>
  <c r="P27" i="5"/>
  <c r="Q27" i="5" s="1"/>
  <c r="M27" i="5"/>
  <c r="J27" i="5"/>
  <c r="P26" i="5"/>
  <c r="M26" i="5"/>
  <c r="M22" i="5" s="1"/>
  <c r="J26" i="5"/>
  <c r="P25" i="5"/>
  <c r="M25" i="5"/>
  <c r="M23" i="5" s="1"/>
  <c r="J25" i="5"/>
  <c r="J23" i="5" s="1"/>
  <c r="P24" i="5"/>
  <c r="M24" i="5"/>
  <c r="J24" i="5"/>
  <c r="J22" i="5" s="1"/>
  <c r="P23" i="5"/>
  <c r="O23" i="5"/>
  <c r="N23" i="5"/>
  <c r="L23" i="5"/>
  <c r="K23" i="5"/>
  <c r="I23" i="5"/>
  <c r="H23" i="5"/>
  <c r="G23" i="5"/>
  <c r="G7" i="5" s="1"/>
  <c r="G5" i="5" s="1"/>
  <c r="F23" i="5"/>
  <c r="E23" i="5"/>
  <c r="P22" i="5"/>
  <c r="O22" i="5"/>
  <c r="N22" i="5"/>
  <c r="L22" i="5"/>
  <c r="L6" i="5" s="1"/>
  <c r="K22" i="5"/>
  <c r="I22" i="5"/>
  <c r="H22" i="5"/>
  <c r="G22" i="5"/>
  <c r="G6" i="5" s="1"/>
  <c r="G4" i="5" s="1"/>
  <c r="F22" i="5"/>
  <c r="E22" i="5"/>
  <c r="P21" i="5"/>
  <c r="Q21" i="5" s="1"/>
  <c r="M21" i="5"/>
  <c r="J21" i="5"/>
  <c r="P20" i="5"/>
  <c r="Q20" i="5" s="1"/>
  <c r="M20" i="5"/>
  <c r="J20" i="5"/>
  <c r="P19" i="5"/>
  <c r="Q19" i="5" s="1"/>
  <c r="M19" i="5"/>
  <c r="J19" i="5"/>
  <c r="P18" i="5"/>
  <c r="Q18" i="5" s="1"/>
  <c r="M18" i="5"/>
  <c r="J18" i="5"/>
  <c r="P17" i="5"/>
  <c r="Q17" i="5" s="1"/>
  <c r="M17" i="5"/>
  <c r="J17" i="5"/>
  <c r="P16" i="5"/>
  <c r="Q16" i="5" s="1"/>
  <c r="M16" i="5"/>
  <c r="J16" i="5"/>
  <c r="P15" i="5"/>
  <c r="Q15" i="5" s="1"/>
  <c r="M15" i="5"/>
  <c r="J15" i="5"/>
  <c r="P14" i="5"/>
  <c r="Q14" i="5" s="1"/>
  <c r="M14" i="5"/>
  <c r="J14" i="5"/>
  <c r="P13" i="5"/>
  <c r="Q13" i="5" s="1"/>
  <c r="M13" i="5"/>
  <c r="J13" i="5"/>
  <c r="P12" i="5"/>
  <c r="Q12" i="5" s="1"/>
  <c r="M12" i="5"/>
  <c r="J12" i="5"/>
  <c r="P11" i="5"/>
  <c r="Q11" i="5" s="1"/>
  <c r="M11" i="5"/>
  <c r="J11" i="5"/>
  <c r="P10" i="5"/>
  <c r="Q10" i="5" s="1"/>
  <c r="M10" i="5"/>
  <c r="J10" i="5"/>
  <c r="P9" i="5"/>
  <c r="O9" i="5"/>
  <c r="N9" i="5"/>
  <c r="L9" i="5"/>
  <c r="M9" i="5" s="1"/>
  <c r="K9" i="5"/>
  <c r="I9" i="5"/>
  <c r="I7" i="5" s="1"/>
  <c r="H9" i="5"/>
  <c r="H7" i="5" s="1"/>
  <c r="H5" i="5" s="1"/>
  <c r="G9" i="5"/>
  <c r="F9" i="5"/>
  <c r="E9" i="5"/>
  <c r="E7" i="5" s="1"/>
  <c r="J7" i="5" s="1"/>
  <c r="O8" i="5"/>
  <c r="N8" i="5"/>
  <c r="M8" i="5"/>
  <c r="L8" i="5"/>
  <c r="K8" i="5"/>
  <c r="I8" i="5"/>
  <c r="H8" i="5"/>
  <c r="G8" i="5"/>
  <c r="F8" i="5"/>
  <c r="E8" i="5"/>
  <c r="J8" i="5" s="1"/>
  <c r="P7" i="5"/>
  <c r="O7" i="5"/>
  <c r="N7" i="5"/>
  <c r="K7" i="5"/>
  <c r="F7" i="5"/>
  <c r="F5" i="5" s="1"/>
  <c r="O6" i="5"/>
  <c r="K6" i="5"/>
  <c r="I6" i="5"/>
  <c r="I4" i="5" s="1"/>
  <c r="H6" i="5"/>
  <c r="H4" i="5" s="1"/>
  <c r="F6" i="5"/>
  <c r="E6" i="5"/>
  <c r="I5" i="5"/>
  <c r="F4" i="5"/>
  <c r="P156" i="13"/>
  <c r="P336" i="3"/>
  <c r="Q336" i="3" s="1"/>
  <c r="M336" i="3"/>
  <c r="J336" i="3"/>
  <c r="P335" i="3"/>
  <c r="Q335" i="3" s="1"/>
  <c r="M335" i="3"/>
  <c r="J335" i="3"/>
  <c r="P19" i="3"/>
  <c r="M19" i="3"/>
  <c r="J19" i="3"/>
  <c r="P18" i="3"/>
  <c r="Q18" i="3" s="1"/>
  <c r="M18" i="3"/>
  <c r="J18" i="3"/>
  <c r="P17" i="3"/>
  <c r="M17" i="3"/>
  <c r="J17" i="3"/>
  <c r="P16" i="3"/>
  <c r="Q16" i="3" s="1"/>
  <c r="M16" i="3"/>
  <c r="J16" i="3"/>
  <c r="P15" i="3"/>
  <c r="M15" i="3"/>
  <c r="J15" i="3"/>
  <c r="P14" i="3"/>
  <c r="Q14" i="3" s="1"/>
  <c r="M14" i="3"/>
  <c r="J14" i="3"/>
  <c r="P13" i="3"/>
  <c r="M13" i="3"/>
  <c r="J13" i="3"/>
  <c r="P12" i="3"/>
  <c r="Q12" i="3" s="1"/>
  <c r="M12" i="3"/>
  <c r="J12" i="3"/>
  <c r="P11" i="3"/>
  <c r="M11" i="3"/>
  <c r="J11" i="3"/>
  <c r="P10" i="3"/>
  <c r="Q10" i="3" s="1"/>
  <c r="M10" i="3"/>
  <c r="J10" i="3"/>
  <c r="P9" i="3"/>
  <c r="O9" i="3"/>
  <c r="N9" i="3"/>
  <c r="L9" i="3"/>
  <c r="L7" i="3" s="1"/>
  <c r="K9" i="3"/>
  <c r="I9" i="3"/>
  <c r="I7" i="3" s="1"/>
  <c r="I5" i="3" s="1"/>
  <c r="H9" i="3"/>
  <c r="H7" i="3" s="1"/>
  <c r="H5" i="3" s="1"/>
  <c r="G9" i="3"/>
  <c r="F9" i="3"/>
  <c r="E9" i="3"/>
  <c r="E7" i="3" s="1"/>
  <c r="O8" i="3"/>
  <c r="N8" i="3"/>
  <c r="P8" i="3" s="1"/>
  <c r="M8" i="3"/>
  <c r="L8" i="3"/>
  <c r="K8" i="3"/>
  <c r="I8" i="3"/>
  <c r="I6" i="3" s="1"/>
  <c r="I4" i="3" s="1"/>
  <c r="H8" i="3"/>
  <c r="G8" i="3"/>
  <c r="F8" i="3"/>
  <c r="F6" i="3" s="1"/>
  <c r="F4" i="3" s="1"/>
  <c r="E8" i="3"/>
  <c r="E6" i="3" s="1"/>
  <c r="O7" i="3"/>
  <c r="O5" i="3" s="1"/>
  <c r="N7" i="3"/>
  <c r="P7" i="3" s="1"/>
  <c r="K7" i="3"/>
  <c r="G7" i="3"/>
  <c r="G5" i="3" s="1"/>
  <c r="F7" i="3"/>
  <c r="F5" i="3" s="1"/>
  <c r="O6" i="3"/>
  <c r="O4" i="3" s="1"/>
  <c r="L6" i="3"/>
  <c r="L4" i="3" s="1"/>
  <c r="K6" i="3"/>
  <c r="M6" i="3" s="1"/>
  <c r="H6" i="3"/>
  <c r="H4" i="3" s="1"/>
  <c r="G6" i="3"/>
  <c r="G4" i="3" s="1"/>
  <c r="P336" i="2"/>
  <c r="Q336" i="2" s="1"/>
  <c r="M336" i="2"/>
  <c r="J336" i="2"/>
  <c r="P335" i="2"/>
  <c r="Q335" i="2" s="1"/>
  <c r="M335" i="2"/>
  <c r="J335" i="2"/>
  <c r="P19" i="2"/>
  <c r="M19" i="2"/>
  <c r="J19" i="2"/>
  <c r="Q19" i="2" s="1"/>
  <c r="Q18" i="2"/>
  <c r="P18" i="2"/>
  <c r="M18" i="2"/>
  <c r="J18" i="2"/>
  <c r="P17" i="2"/>
  <c r="M17" i="2"/>
  <c r="J17" i="2"/>
  <c r="Q17" i="2" s="1"/>
  <c r="Q16" i="2"/>
  <c r="P16" i="2"/>
  <c r="M16" i="2"/>
  <c r="J16" i="2"/>
  <c r="Q15" i="2"/>
  <c r="P15" i="2"/>
  <c r="M15" i="2"/>
  <c r="J15" i="2"/>
  <c r="Q14" i="2"/>
  <c r="P14" i="2"/>
  <c r="M14" i="2"/>
  <c r="J14" i="2"/>
  <c r="P13" i="2"/>
  <c r="M13" i="2"/>
  <c r="J13" i="2"/>
  <c r="Q13" i="2" s="1"/>
  <c r="Q12" i="2"/>
  <c r="P12" i="2"/>
  <c r="M12" i="2"/>
  <c r="J12" i="2"/>
  <c r="P11" i="2"/>
  <c r="M11" i="2"/>
  <c r="J11" i="2"/>
  <c r="Q11" i="2" s="1"/>
  <c r="Q10" i="2"/>
  <c r="P10" i="2"/>
  <c r="M10" i="2"/>
  <c r="J10" i="2"/>
  <c r="O9" i="2"/>
  <c r="N9" i="2"/>
  <c r="P9" i="2" s="1"/>
  <c r="L9" i="2"/>
  <c r="M9" i="2" s="1"/>
  <c r="K9" i="2"/>
  <c r="I9" i="2"/>
  <c r="I7" i="2" s="1"/>
  <c r="I5" i="2" s="1"/>
  <c r="H9" i="2"/>
  <c r="H7" i="2" s="1"/>
  <c r="H5" i="2" s="1"/>
  <c r="G9" i="2"/>
  <c r="F9" i="2"/>
  <c r="J9" i="2" s="1"/>
  <c r="E9" i="2"/>
  <c r="E7" i="2" s="1"/>
  <c r="O8" i="2"/>
  <c r="N8" i="2"/>
  <c r="P8" i="2" s="1"/>
  <c r="L8" i="2"/>
  <c r="K8" i="2"/>
  <c r="M8" i="2" s="1"/>
  <c r="I8" i="2"/>
  <c r="H8" i="2"/>
  <c r="G8" i="2"/>
  <c r="F8" i="2"/>
  <c r="F6" i="2" s="1"/>
  <c r="F4" i="2" s="1"/>
  <c r="E8" i="2"/>
  <c r="J8" i="2" s="1"/>
  <c r="O7" i="2"/>
  <c r="N7" i="2"/>
  <c r="P7" i="2" s="1"/>
  <c r="L7" i="2"/>
  <c r="L5" i="2" s="1"/>
  <c r="K7" i="2"/>
  <c r="M7" i="2" s="1"/>
  <c r="G7" i="2"/>
  <c r="G5" i="2" s="1"/>
  <c r="O6" i="2"/>
  <c r="L6" i="2"/>
  <c r="L4" i="2" s="1"/>
  <c r="K6" i="2"/>
  <c r="M6" i="2" s="1"/>
  <c r="I6" i="2"/>
  <c r="H6" i="2"/>
  <c r="H4" i="2" s="1"/>
  <c r="G6" i="2"/>
  <c r="G4" i="2" s="1"/>
  <c r="E6" i="2"/>
  <c r="E4" i="2" s="1"/>
  <c r="O4" i="2"/>
  <c r="I4" i="2"/>
  <c r="P336" i="1"/>
  <c r="M336" i="1"/>
  <c r="Q336" i="1" s="1"/>
  <c r="J336" i="1"/>
  <c r="P335" i="1"/>
  <c r="Q335" i="1" s="1"/>
  <c r="M335" i="1"/>
  <c r="J335" i="1"/>
  <c r="P334" i="1"/>
  <c r="M334" i="1"/>
  <c r="J334" i="1"/>
  <c r="P333" i="1"/>
  <c r="Q333" i="1" s="1"/>
  <c r="M333" i="1"/>
  <c r="J333" i="1"/>
  <c r="P332" i="1"/>
  <c r="M332" i="1"/>
  <c r="J332" i="1"/>
  <c r="P331" i="1"/>
  <c r="Q331" i="1" s="1"/>
  <c r="M331" i="1"/>
  <c r="J331" i="1"/>
  <c r="P330" i="1"/>
  <c r="M330" i="1"/>
  <c r="J330" i="1"/>
  <c r="P329" i="1"/>
  <c r="Q329" i="1" s="1"/>
  <c r="M329" i="1"/>
  <c r="J329" i="1"/>
  <c r="P328" i="1"/>
  <c r="Q328" i="1" s="1"/>
  <c r="M328" i="1"/>
  <c r="J328" i="1"/>
  <c r="P327" i="1"/>
  <c r="Q327" i="1" s="1"/>
  <c r="M327" i="1"/>
  <c r="J327" i="1"/>
  <c r="P326" i="1"/>
  <c r="M326" i="1"/>
  <c r="J326" i="1"/>
  <c r="P325" i="1"/>
  <c r="Q325" i="1" s="1"/>
  <c r="M325" i="1"/>
  <c r="J325" i="1"/>
  <c r="P324" i="1"/>
  <c r="M324" i="1"/>
  <c r="J324" i="1"/>
  <c r="P323" i="1"/>
  <c r="Q323" i="1" s="1"/>
  <c r="M323" i="1"/>
  <c r="J323" i="1"/>
  <c r="P322" i="1"/>
  <c r="M322" i="1"/>
  <c r="J322" i="1"/>
  <c r="P321" i="1"/>
  <c r="Q321" i="1" s="1"/>
  <c r="M321" i="1"/>
  <c r="J321" i="1"/>
  <c r="P320" i="1"/>
  <c r="M320" i="1"/>
  <c r="J320" i="1"/>
  <c r="P319" i="1"/>
  <c r="Q319" i="1" s="1"/>
  <c r="M319" i="1"/>
  <c r="J319" i="1"/>
  <c r="P318" i="1"/>
  <c r="M318" i="1"/>
  <c r="J318" i="1"/>
  <c r="P317" i="1"/>
  <c r="Q317" i="1" s="1"/>
  <c r="M317" i="1"/>
  <c r="J317" i="1"/>
  <c r="P316" i="1"/>
  <c r="M316" i="1"/>
  <c r="J316" i="1"/>
  <c r="P315" i="1"/>
  <c r="Q315" i="1" s="1"/>
  <c r="M315" i="1"/>
  <c r="J315" i="1"/>
  <c r="P314" i="1"/>
  <c r="M314" i="1"/>
  <c r="J314" i="1"/>
  <c r="P313" i="1"/>
  <c r="Q313" i="1" s="1"/>
  <c r="M313" i="1"/>
  <c r="J313" i="1"/>
  <c r="P312" i="1"/>
  <c r="M312" i="1"/>
  <c r="J312" i="1"/>
  <c r="P311" i="1"/>
  <c r="Q311" i="1" s="1"/>
  <c r="M311" i="1"/>
  <c r="J311" i="1"/>
  <c r="P310" i="1"/>
  <c r="M310" i="1"/>
  <c r="J310" i="1"/>
  <c r="P309" i="1"/>
  <c r="Q309" i="1" s="1"/>
  <c r="M309" i="1"/>
  <c r="J309" i="1"/>
  <c r="O308" i="1"/>
  <c r="N308" i="1"/>
  <c r="P308" i="1" s="1"/>
  <c r="L308" i="1"/>
  <c r="K308" i="1"/>
  <c r="M308" i="1" s="1"/>
  <c r="I308" i="1"/>
  <c r="H308" i="1"/>
  <c r="G308" i="1"/>
  <c r="F308" i="1"/>
  <c r="E308" i="1"/>
  <c r="O307" i="1"/>
  <c r="P307" i="1" s="1"/>
  <c r="N307" i="1"/>
  <c r="L307" i="1"/>
  <c r="K307" i="1"/>
  <c r="M307" i="1" s="1"/>
  <c r="I307" i="1"/>
  <c r="H307" i="1"/>
  <c r="G307" i="1"/>
  <c r="F307" i="1"/>
  <c r="E307" i="1"/>
  <c r="J307" i="1" s="1"/>
  <c r="P306" i="1"/>
  <c r="M306" i="1"/>
  <c r="J306" i="1"/>
  <c r="P305" i="1"/>
  <c r="Q305" i="1" s="1"/>
  <c r="M305" i="1"/>
  <c r="J305" i="1"/>
  <c r="P304" i="1"/>
  <c r="M304" i="1"/>
  <c r="J304" i="1"/>
  <c r="P303" i="1"/>
  <c r="Q303" i="1" s="1"/>
  <c r="M303" i="1"/>
  <c r="J303" i="1"/>
  <c r="P302" i="1"/>
  <c r="Q302" i="1" s="1"/>
  <c r="M302" i="1"/>
  <c r="J302" i="1"/>
  <c r="P301" i="1"/>
  <c r="Q301" i="1" s="1"/>
  <c r="M301" i="1"/>
  <c r="J301" i="1"/>
  <c r="P300" i="1"/>
  <c r="M300" i="1"/>
  <c r="J300" i="1"/>
  <c r="P299" i="1"/>
  <c r="Q299" i="1" s="1"/>
  <c r="M299" i="1"/>
  <c r="J299" i="1"/>
  <c r="P298" i="1"/>
  <c r="M298" i="1"/>
  <c r="J298" i="1"/>
  <c r="P297" i="1"/>
  <c r="Q297" i="1" s="1"/>
  <c r="M297" i="1"/>
  <c r="J297" i="1"/>
  <c r="P296" i="1"/>
  <c r="M296" i="1"/>
  <c r="J296" i="1"/>
  <c r="P295" i="1"/>
  <c r="Q295" i="1" s="1"/>
  <c r="M295" i="1"/>
  <c r="J295" i="1"/>
  <c r="P294" i="1"/>
  <c r="M294" i="1"/>
  <c r="J294" i="1"/>
  <c r="P293" i="1"/>
  <c r="Q293" i="1" s="1"/>
  <c r="M293" i="1"/>
  <c r="J293" i="1"/>
  <c r="P292" i="1"/>
  <c r="M292" i="1"/>
  <c r="J292" i="1"/>
  <c r="P291" i="1"/>
  <c r="Q291" i="1" s="1"/>
  <c r="M291" i="1"/>
  <c r="J291" i="1"/>
  <c r="P290" i="1"/>
  <c r="M290" i="1"/>
  <c r="J290" i="1"/>
  <c r="P289" i="1"/>
  <c r="Q289" i="1" s="1"/>
  <c r="M289" i="1"/>
  <c r="J289" i="1"/>
  <c r="P288" i="1"/>
  <c r="M288" i="1"/>
  <c r="J288" i="1"/>
  <c r="P287" i="1"/>
  <c r="Q287" i="1" s="1"/>
  <c r="M287" i="1"/>
  <c r="J287" i="1"/>
  <c r="P286" i="1"/>
  <c r="O286" i="1"/>
  <c r="N286" i="1"/>
  <c r="L286" i="1"/>
  <c r="L278" i="1" s="1"/>
  <c r="K286" i="1"/>
  <c r="I286" i="1"/>
  <c r="I278" i="1" s="1"/>
  <c r="H286" i="1"/>
  <c r="H278" i="1" s="1"/>
  <c r="G286" i="1"/>
  <c r="F286" i="1"/>
  <c r="E286" i="1"/>
  <c r="E278" i="1" s="1"/>
  <c r="O285" i="1"/>
  <c r="N285" i="1"/>
  <c r="P285" i="1" s="1"/>
  <c r="M285" i="1"/>
  <c r="L285" i="1"/>
  <c r="K285" i="1"/>
  <c r="I285" i="1"/>
  <c r="I277" i="1" s="1"/>
  <c r="H285" i="1"/>
  <c r="G285" i="1"/>
  <c r="F285" i="1"/>
  <c r="F277" i="1" s="1"/>
  <c r="E285" i="1"/>
  <c r="E277" i="1" s="1"/>
  <c r="J277" i="1" s="1"/>
  <c r="P284" i="1"/>
  <c r="M284" i="1"/>
  <c r="J284" i="1"/>
  <c r="P283" i="1"/>
  <c r="Q283" i="1" s="1"/>
  <c r="M283" i="1"/>
  <c r="J283" i="1"/>
  <c r="P282" i="1"/>
  <c r="M282" i="1"/>
  <c r="J282" i="1"/>
  <c r="P281" i="1"/>
  <c r="Q281" i="1" s="1"/>
  <c r="M281" i="1"/>
  <c r="J281" i="1"/>
  <c r="P280" i="1"/>
  <c r="M280" i="1"/>
  <c r="J280" i="1"/>
  <c r="P279" i="1"/>
  <c r="Q279" i="1" s="1"/>
  <c r="M279" i="1"/>
  <c r="J279" i="1"/>
  <c r="O278" i="1"/>
  <c r="N278" i="1"/>
  <c r="P278" i="1" s="1"/>
  <c r="K278" i="1"/>
  <c r="F278" i="1"/>
  <c r="O277" i="1"/>
  <c r="L277" i="1"/>
  <c r="K277" i="1"/>
  <c r="M277" i="1" s="1"/>
  <c r="H277" i="1"/>
  <c r="G277" i="1"/>
  <c r="P275" i="1"/>
  <c r="Q275" i="1" s="1"/>
  <c r="J275" i="1"/>
  <c r="P274" i="1"/>
  <c r="Q274" i="1" s="1"/>
  <c r="M274" i="1"/>
  <c r="J274" i="1"/>
  <c r="P273" i="1"/>
  <c r="Q273" i="1" s="1"/>
  <c r="M273" i="1"/>
  <c r="J273" i="1"/>
  <c r="P272" i="1"/>
  <c r="Q272" i="1" s="1"/>
  <c r="M272" i="1"/>
  <c r="J272" i="1"/>
  <c r="P271" i="1"/>
  <c r="M271" i="1"/>
  <c r="J271" i="1"/>
  <c r="P270" i="1"/>
  <c r="Q270" i="1" s="1"/>
  <c r="M270" i="1"/>
  <c r="J270" i="1"/>
  <c r="P269" i="1"/>
  <c r="Q269" i="1" s="1"/>
  <c r="M269" i="1"/>
  <c r="J269" i="1"/>
  <c r="P268" i="1"/>
  <c r="Q268" i="1" s="1"/>
  <c r="M268" i="1"/>
  <c r="J268" i="1"/>
  <c r="P267" i="1"/>
  <c r="M267" i="1"/>
  <c r="J267" i="1"/>
  <c r="P266" i="1"/>
  <c r="Q266" i="1" s="1"/>
  <c r="M266" i="1"/>
  <c r="J266" i="1"/>
  <c r="P265" i="1"/>
  <c r="Q265" i="1" s="1"/>
  <c r="M265" i="1"/>
  <c r="J265" i="1"/>
  <c r="P264" i="1"/>
  <c r="Q264" i="1" s="1"/>
  <c r="M264" i="1"/>
  <c r="J264" i="1"/>
  <c r="P263" i="1"/>
  <c r="M263" i="1"/>
  <c r="J263" i="1"/>
  <c r="P262" i="1"/>
  <c r="Q262" i="1" s="1"/>
  <c r="M262" i="1"/>
  <c r="J262" i="1"/>
  <c r="P261" i="1"/>
  <c r="Q261" i="1" s="1"/>
  <c r="M261" i="1"/>
  <c r="J261" i="1"/>
  <c r="P260" i="1"/>
  <c r="M260" i="1"/>
  <c r="J260" i="1"/>
  <c r="P259" i="1"/>
  <c r="Q259" i="1" s="1"/>
  <c r="M259" i="1"/>
  <c r="P258" i="1"/>
  <c r="Q258" i="1" s="1"/>
  <c r="M258" i="1"/>
  <c r="J258" i="1"/>
  <c r="O257" i="1"/>
  <c r="N257" i="1"/>
  <c r="P257" i="1" s="1"/>
  <c r="L257" i="1"/>
  <c r="K257" i="1"/>
  <c r="M257" i="1" s="1"/>
  <c r="I257" i="1"/>
  <c r="H257" i="1"/>
  <c r="G257" i="1"/>
  <c r="F257" i="1"/>
  <c r="E257" i="1"/>
  <c r="O256" i="1"/>
  <c r="P256" i="1" s="1"/>
  <c r="N256" i="1"/>
  <c r="L256" i="1"/>
  <c r="K256" i="1"/>
  <c r="M256" i="1" s="1"/>
  <c r="I256" i="1"/>
  <c r="H256" i="1"/>
  <c r="G256" i="1"/>
  <c r="F256" i="1"/>
  <c r="E256" i="1"/>
  <c r="P254" i="1"/>
  <c r="M254" i="1"/>
  <c r="J254" i="1"/>
  <c r="P253" i="1"/>
  <c r="Q253" i="1" s="1"/>
  <c r="M253" i="1"/>
  <c r="J253" i="1"/>
  <c r="P252" i="1"/>
  <c r="M252" i="1"/>
  <c r="J252" i="1"/>
  <c r="P251" i="1"/>
  <c r="Q251" i="1" s="1"/>
  <c r="M251" i="1"/>
  <c r="J251" i="1"/>
  <c r="P250" i="1"/>
  <c r="M250" i="1"/>
  <c r="J250" i="1"/>
  <c r="P249" i="1"/>
  <c r="Q249" i="1" s="1"/>
  <c r="M249" i="1"/>
  <c r="J249" i="1"/>
  <c r="P248" i="1"/>
  <c r="M248" i="1"/>
  <c r="J248" i="1"/>
  <c r="P247" i="1"/>
  <c r="Q247" i="1" s="1"/>
  <c r="M247" i="1"/>
  <c r="J247" i="1"/>
  <c r="P246" i="1"/>
  <c r="M246" i="1"/>
  <c r="J246" i="1"/>
  <c r="P245" i="1"/>
  <c r="Q245" i="1" s="1"/>
  <c r="M245" i="1"/>
  <c r="J245" i="1"/>
  <c r="P244" i="1"/>
  <c r="M244" i="1"/>
  <c r="J244" i="1"/>
  <c r="P243" i="1"/>
  <c r="Q243" i="1" s="1"/>
  <c r="M243" i="1"/>
  <c r="J243" i="1"/>
  <c r="P242" i="1"/>
  <c r="M242" i="1"/>
  <c r="J242" i="1"/>
  <c r="P241" i="1"/>
  <c r="Q241" i="1" s="1"/>
  <c r="M241" i="1"/>
  <c r="J241" i="1"/>
  <c r="P240" i="1"/>
  <c r="M240" i="1"/>
  <c r="J240" i="1"/>
  <c r="P239" i="1"/>
  <c r="Q239" i="1" s="1"/>
  <c r="M239" i="1"/>
  <c r="J239" i="1"/>
  <c r="P238" i="1"/>
  <c r="M238" i="1"/>
  <c r="J238" i="1"/>
  <c r="P237" i="1"/>
  <c r="Q237" i="1" s="1"/>
  <c r="M237" i="1"/>
  <c r="J237" i="1"/>
  <c r="P236" i="1"/>
  <c r="M236" i="1"/>
  <c r="J236" i="1"/>
  <c r="P235" i="1"/>
  <c r="Q235" i="1" s="1"/>
  <c r="M235" i="1"/>
  <c r="J235" i="1"/>
  <c r="P234" i="1"/>
  <c r="M234" i="1"/>
  <c r="J234" i="1"/>
  <c r="P233" i="1"/>
  <c r="P231" i="1" s="1"/>
  <c r="Q231" i="1" s="1"/>
  <c r="M233" i="1"/>
  <c r="J233" i="1"/>
  <c r="P232" i="1"/>
  <c r="O232" i="1"/>
  <c r="N232" i="1"/>
  <c r="M232" i="1"/>
  <c r="L232" i="1"/>
  <c r="K232" i="1"/>
  <c r="I232" i="1"/>
  <c r="H232" i="1"/>
  <c r="G232" i="1"/>
  <c r="F232" i="1"/>
  <c r="E232" i="1"/>
  <c r="O231" i="1"/>
  <c r="N231" i="1"/>
  <c r="M231" i="1"/>
  <c r="L231" i="1"/>
  <c r="K231" i="1"/>
  <c r="I231" i="1"/>
  <c r="H231" i="1"/>
  <c r="G231" i="1"/>
  <c r="F231" i="1"/>
  <c r="E231" i="1"/>
  <c r="J231" i="1" s="1"/>
  <c r="P229" i="1"/>
  <c r="M229" i="1"/>
  <c r="J229" i="1"/>
  <c r="P228" i="1"/>
  <c r="M228" i="1"/>
  <c r="J228" i="1"/>
  <c r="P227" i="1"/>
  <c r="M227" i="1"/>
  <c r="J227" i="1"/>
  <c r="P226" i="1"/>
  <c r="Q226" i="1" s="1"/>
  <c r="M226" i="1"/>
  <c r="J226" i="1"/>
  <c r="P225" i="1"/>
  <c r="M225" i="1"/>
  <c r="J225" i="1"/>
  <c r="P224" i="1"/>
  <c r="M224" i="1"/>
  <c r="J224" i="1"/>
  <c r="P223" i="1"/>
  <c r="M223" i="1"/>
  <c r="J223" i="1"/>
  <c r="P222" i="1"/>
  <c r="M222" i="1"/>
  <c r="J222" i="1"/>
  <c r="P221" i="1"/>
  <c r="M221" i="1"/>
  <c r="J221" i="1"/>
  <c r="P220" i="1"/>
  <c r="M220" i="1"/>
  <c r="J220" i="1"/>
  <c r="P219" i="1"/>
  <c r="M219" i="1"/>
  <c r="J219" i="1"/>
  <c r="P218" i="1"/>
  <c r="M218" i="1"/>
  <c r="J218" i="1"/>
  <c r="O217" i="1"/>
  <c r="N217" i="1"/>
  <c r="P217" i="1" s="1"/>
  <c r="L217" i="1"/>
  <c r="K217" i="1"/>
  <c r="M217" i="1" s="1"/>
  <c r="I217" i="1"/>
  <c r="H217" i="1"/>
  <c r="G217" i="1"/>
  <c r="G191" i="1" s="1"/>
  <c r="F217" i="1"/>
  <c r="E217" i="1"/>
  <c r="P216" i="1"/>
  <c r="O216" i="1"/>
  <c r="N216" i="1"/>
  <c r="L216" i="1"/>
  <c r="K216" i="1"/>
  <c r="M216" i="1" s="1"/>
  <c r="I216" i="1"/>
  <c r="H216" i="1"/>
  <c r="G216" i="1"/>
  <c r="F216" i="1"/>
  <c r="E216" i="1"/>
  <c r="P215" i="1"/>
  <c r="M215" i="1"/>
  <c r="J215" i="1"/>
  <c r="P214" i="1"/>
  <c r="Q214" i="1" s="1"/>
  <c r="M214" i="1"/>
  <c r="J214" i="1"/>
  <c r="P213" i="1"/>
  <c r="M213" i="1"/>
  <c r="J213" i="1"/>
  <c r="P212" i="1"/>
  <c r="Q212" i="1" s="1"/>
  <c r="M212" i="1"/>
  <c r="J212" i="1"/>
  <c r="P211" i="1"/>
  <c r="M211" i="1"/>
  <c r="J211" i="1"/>
  <c r="P210" i="1"/>
  <c r="Q210" i="1" s="1"/>
  <c r="M210" i="1"/>
  <c r="J210" i="1"/>
  <c r="P209" i="1"/>
  <c r="M209" i="1"/>
  <c r="J209" i="1"/>
  <c r="P208" i="1"/>
  <c r="Q208" i="1" s="1"/>
  <c r="M208" i="1"/>
  <c r="J208" i="1"/>
  <c r="P207" i="1"/>
  <c r="M207" i="1"/>
  <c r="J207" i="1"/>
  <c r="P206" i="1"/>
  <c r="Q206" i="1" s="1"/>
  <c r="M206" i="1"/>
  <c r="J206" i="1"/>
  <c r="P205" i="1"/>
  <c r="M205" i="1"/>
  <c r="J205" i="1"/>
  <c r="P204" i="1"/>
  <c r="Q204" i="1" s="1"/>
  <c r="M204" i="1"/>
  <c r="J204" i="1"/>
  <c r="P203" i="1"/>
  <c r="M203" i="1"/>
  <c r="J203" i="1"/>
  <c r="P202" i="1"/>
  <c r="Q202" i="1" s="1"/>
  <c r="M202" i="1"/>
  <c r="J202" i="1"/>
  <c r="P201" i="1"/>
  <c r="M201" i="1"/>
  <c r="J201" i="1"/>
  <c r="P200" i="1"/>
  <c r="Q200" i="1" s="1"/>
  <c r="M200" i="1"/>
  <c r="J200" i="1"/>
  <c r="O199" i="1"/>
  <c r="O191" i="1" s="1"/>
  <c r="N199" i="1"/>
  <c r="L199" i="1"/>
  <c r="L191" i="1" s="1"/>
  <c r="K199" i="1"/>
  <c r="I199" i="1"/>
  <c r="I191" i="1" s="1"/>
  <c r="H199" i="1"/>
  <c r="H191" i="1" s="1"/>
  <c r="G199" i="1"/>
  <c r="F199" i="1"/>
  <c r="E199" i="1"/>
  <c r="O198" i="1"/>
  <c r="N198" i="1"/>
  <c r="M198" i="1"/>
  <c r="L198" i="1"/>
  <c r="K198" i="1"/>
  <c r="I198" i="1"/>
  <c r="I190" i="1" s="1"/>
  <c r="H198" i="1"/>
  <c r="G198" i="1"/>
  <c r="F198" i="1"/>
  <c r="F190" i="1" s="1"/>
  <c r="E198" i="1"/>
  <c r="E190" i="1" s="1"/>
  <c r="P197" i="1"/>
  <c r="M197" i="1"/>
  <c r="J197" i="1"/>
  <c r="P196" i="1"/>
  <c r="M196" i="1"/>
  <c r="J196" i="1"/>
  <c r="P195" i="1"/>
  <c r="Q195" i="1" s="1"/>
  <c r="M195" i="1"/>
  <c r="J195" i="1"/>
  <c r="P194" i="1"/>
  <c r="Q194" i="1" s="1"/>
  <c r="M194" i="1"/>
  <c r="J194" i="1"/>
  <c r="P193" i="1"/>
  <c r="M193" i="1"/>
  <c r="J193" i="1"/>
  <c r="P192" i="1"/>
  <c r="M192" i="1"/>
  <c r="J192" i="1"/>
  <c r="K191" i="1"/>
  <c r="F191" i="1"/>
  <c r="O190" i="1"/>
  <c r="L190" i="1"/>
  <c r="H190" i="1"/>
  <c r="G190" i="1"/>
  <c r="Q188" i="1"/>
  <c r="P188" i="1"/>
  <c r="M188" i="1"/>
  <c r="J188" i="1"/>
  <c r="Q187" i="1"/>
  <c r="P187" i="1"/>
  <c r="M187" i="1"/>
  <c r="J187" i="1"/>
  <c r="Q186" i="1"/>
  <c r="P186" i="1"/>
  <c r="M186" i="1"/>
  <c r="J186" i="1"/>
  <c r="Q185" i="1"/>
  <c r="P185" i="1"/>
  <c r="M185" i="1"/>
  <c r="J185" i="1"/>
  <c r="P184" i="1"/>
  <c r="M184" i="1"/>
  <c r="J184" i="1"/>
  <c r="Q184" i="1" s="1"/>
  <c r="J183" i="13" s="1"/>
  <c r="Q183" i="1"/>
  <c r="P183" i="1"/>
  <c r="M183" i="1"/>
  <c r="J183" i="1"/>
  <c r="P182" i="1"/>
  <c r="M182" i="1"/>
  <c r="J182" i="1"/>
  <c r="Q182" i="1" s="1"/>
  <c r="J181" i="13" s="1"/>
  <c r="Q181" i="1"/>
  <c r="P181" i="1"/>
  <c r="M181" i="1"/>
  <c r="J181" i="1"/>
  <c r="P180" i="1"/>
  <c r="M180" i="1"/>
  <c r="J180" i="1"/>
  <c r="Q180" i="1" s="1"/>
  <c r="Q179" i="1"/>
  <c r="P179" i="1"/>
  <c r="M179" i="1"/>
  <c r="J179" i="1"/>
  <c r="P178" i="1"/>
  <c r="M178" i="1"/>
  <c r="J178" i="1"/>
  <c r="Q178" i="1" s="1"/>
  <c r="Q177" i="1"/>
  <c r="P177" i="1"/>
  <c r="M177" i="1"/>
  <c r="J177" i="1"/>
  <c r="P176" i="1"/>
  <c r="M176" i="1"/>
  <c r="J176" i="1"/>
  <c r="Q176" i="1" s="1"/>
  <c r="Q175" i="1"/>
  <c r="P175" i="1"/>
  <c r="M175" i="1"/>
  <c r="J175" i="1"/>
  <c r="P174" i="1"/>
  <c r="M174" i="1"/>
  <c r="J174" i="1"/>
  <c r="Q174" i="1" s="1"/>
  <c r="Q173" i="1"/>
  <c r="P173" i="1"/>
  <c r="M173" i="1"/>
  <c r="J173" i="1"/>
  <c r="P172" i="1"/>
  <c r="M172" i="1"/>
  <c r="J172" i="1"/>
  <c r="Q171" i="1"/>
  <c r="P171" i="1"/>
  <c r="M171" i="1"/>
  <c r="J171" i="1"/>
  <c r="P170" i="1"/>
  <c r="M170" i="1"/>
  <c r="J170" i="1"/>
  <c r="Q170" i="1" s="1"/>
  <c r="Q169" i="1"/>
  <c r="P169" i="1"/>
  <c r="M169" i="1"/>
  <c r="J169" i="1"/>
  <c r="P168" i="1"/>
  <c r="M168" i="1"/>
  <c r="J168" i="1"/>
  <c r="Q168" i="1" s="1"/>
  <c r="Q167" i="1"/>
  <c r="P167" i="1"/>
  <c r="M167" i="1"/>
  <c r="J167" i="1"/>
  <c r="P166" i="1"/>
  <c r="M166" i="1"/>
  <c r="J166" i="1"/>
  <c r="Q166" i="1" s="1"/>
  <c r="Q165" i="1"/>
  <c r="P165" i="1"/>
  <c r="M165" i="1"/>
  <c r="J165" i="1"/>
  <c r="P164" i="1"/>
  <c r="M164" i="1"/>
  <c r="J164" i="1"/>
  <c r="Q164" i="1" s="1"/>
  <c r="Q163" i="1"/>
  <c r="P163" i="1"/>
  <c r="M163" i="1"/>
  <c r="J163" i="1"/>
  <c r="P162" i="1"/>
  <c r="M162" i="1"/>
  <c r="J162" i="1"/>
  <c r="Q162" i="1" s="1"/>
  <c r="P161" i="1"/>
  <c r="M161" i="1"/>
  <c r="J161" i="1"/>
  <c r="Q161" i="1" s="1"/>
  <c r="P160" i="1"/>
  <c r="O160" i="1"/>
  <c r="N160" i="1"/>
  <c r="L160" i="1"/>
  <c r="K160" i="1"/>
  <c r="M160" i="1" s="1"/>
  <c r="I160" i="1"/>
  <c r="H160" i="1"/>
  <c r="F160" i="1"/>
  <c r="E160" i="1"/>
  <c r="O159" i="1"/>
  <c r="N159" i="1"/>
  <c r="P159" i="1" s="1"/>
  <c r="M159" i="1"/>
  <c r="L159" i="1"/>
  <c r="K159" i="1"/>
  <c r="I159" i="1"/>
  <c r="H159" i="1"/>
  <c r="G159" i="1"/>
  <c r="F159" i="1"/>
  <c r="E159" i="1"/>
  <c r="P157" i="1"/>
  <c r="M157" i="1"/>
  <c r="J157" i="1"/>
  <c r="P156" i="1"/>
  <c r="M156" i="1"/>
  <c r="J156" i="1"/>
  <c r="P155" i="1"/>
  <c r="M155" i="1"/>
  <c r="J155" i="1"/>
  <c r="P154" i="1"/>
  <c r="M154" i="1"/>
  <c r="J154" i="1"/>
  <c r="P153" i="1"/>
  <c r="M153" i="1"/>
  <c r="J153" i="1"/>
  <c r="P152" i="1"/>
  <c r="M152" i="1"/>
  <c r="J152" i="1"/>
  <c r="P151" i="1"/>
  <c r="M151" i="1"/>
  <c r="J151" i="1"/>
  <c r="P150" i="1"/>
  <c r="M150" i="1"/>
  <c r="J150" i="1"/>
  <c r="P149" i="1"/>
  <c r="O149" i="1"/>
  <c r="N149" i="1"/>
  <c r="L149" i="1"/>
  <c r="M149" i="1" s="1"/>
  <c r="K149" i="1"/>
  <c r="I149" i="1"/>
  <c r="H149" i="1"/>
  <c r="G149" i="1"/>
  <c r="F149" i="1"/>
  <c r="E149" i="1"/>
  <c r="O148" i="1"/>
  <c r="N148" i="1"/>
  <c r="P148" i="1" s="1"/>
  <c r="M148" i="1"/>
  <c r="L148" i="1"/>
  <c r="K148" i="1"/>
  <c r="I148" i="1"/>
  <c r="H148" i="1"/>
  <c r="G148" i="1"/>
  <c r="F148" i="1"/>
  <c r="E148" i="1"/>
  <c r="P146" i="1"/>
  <c r="M146" i="1"/>
  <c r="Q146" i="1" s="1"/>
  <c r="J146" i="1"/>
  <c r="P145" i="1"/>
  <c r="M145" i="1"/>
  <c r="Q145" i="1" s="1"/>
  <c r="J145" i="1"/>
  <c r="P144" i="1"/>
  <c r="M144" i="1"/>
  <c r="J144" i="1"/>
  <c r="P143" i="1"/>
  <c r="M143" i="1"/>
  <c r="Q143" i="1" s="1"/>
  <c r="J143" i="1"/>
  <c r="P142" i="1"/>
  <c r="M142" i="1"/>
  <c r="Q142" i="1" s="1"/>
  <c r="J142" i="1"/>
  <c r="P141" i="1"/>
  <c r="M141" i="1"/>
  <c r="Q141" i="1" s="1"/>
  <c r="J141" i="1"/>
  <c r="P140" i="1"/>
  <c r="M140" i="1"/>
  <c r="J140" i="1"/>
  <c r="P139" i="1"/>
  <c r="M139" i="1"/>
  <c r="J139" i="1"/>
  <c r="P138" i="1"/>
  <c r="M138" i="1"/>
  <c r="J138" i="1"/>
  <c r="P137" i="1"/>
  <c r="Q137" i="1" s="1"/>
  <c r="M137" i="1"/>
  <c r="J137" i="1"/>
  <c r="O136" i="1"/>
  <c r="N136" i="1"/>
  <c r="P136" i="1" s="1"/>
  <c r="L136" i="1"/>
  <c r="K136" i="1"/>
  <c r="M136" i="1" s="1"/>
  <c r="I136" i="1"/>
  <c r="H136" i="1"/>
  <c r="G136" i="1"/>
  <c r="F136" i="1"/>
  <c r="E136" i="1"/>
  <c r="O135" i="1"/>
  <c r="P135" i="1" s="1"/>
  <c r="N135" i="1"/>
  <c r="L135" i="1"/>
  <c r="K135" i="1"/>
  <c r="M135" i="1" s="1"/>
  <c r="I135" i="1"/>
  <c r="H135" i="1"/>
  <c r="G135" i="1"/>
  <c r="F135" i="1"/>
  <c r="E135" i="1"/>
  <c r="J135" i="1" s="1"/>
  <c r="P133" i="1"/>
  <c r="M133" i="1"/>
  <c r="J133" i="1"/>
  <c r="P132" i="1"/>
  <c r="Q132" i="1" s="1"/>
  <c r="M132" i="1"/>
  <c r="J132" i="1"/>
  <c r="P131" i="1"/>
  <c r="Q131" i="1" s="1"/>
  <c r="M131" i="1"/>
  <c r="J131" i="1"/>
  <c r="P130" i="1"/>
  <c r="Q130" i="1" s="1"/>
  <c r="M130" i="1"/>
  <c r="J130" i="1"/>
  <c r="P129" i="1"/>
  <c r="M129" i="1"/>
  <c r="J129" i="1"/>
  <c r="P128" i="1"/>
  <c r="Q128" i="1" s="1"/>
  <c r="M128" i="1"/>
  <c r="J128" i="1"/>
  <c r="P127" i="1"/>
  <c r="M127" i="1"/>
  <c r="J127" i="1"/>
  <c r="P126" i="1"/>
  <c r="Q126" i="1" s="1"/>
  <c r="M126" i="1"/>
  <c r="J126" i="1"/>
  <c r="P125" i="1"/>
  <c r="M125" i="1"/>
  <c r="J125" i="1"/>
  <c r="P124" i="1"/>
  <c r="Q124" i="1" s="1"/>
  <c r="M124" i="1"/>
  <c r="J124" i="1"/>
  <c r="P123" i="1"/>
  <c r="M123" i="1"/>
  <c r="J123" i="1"/>
  <c r="P122" i="1"/>
  <c r="Q122" i="1" s="1"/>
  <c r="M122" i="1"/>
  <c r="J122" i="1"/>
  <c r="P121" i="1"/>
  <c r="M121" i="1"/>
  <c r="J121" i="1"/>
  <c r="P120" i="1"/>
  <c r="Q120" i="1" s="1"/>
  <c r="M120" i="1"/>
  <c r="J120" i="1"/>
  <c r="P119" i="1"/>
  <c r="M119" i="1"/>
  <c r="J119" i="1"/>
  <c r="P118" i="1"/>
  <c r="Q118" i="1" s="1"/>
  <c r="M118" i="1"/>
  <c r="J118" i="1"/>
  <c r="O117" i="1"/>
  <c r="P117" i="1" s="1"/>
  <c r="N117" i="1"/>
  <c r="L117" i="1"/>
  <c r="K117" i="1"/>
  <c r="I117" i="1"/>
  <c r="H117" i="1"/>
  <c r="G117" i="1"/>
  <c r="F117" i="1"/>
  <c r="E117" i="1"/>
  <c r="O116" i="1"/>
  <c r="N116" i="1"/>
  <c r="P116" i="1" s="1"/>
  <c r="M116" i="1"/>
  <c r="L116" i="1"/>
  <c r="K116" i="1"/>
  <c r="I116" i="1"/>
  <c r="H116" i="1"/>
  <c r="G116" i="1"/>
  <c r="F116" i="1"/>
  <c r="E116" i="1"/>
  <c r="J116" i="1" s="1"/>
  <c r="P114" i="1"/>
  <c r="M114" i="1"/>
  <c r="J114" i="1"/>
  <c r="P113" i="1"/>
  <c r="Q113" i="1" s="1"/>
  <c r="M113" i="1"/>
  <c r="J113" i="1"/>
  <c r="P112" i="1"/>
  <c r="M112" i="1"/>
  <c r="J112" i="1"/>
  <c r="P111" i="1"/>
  <c r="Q111" i="1" s="1"/>
  <c r="M111" i="1"/>
  <c r="J111" i="1"/>
  <c r="O110" i="1"/>
  <c r="N110" i="1"/>
  <c r="P110" i="1" s="1"/>
  <c r="L110" i="1"/>
  <c r="K110" i="1"/>
  <c r="M110" i="1" s="1"/>
  <c r="I110" i="1"/>
  <c r="H110" i="1"/>
  <c r="G110" i="1"/>
  <c r="F110" i="1"/>
  <c r="E110" i="1"/>
  <c r="O109" i="1"/>
  <c r="P109" i="1" s="1"/>
  <c r="N109" i="1"/>
  <c r="L109" i="1"/>
  <c r="K109" i="1"/>
  <c r="M109" i="1" s="1"/>
  <c r="I109" i="1"/>
  <c r="H109" i="1"/>
  <c r="G109" i="1"/>
  <c r="F109" i="1"/>
  <c r="E109" i="1"/>
  <c r="J109" i="1" s="1"/>
  <c r="P107" i="1"/>
  <c r="M107" i="1"/>
  <c r="J107" i="1"/>
  <c r="P106" i="1"/>
  <c r="Q106" i="1" s="1"/>
  <c r="M106" i="1"/>
  <c r="J106" i="1"/>
  <c r="P105" i="1"/>
  <c r="M105" i="1"/>
  <c r="J105" i="1"/>
  <c r="P104" i="1"/>
  <c r="Q104" i="1" s="1"/>
  <c r="M104" i="1"/>
  <c r="J104" i="1"/>
  <c r="P103" i="1"/>
  <c r="M103" i="1"/>
  <c r="J103" i="1"/>
  <c r="P102" i="1"/>
  <c r="M102" i="1"/>
  <c r="J102" i="1"/>
  <c r="P101" i="1"/>
  <c r="M101" i="1"/>
  <c r="J101" i="1"/>
  <c r="P100" i="1"/>
  <c r="Q100" i="1" s="1"/>
  <c r="M100" i="1"/>
  <c r="J100" i="1"/>
  <c r="P99" i="1"/>
  <c r="M99" i="1"/>
  <c r="J99" i="1"/>
  <c r="P98" i="1"/>
  <c r="Q98" i="1" s="1"/>
  <c r="M98" i="1"/>
  <c r="J98" i="1"/>
  <c r="P97" i="1"/>
  <c r="O97" i="1"/>
  <c r="N97" i="1"/>
  <c r="L97" i="1"/>
  <c r="M97" i="1" s="1"/>
  <c r="K97" i="1"/>
  <c r="I97" i="1"/>
  <c r="H97" i="1"/>
  <c r="G97" i="1"/>
  <c r="F97" i="1"/>
  <c r="E97" i="1"/>
  <c r="O96" i="1"/>
  <c r="N96" i="1"/>
  <c r="P96" i="1" s="1"/>
  <c r="M96" i="1"/>
  <c r="L96" i="1"/>
  <c r="K96" i="1"/>
  <c r="I96" i="1"/>
  <c r="H96" i="1"/>
  <c r="G96" i="1"/>
  <c r="F96" i="1"/>
  <c r="E96" i="1"/>
  <c r="J96" i="1" s="1"/>
  <c r="P94" i="1"/>
  <c r="M94" i="1"/>
  <c r="J94" i="1"/>
  <c r="P93" i="1"/>
  <c r="Q93" i="1" s="1"/>
  <c r="M93" i="1"/>
  <c r="J93" i="1"/>
  <c r="P92" i="1"/>
  <c r="M92" i="1"/>
  <c r="J92" i="1"/>
  <c r="P91" i="1"/>
  <c r="Q91" i="1" s="1"/>
  <c r="M91" i="1"/>
  <c r="J91" i="1"/>
  <c r="Q90" i="1"/>
  <c r="J90" i="1"/>
  <c r="M90" i="1" s="1"/>
  <c r="Q89" i="1"/>
  <c r="J89" i="1"/>
  <c r="M89" i="1" s="1"/>
  <c r="P88" i="1"/>
  <c r="M88" i="1"/>
  <c r="J88" i="1"/>
  <c r="P87" i="1"/>
  <c r="Q87" i="1" s="1"/>
  <c r="M87" i="1"/>
  <c r="J87" i="1"/>
  <c r="O86" i="1"/>
  <c r="L86" i="1"/>
  <c r="I86" i="1"/>
  <c r="H86" i="1"/>
  <c r="G86" i="1"/>
  <c r="F86" i="1"/>
  <c r="E86" i="1"/>
  <c r="O85" i="1"/>
  <c r="L85" i="1"/>
  <c r="K85" i="1"/>
  <c r="M85" i="1" s="1"/>
  <c r="I85" i="1"/>
  <c r="H85" i="1"/>
  <c r="G85" i="1"/>
  <c r="F85" i="1"/>
  <c r="E85" i="1"/>
  <c r="J85" i="1" s="1"/>
  <c r="P83" i="1"/>
  <c r="Q83" i="1" s="1"/>
  <c r="M83" i="1"/>
  <c r="J83" i="1"/>
  <c r="P82" i="1"/>
  <c r="Q82" i="1" s="1"/>
  <c r="M82" i="1"/>
  <c r="J82" i="1"/>
  <c r="P81" i="1"/>
  <c r="M81" i="1"/>
  <c r="J81" i="1"/>
  <c r="P80" i="1"/>
  <c r="M80" i="1"/>
  <c r="J80" i="1"/>
  <c r="P79" i="1"/>
  <c r="Q79" i="1" s="1"/>
  <c r="M79" i="1"/>
  <c r="J79" i="1"/>
  <c r="P78" i="1"/>
  <c r="Q78" i="1" s="1"/>
  <c r="M78" i="1"/>
  <c r="J78" i="1"/>
  <c r="P77" i="1"/>
  <c r="M77" i="1"/>
  <c r="J77" i="1"/>
  <c r="P76" i="1"/>
  <c r="Q76" i="1" s="1"/>
  <c r="M76" i="1"/>
  <c r="J76" i="1"/>
  <c r="P75" i="1"/>
  <c r="Q75" i="1" s="1"/>
  <c r="M75" i="1"/>
  <c r="J75" i="1"/>
  <c r="P74" i="1"/>
  <c r="Q74" i="1" s="1"/>
  <c r="M74" i="1"/>
  <c r="J74" i="1"/>
  <c r="P73" i="1"/>
  <c r="Q73" i="1" s="1"/>
  <c r="M73" i="1"/>
  <c r="J73" i="1"/>
  <c r="P72" i="1"/>
  <c r="Q72" i="1" s="1"/>
  <c r="M72" i="1"/>
  <c r="J72" i="1"/>
  <c r="P71" i="1"/>
  <c r="Q71" i="1" s="1"/>
  <c r="M71" i="1"/>
  <c r="J71" i="1"/>
  <c r="P70" i="1"/>
  <c r="Q70" i="1" s="1"/>
  <c r="M70" i="1"/>
  <c r="J70" i="1"/>
  <c r="P69" i="1"/>
  <c r="M69" i="1"/>
  <c r="J69" i="1"/>
  <c r="P68" i="1"/>
  <c r="Q68" i="1" s="1"/>
  <c r="M68" i="1"/>
  <c r="J68" i="1"/>
  <c r="P67" i="1"/>
  <c r="Q67" i="1" s="1"/>
  <c r="M67" i="1"/>
  <c r="J67" i="1"/>
  <c r="P66" i="1"/>
  <c r="Q66" i="1" s="1"/>
  <c r="M66" i="1"/>
  <c r="J66" i="1"/>
  <c r="P65" i="1"/>
  <c r="M65" i="1"/>
  <c r="J65" i="1"/>
  <c r="P64" i="1"/>
  <c r="Q64" i="1" s="1"/>
  <c r="M64" i="1"/>
  <c r="J64" i="1"/>
  <c r="P63" i="1"/>
  <c r="M63" i="1"/>
  <c r="J63" i="1"/>
  <c r="P62" i="1"/>
  <c r="Q62" i="1" s="1"/>
  <c r="M62" i="1"/>
  <c r="J62" i="1"/>
  <c r="P61" i="1"/>
  <c r="M61" i="1"/>
  <c r="J61" i="1"/>
  <c r="P60" i="1"/>
  <c r="Q60" i="1" s="1"/>
  <c r="M60" i="1"/>
  <c r="J60" i="1"/>
  <c r="P59" i="1"/>
  <c r="O59" i="1"/>
  <c r="N59" i="1"/>
  <c r="L59" i="1"/>
  <c r="K59" i="1"/>
  <c r="I59" i="1"/>
  <c r="H59" i="1"/>
  <c r="G59" i="1"/>
  <c r="F59" i="1"/>
  <c r="E59" i="1"/>
  <c r="O58" i="1"/>
  <c r="N58" i="1"/>
  <c r="P58" i="1" s="1"/>
  <c r="M58" i="1"/>
  <c r="L58" i="1"/>
  <c r="K58" i="1"/>
  <c r="I58" i="1"/>
  <c r="H58" i="1"/>
  <c r="G58" i="1"/>
  <c r="F58" i="1"/>
  <c r="E58" i="1"/>
  <c r="J58" i="1" s="1"/>
  <c r="P56" i="1"/>
  <c r="Q56" i="1" s="1"/>
  <c r="M56" i="1"/>
  <c r="J56" i="1"/>
  <c r="P55" i="1"/>
  <c r="Q55" i="1" s="1"/>
  <c r="M55" i="1"/>
  <c r="J55" i="1"/>
  <c r="P54" i="1"/>
  <c r="M54" i="1"/>
  <c r="J54" i="1"/>
  <c r="P53" i="1"/>
  <c r="Q53" i="1" s="1"/>
  <c r="M53" i="1"/>
  <c r="J53" i="1"/>
  <c r="P52" i="1"/>
  <c r="M52" i="1"/>
  <c r="J52" i="1"/>
  <c r="P51" i="1"/>
  <c r="Q51" i="1" s="1"/>
  <c r="M51" i="1"/>
  <c r="J51" i="1"/>
  <c r="P50" i="1"/>
  <c r="M50" i="1"/>
  <c r="J50" i="1"/>
  <c r="P49" i="1"/>
  <c r="Q49" i="1" s="1"/>
  <c r="M49" i="1"/>
  <c r="J49" i="1"/>
  <c r="P48" i="1"/>
  <c r="Q48" i="1" s="1"/>
  <c r="M48" i="1"/>
  <c r="J48" i="1"/>
  <c r="P47" i="1"/>
  <c r="Q47" i="1" s="1"/>
  <c r="M47" i="1"/>
  <c r="J47" i="1"/>
  <c r="P46" i="1"/>
  <c r="Q46" i="1" s="1"/>
  <c r="M46" i="1"/>
  <c r="J46" i="1"/>
  <c r="P45" i="1"/>
  <c r="Q45" i="1" s="1"/>
  <c r="M45" i="1"/>
  <c r="J45" i="1"/>
  <c r="J44" i="1"/>
  <c r="Q44" i="1" s="1"/>
  <c r="P43" i="1"/>
  <c r="O43" i="1"/>
  <c r="N43" i="1"/>
  <c r="M43" i="1"/>
  <c r="L43" i="1"/>
  <c r="K43" i="1"/>
  <c r="I43" i="1"/>
  <c r="H43" i="1"/>
  <c r="J43" i="1" s="1"/>
  <c r="E43" i="1"/>
  <c r="P42" i="1"/>
  <c r="Q42" i="1" s="1"/>
  <c r="M42" i="1"/>
  <c r="J42" i="1"/>
  <c r="P41" i="1"/>
  <c r="Q41" i="1" s="1"/>
  <c r="M41" i="1"/>
  <c r="J41" i="1"/>
  <c r="O40" i="1"/>
  <c r="P40" i="1" s="1"/>
  <c r="N40" i="1"/>
  <c r="L40" i="1"/>
  <c r="K40" i="1"/>
  <c r="M40" i="1" s="1"/>
  <c r="I40" i="1"/>
  <c r="H40" i="1"/>
  <c r="G40" i="1"/>
  <c r="F40" i="1"/>
  <c r="E40" i="1"/>
  <c r="P39" i="1"/>
  <c r="O39" i="1"/>
  <c r="N39" i="1"/>
  <c r="L39" i="1"/>
  <c r="M39" i="1" s="1"/>
  <c r="K39" i="1"/>
  <c r="I39" i="1"/>
  <c r="H39" i="1"/>
  <c r="G39" i="1"/>
  <c r="F39" i="1"/>
  <c r="E39" i="1"/>
  <c r="J39" i="1" s="1"/>
  <c r="P37" i="1"/>
  <c r="M37" i="1"/>
  <c r="J37" i="1"/>
  <c r="Q37" i="1" s="1"/>
  <c r="Q36" i="1"/>
  <c r="P36" i="1"/>
  <c r="M36" i="1"/>
  <c r="J36" i="1"/>
  <c r="P35" i="1"/>
  <c r="M35" i="1"/>
  <c r="Q35" i="1" s="1"/>
  <c r="J35" i="1"/>
  <c r="P34" i="1"/>
  <c r="M34" i="1"/>
  <c r="Q34" i="1" s="1"/>
  <c r="J34" i="1"/>
  <c r="P33" i="1"/>
  <c r="M33" i="1"/>
  <c r="J33" i="1"/>
  <c r="Q33" i="1" s="1"/>
  <c r="Q32" i="1"/>
  <c r="P32" i="1"/>
  <c r="M32" i="1"/>
  <c r="J32" i="1"/>
  <c r="Q31" i="1"/>
  <c r="P31" i="1"/>
  <c r="M31" i="1"/>
  <c r="J31" i="1"/>
  <c r="Q30" i="1"/>
  <c r="P30" i="1"/>
  <c r="M30" i="1"/>
  <c r="J30" i="1"/>
  <c r="P29" i="1"/>
  <c r="M29" i="1"/>
  <c r="J29" i="1"/>
  <c r="Q29" i="1" s="1"/>
  <c r="P28" i="1"/>
  <c r="M28" i="1"/>
  <c r="J28" i="1"/>
  <c r="Q28" i="1" s="1"/>
  <c r="P27" i="1"/>
  <c r="M27" i="1"/>
  <c r="J27" i="1"/>
  <c r="Q27" i="1" s="1"/>
  <c r="Q26" i="1"/>
  <c r="P26" i="1"/>
  <c r="M26" i="1"/>
  <c r="J26" i="1"/>
  <c r="Q25" i="1"/>
  <c r="P25" i="1"/>
  <c r="M25" i="1"/>
  <c r="J25" i="1"/>
  <c r="Q24" i="1"/>
  <c r="P24" i="1"/>
  <c r="M24" i="1"/>
  <c r="J24" i="1"/>
  <c r="P23" i="1"/>
  <c r="O23" i="1"/>
  <c r="N23" i="1"/>
  <c r="M23" i="1"/>
  <c r="L23" i="1"/>
  <c r="K23" i="1"/>
  <c r="I23" i="1"/>
  <c r="I7" i="1" s="1"/>
  <c r="H23" i="1"/>
  <c r="G23" i="1"/>
  <c r="F23" i="1"/>
  <c r="E23" i="1"/>
  <c r="P22" i="1"/>
  <c r="O22" i="1"/>
  <c r="N22" i="1"/>
  <c r="M22" i="1"/>
  <c r="L22" i="1"/>
  <c r="K22" i="1"/>
  <c r="I22" i="1"/>
  <c r="H22" i="1"/>
  <c r="G22" i="1"/>
  <c r="F22" i="1"/>
  <c r="E22" i="1"/>
  <c r="P21" i="1"/>
  <c r="M21" i="1"/>
  <c r="J21" i="1"/>
  <c r="P20" i="1"/>
  <c r="M20" i="1"/>
  <c r="J20" i="1"/>
  <c r="P19" i="1"/>
  <c r="M19" i="1"/>
  <c r="J19" i="1"/>
  <c r="P18" i="1"/>
  <c r="Q18" i="1" s="1"/>
  <c r="M18" i="1"/>
  <c r="J18" i="1"/>
  <c r="P17" i="1"/>
  <c r="M17" i="1"/>
  <c r="J17" i="1"/>
  <c r="P16" i="1"/>
  <c r="Q16" i="1" s="1"/>
  <c r="M16" i="1"/>
  <c r="J16" i="1"/>
  <c r="P15" i="1"/>
  <c r="M15" i="1"/>
  <c r="J15" i="1"/>
  <c r="P14" i="1"/>
  <c r="Q14" i="1" s="1"/>
  <c r="M14" i="1"/>
  <c r="J14" i="1"/>
  <c r="P13" i="1"/>
  <c r="M13" i="1"/>
  <c r="J13" i="1"/>
  <c r="P12" i="1"/>
  <c r="Q12" i="1" s="1"/>
  <c r="M12" i="1"/>
  <c r="J12" i="1"/>
  <c r="P11" i="1"/>
  <c r="M11" i="1"/>
  <c r="J11" i="1"/>
  <c r="P10" i="1"/>
  <c r="Q10" i="1" s="1"/>
  <c r="M10" i="1"/>
  <c r="J10" i="1"/>
  <c r="O9" i="1"/>
  <c r="P9" i="1" s="1"/>
  <c r="N9" i="1"/>
  <c r="L9" i="1"/>
  <c r="L7" i="1" s="1"/>
  <c r="L5" i="1" s="1"/>
  <c r="K9" i="1"/>
  <c r="M9" i="1" s="1"/>
  <c r="I9" i="1"/>
  <c r="H9" i="1"/>
  <c r="H7" i="1" s="1"/>
  <c r="G9" i="1"/>
  <c r="F9" i="1"/>
  <c r="E9" i="1"/>
  <c r="P8" i="1"/>
  <c r="O8" i="1"/>
  <c r="N8" i="1"/>
  <c r="L8" i="1"/>
  <c r="M8" i="1" s="1"/>
  <c r="K8" i="1"/>
  <c r="I8" i="1"/>
  <c r="I6" i="1" s="1"/>
  <c r="I4" i="1" s="1"/>
  <c r="H8" i="1"/>
  <c r="H6" i="1" s="1"/>
  <c r="H4" i="1" s="1"/>
  <c r="G8" i="1"/>
  <c r="F8" i="1"/>
  <c r="E8" i="1"/>
  <c r="E6" i="1" s="1"/>
  <c r="N7" i="1"/>
  <c r="F7" i="1"/>
  <c r="O6" i="1"/>
  <c r="O4" i="1" s="1"/>
  <c r="N6" i="1"/>
  <c r="K6" i="1"/>
  <c r="G6" i="1"/>
  <c r="G4" i="1" s="1"/>
  <c r="F6" i="1"/>
  <c r="AB247" i="13"/>
  <c r="AB239" i="13"/>
  <c r="D208" i="13"/>
  <c r="D200" i="13"/>
  <c r="D169" i="13"/>
  <c r="D165" i="13"/>
  <c r="D143" i="13"/>
  <c r="D139" i="13"/>
  <c r="AB132" i="13"/>
  <c r="AB128" i="13"/>
  <c r="AB124" i="13"/>
  <c r="AB120" i="13"/>
  <c r="X154" i="13"/>
  <c r="V154" i="13"/>
  <c r="V139" i="13"/>
  <c r="T173" i="13"/>
  <c r="T171" i="13"/>
  <c r="T169" i="13"/>
  <c r="T167" i="13"/>
  <c r="T165" i="13"/>
  <c r="T163" i="13"/>
  <c r="T161" i="13"/>
  <c r="T156" i="13"/>
  <c r="T154" i="13"/>
  <c r="T152" i="13"/>
  <c r="T150" i="13"/>
  <c r="T145" i="13"/>
  <c r="T143" i="13"/>
  <c r="T139" i="13"/>
  <c r="T137" i="13"/>
  <c r="T132" i="13"/>
  <c r="T124" i="13"/>
  <c r="R247" i="13"/>
  <c r="R245" i="13"/>
  <c r="R235" i="13"/>
  <c r="P202" i="13"/>
  <c r="P154" i="13"/>
  <c r="P150" i="13"/>
  <c r="P143" i="13"/>
  <c r="P139" i="13"/>
  <c r="P132" i="13"/>
  <c r="P128" i="13"/>
  <c r="N253" i="13"/>
  <c r="N249" i="13"/>
  <c r="N247" i="13"/>
  <c r="N245" i="13"/>
  <c r="N243" i="13"/>
  <c r="N241" i="13"/>
  <c r="N239" i="13"/>
  <c r="N235" i="13"/>
  <c r="N233" i="13"/>
  <c r="N130" i="13"/>
  <c r="N126" i="13"/>
  <c r="N122" i="13"/>
  <c r="L305" i="13"/>
  <c r="L297" i="13"/>
  <c r="L293" i="13"/>
  <c r="L289" i="13"/>
  <c r="L274" i="13"/>
  <c r="L253" i="13"/>
  <c r="L251" i="13"/>
  <c r="L249" i="13"/>
  <c r="L247" i="13"/>
  <c r="L245" i="13"/>
  <c r="L243" i="13"/>
  <c r="L241" i="13"/>
  <c r="L239" i="13"/>
  <c r="L237" i="13"/>
  <c r="L233" i="13"/>
  <c r="L171" i="13"/>
  <c r="P336" i="11"/>
  <c r="M336" i="11"/>
  <c r="J336" i="11"/>
  <c r="P335" i="11"/>
  <c r="Q335" i="11" s="1"/>
  <c r="M335" i="11"/>
  <c r="J335" i="11"/>
  <c r="P334" i="11"/>
  <c r="Q334" i="11" s="1"/>
  <c r="M334" i="11"/>
  <c r="J334" i="11"/>
  <c r="P333" i="11"/>
  <c r="M333" i="11"/>
  <c r="J333" i="11"/>
  <c r="P332" i="11"/>
  <c r="M332" i="11"/>
  <c r="J332" i="11"/>
  <c r="P331" i="11"/>
  <c r="Q331" i="11" s="1"/>
  <c r="M331" i="11"/>
  <c r="J331" i="11"/>
  <c r="P330" i="11"/>
  <c r="Q330" i="11" s="1"/>
  <c r="M330" i="11"/>
  <c r="J330" i="11"/>
  <c r="P329" i="11"/>
  <c r="M329" i="11"/>
  <c r="J329" i="11"/>
  <c r="P328" i="11"/>
  <c r="M328" i="11"/>
  <c r="J328" i="11"/>
  <c r="P327" i="11"/>
  <c r="Q327" i="11" s="1"/>
  <c r="M327" i="11"/>
  <c r="J327" i="11"/>
  <c r="P326" i="11"/>
  <c r="Q326" i="11" s="1"/>
  <c r="M326" i="11"/>
  <c r="J326" i="11"/>
  <c r="P325" i="11"/>
  <c r="M325" i="11"/>
  <c r="J325" i="11"/>
  <c r="P324" i="11"/>
  <c r="M324" i="11"/>
  <c r="J324" i="11"/>
  <c r="P323" i="11"/>
  <c r="Q323" i="11" s="1"/>
  <c r="M323" i="11"/>
  <c r="J323" i="11"/>
  <c r="P322" i="11"/>
  <c r="Q322" i="11" s="1"/>
  <c r="M322" i="11"/>
  <c r="J322" i="11"/>
  <c r="P321" i="11"/>
  <c r="M321" i="11"/>
  <c r="J321" i="11"/>
  <c r="P320" i="11"/>
  <c r="M320" i="11"/>
  <c r="J320" i="11"/>
  <c r="P319" i="11"/>
  <c r="Q319" i="11" s="1"/>
  <c r="M319" i="11"/>
  <c r="J319" i="11"/>
  <c r="P318" i="11"/>
  <c r="Q318" i="11" s="1"/>
  <c r="M318" i="11"/>
  <c r="J318" i="11"/>
  <c r="P317" i="11"/>
  <c r="M317" i="11"/>
  <c r="J317" i="11"/>
  <c r="P316" i="11"/>
  <c r="M316" i="11"/>
  <c r="J316" i="11"/>
  <c r="P315" i="11"/>
  <c r="Q315" i="11" s="1"/>
  <c r="M315" i="11"/>
  <c r="J315" i="11"/>
  <c r="P314" i="11"/>
  <c r="Q314" i="11" s="1"/>
  <c r="M314" i="11"/>
  <c r="J314" i="11"/>
  <c r="P313" i="11"/>
  <c r="M313" i="11"/>
  <c r="J313" i="11"/>
  <c r="P312" i="11"/>
  <c r="M312" i="11"/>
  <c r="J312" i="11"/>
  <c r="P311" i="11"/>
  <c r="Q311" i="11" s="1"/>
  <c r="M311" i="11"/>
  <c r="J311" i="11"/>
  <c r="P310" i="11"/>
  <c r="Q310" i="11" s="1"/>
  <c r="M310" i="11"/>
  <c r="J310" i="11"/>
  <c r="P309" i="11"/>
  <c r="M309" i="11"/>
  <c r="J309" i="11"/>
  <c r="O308" i="11"/>
  <c r="N308" i="11"/>
  <c r="P308" i="11" s="1"/>
  <c r="L308" i="11"/>
  <c r="K308" i="11"/>
  <c r="M308" i="11" s="1"/>
  <c r="I308" i="11"/>
  <c r="H308" i="11"/>
  <c r="G308" i="11"/>
  <c r="G278" i="11" s="1"/>
  <c r="F308" i="11"/>
  <c r="E308" i="11"/>
  <c r="O307" i="11"/>
  <c r="P307" i="11" s="1"/>
  <c r="N307" i="11"/>
  <c r="L307" i="11"/>
  <c r="K307" i="11"/>
  <c r="M307" i="11" s="1"/>
  <c r="I307" i="11"/>
  <c r="H307" i="11"/>
  <c r="G307" i="11"/>
  <c r="F307" i="11"/>
  <c r="E307" i="11"/>
  <c r="J307" i="11" s="1"/>
  <c r="P306" i="11"/>
  <c r="Q306" i="11" s="1"/>
  <c r="M306" i="11"/>
  <c r="J306" i="11"/>
  <c r="P305" i="11"/>
  <c r="Q305" i="11" s="1"/>
  <c r="M305" i="11"/>
  <c r="J305" i="11"/>
  <c r="P304" i="11"/>
  <c r="M304" i="11"/>
  <c r="J304" i="11"/>
  <c r="P303" i="11"/>
  <c r="Q303" i="11" s="1"/>
  <c r="M303" i="11"/>
  <c r="J303" i="11"/>
  <c r="P302" i="11"/>
  <c r="Q302" i="11" s="1"/>
  <c r="M302" i="11"/>
  <c r="J302" i="11"/>
  <c r="P301" i="11"/>
  <c r="Q301" i="11" s="1"/>
  <c r="M301" i="11"/>
  <c r="J301" i="11"/>
  <c r="P300" i="11"/>
  <c r="M300" i="11"/>
  <c r="J300" i="11"/>
  <c r="P299" i="11"/>
  <c r="Q299" i="11" s="1"/>
  <c r="M299" i="11"/>
  <c r="J299" i="11"/>
  <c r="P298" i="11"/>
  <c r="Q298" i="11" s="1"/>
  <c r="M298" i="11"/>
  <c r="J298" i="11"/>
  <c r="P297" i="11"/>
  <c r="Q297" i="11" s="1"/>
  <c r="M297" i="11"/>
  <c r="J297" i="11"/>
  <c r="P296" i="11"/>
  <c r="M296" i="11"/>
  <c r="J296" i="11"/>
  <c r="P295" i="11"/>
  <c r="Q295" i="11" s="1"/>
  <c r="M295" i="11"/>
  <c r="J295" i="11"/>
  <c r="P294" i="11"/>
  <c r="Q294" i="11" s="1"/>
  <c r="M294" i="11"/>
  <c r="J294" i="11"/>
  <c r="P293" i="11"/>
  <c r="Q293" i="11" s="1"/>
  <c r="M293" i="11"/>
  <c r="J293" i="11"/>
  <c r="P292" i="11"/>
  <c r="M292" i="11"/>
  <c r="J292" i="11"/>
  <c r="P291" i="11"/>
  <c r="Q291" i="11" s="1"/>
  <c r="M291" i="11"/>
  <c r="J291" i="11"/>
  <c r="P290" i="11"/>
  <c r="Q290" i="11" s="1"/>
  <c r="M290" i="11"/>
  <c r="J290" i="11"/>
  <c r="P289" i="11"/>
  <c r="Q289" i="11" s="1"/>
  <c r="M289" i="11"/>
  <c r="J289" i="11"/>
  <c r="P288" i="11"/>
  <c r="M288" i="11"/>
  <c r="J288" i="11"/>
  <c r="P287" i="11"/>
  <c r="Q287" i="11" s="1"/>
  <c r="M287" i="11"/>
  <c r="J287" i="11"/>
  <c r="P286" i="11"/>
  <c r="O286" i="11"/>
  <c r="N286" i="11"/>
  <c r="L286" i="11"/>
  <c r="K286" i="11"/>
  <c r="I286" i="11"/>
  <c r="H286" i="11"/>
  <c r="H278" i="11" s="1"/>
  <c r="G286" i="11"/>
  <c r="F286" i="11"/>
  <c r="E286" i="11"/>
  <c r="O285" i="11"/>
  <c r="N285" i="11"/>
  <c r="P285" i="11" s="1"/>
  <c r="M285" i="11"/>
  <c r="L285" i="11"/>
  <c r="K285" i="11"/>
  <c r="I285" i="11"/>
  <c r="I277" i="11" s="1"/>
  <c r="H285" i="11"/>
  <c r="G285" i="11"/>
  <c r="F285" i="11"/>
  <c r="E285" i="11"/>
  <c r="P284" i="11"/>
  <c r="M284" i="11"/>
  <c r="J284" i="11"/>
  <c r="P283" i="11"/>
  <c r="Q283" i="11" s="1"/>
  <c r="M283" i="11"/>
  <c r="J283" i="11"/>
  <c r="P282" i="11"/>
  <c r="M282" i="11"/>
  <c r="J282" i="11"/>
  <c r="P281" i="11"/>
  <c r="M281" i="11"/>
  <c r="J281" i="11"/>
  <c r="P280" i="11"/>
  <c r="M280" i="11"/>
  <c r="J280" i="11"/>
  <c r="P279" i="11"/>
  <c r="Q279" i="11" s="1"/>
  <c r="M279" i="11"/>
  <c r="J279" i="11"/>
  <c r="O278" i="11"/>
  <c r="N278" i="11"/>
  <c r="P278" i="11" s="1"/>
  <c r="K278" i="11"/>
  <c r="I278" i="11"/>
  <c r="F278" i="11"/>
  <c r="E278" i="11"/>
  <c r="O277" i="11"/>
  <c r="P277" i="11" s="1"/>
  <c r="N277" i="11"/>
  <c r="L277" i="11"/>
  <c r="K277" i="11"/>
  <c r="M277" i="11" s="1"/>
  <c r="H277" i="11"/>
  <c r="G277" i="11"/>
  <c r="F277" i="11"/>
  <c r="P275" i="11"/>
  <c r="Q275" i="11" s="1"/>
  <c r="J275" i="11"/>
  <c r="P274" i="11"/>
  <c r="Q274" i="11" s="1"/>
  <c r="M274" i="11"/>
  <c r="J274" i="11"/>
  <c r="P273" i="11"/>
  <c r="M273" i="11"/>
  <c r="J273" i="11"/>
  <c r="P272" i="11"/>
  <c r="Q272" i="11" s="1"/>
  <c r="M272" i="11"/>
  <c r="J272" i="11"/>
  <c r="P271" i="11"/>
  <c r="M271" i="11"/>
  <c r="J271" i="11"/>
  <c r="P270" i="11"/>
  <c r="Q270" i="11" s="1"/>
  <c r="M270" i="11"/>
  <c r="J270" i="11"/>
  <c r="P269" i="11"/>
  <c r="M269" i="11"/>
  <c r="J269" i="11"/>
  <c r="P268" i="11"/>
  <c r="Q268" i="11" s="1"/>
  <c r="M268" i="11"/>
  <c r="J268" i="11"/>
  <c r="P267" i="11"/>
  <c r="M267" i="11"/>
  <c r="J267" i="11"/>
  <c r="P266" i="11"/>
  <c r="Q266" i="11" s="1"/>
  <c r="M266" i="11"/>
  <c r="J266" i="11"/>
  <c r="P265" i="11"/>
  <c r="M265" i="11"/>
  <c r="J265" i="11"/>
  <c r="P264" i="11"/>
  <c r="Q264" i="11" s="1"/>
  <c r="M264" i="11"/>
  <c r="J264" i="11"/>
  <c r="P263" i="11"/>
  <c r="M263" i="11"/>
  <c r="J263" i="11"/>
  <c r="P262" i="11"/>
  <c r="Q262" i="11" s="1"/>
  <c r="M262" i="11"/>
  <c r="J262" i="11"/>
  <c r="P261" i="11"/>
  <c r="M261" i="11"/>
  <c r="J261" i="11"/>
  <c r="P260" i="11"/>
  <c r="M260" i="11"/>
  <c r="J260" i="11"/>
  <c r="P259" i="11"/>
  <c r="M259" i="11"/>
  <c r="P258" i="11"/>
  <c r="M258" i="11"/>
  <c r="Q258" i="11" s="1"/>
  <c r="J258" i="11"/>
  <c r="O257" i="11"/>
  <c r="N257" i="11"/>
  <c r="L257" i="11"/>
  <c r="K257" i="11"/>
  <c r="M257" i="11" s="1"/>
  <c r="I257" i="11"/>
  <c r="H257" i="11"/>
  <c r="G257" i="11"/>
  <c r="F257" i="11"/>
  <c r="J257" i="11" s="1"/>
  <c r="E257" i="11"/>
  <c r="O256" i="11"/>
  <c r="P256" i="11" s="1"/>
  <c r="N256" i="11"/>
  <c r="L256" i="11"/>
  <c r="K256" i="11"/>
  <c r="M256" i="11" s="1"/>
  <c r="I256" i="11"/>
  <c r="H256" i="11"/>
  <c r="G256" i="11"/>
  <c r="F256" i="11"/>
  <c r="E256" i="11"/>
  <c r="P254" i="11"/>
  <c r="M254" i="11"/>
  <c r="J254" i="11"/>
  <c r="P253" i="11"/>
  <c r="Q253" i="11" s="1"/>
  <c r="M253" i="11"/>
  <c r="J253" i="11"/>
  <c r="P252" i="11"/>
  <c r="M252" i="11"/>
  <c r="J252" i="11"/>
  <c r="P251" i="11"/>
  <c r="Q251" i="11" s="1"/>
  <c r="M251" i="11"/>
  <c r="J251" i="11"/>
  <c r="P250" i="11"/>
  <c r="M250" i="11"/>
  <c r="J250" i="11"/>
  <c r="P249" i="11"/>
  <c r="Q249" i="11" s="1"/>
  <c r="M249" i="11"/>
  <c r="J249" i="11"/>
  <c r="P248" i="11"/>
  <c r="M248" i="11"/>
  <c r="J248" i="11"/>
  <c r="P247" i="11"/>
  <c r="Q247" i="11" s="1"/>
  <c r="M247" i="11"/>
  <c r="J247" i="11"/>
  <c r="P246" i="11"/>
  <c r="M246" i="11"/>
  <c r="J246" i="11"/>
  <c r="P245" i="11"/>
  <c r="Q245" i="11" s="1"/>
  <c r="M245" i="11"/>
  <c r="J245" i="11"/>
  <c r="P244" i="11"/>
  <c r="M244" i="11"/>
  <c r="J244" i="11"/>
  <c r="P243" i="11"/>
  <c r="Q243" i="11" s="1"/>
  <c r="M243" i="11"/>
  <c r="J243" i="11"/>
  <c r="P242" i="11"/>
  <c r="M242" i="11"/>
  <c r="J242" i="11"/>
  <c r="P241" i="11"/>
  <c r="Q241" i="11" s="1"/>
  <c r="M241" i="11"/>
  <c r="J241" i="11"/>
  <c r="P240" i="11"/>
  <c r="M240" i="11"/>
  <c r="J240" i="11"/>
  <c r="P239" i="11"/>
  <c r="Q239" i="11" s="1"/>
  <c r="M239" i="11"/>
  <c r="J239" i="11"/>
  <c r="P238" i="11"/>
  <c r="M238" i="11"/>
  <c r="J238" i="11"/>
  <c r="P237" i="11"/>
  <c r="Q237" i="11" s="1"/>
  <c r="M237" i="11"/>
  <c r="J237" i="11"/>
  <c r="P236" i="11"/>
  <c r="M236" i="11"/>
  <c r="J236" i="11"/>
  <c r="P235" i="11"/>
  <c r="Q235" i="11" s="1"/>
  <c r="M235" i="11"/>
  <c r="J235" i="11"/>
  <c r="P234" i="11"/>
  <c r="M234" i="11"/>
  <c r="M232" i="11" s="1"/>
  <c r="J234" i="11"/>
  <c r="P233" i="11"/>
  <c r="M233" i="11"/>
  <c r="J233" i="11"/>
  <c r="P232" i="11"/>
  <c r="O232" i="11"/>
  <c r="N232" i="11"/>
  <c r="L232" i="11"/>
  <c r="K232" i="11"/>
  <c r="I232" i="11"/>
  <c r="H232" i="11"/>
  <c r="G232" i="11"/>
  <c r="F232" i="11"/>
  <c r="E232" i="11"/>
  <c r="O231" i="11"/>
  <c r="N231" i="11"/>
  <c r="M231" i="11"/>
  <c r="L231" i="11"/>
  <c r="K231" i="11"/>
  <c r="I231" i="11"/>
  <c r="H231" i="11"/>
  <c r="G231" i="11"/>
  <c r="F231" i="11"/>
  <c r="E231" i="11"/>
  <c r="J231" i="11" s="1"/>
  <c r="P229" i="11"/>
  <c r="M229" i="11"/>
  <c r="J229" i="11"/>
  <c r="P228" i="11"/>
  <c r="M228" i="11"/>
  <c r="J228" i="11"/>
  <c r="Q228" i="11" s="1"/>
  <c r="P227" i="11"/>
  <c r="M227" i="11"/>
  <c r="J227" i="11"/>
  <c r="Q227" i="11" s="1"/>
  <c r="P226" i="11"/>
  <c r="M226" i="11"/>
  <c r="J226" i="11"/>
  <c r="Q226" i="11" s="1"/>
  <c r="P225" i="11"/>
  <c r="M225" i="11"/>
  <c r="J225" i="11"/>
  <c r="Q225" i="11" s="1"/>
  <c r="P224" i="11"/>
  <c r="M224" i="11"/>
  <c r="J224" i="11"/>
  <c r="Q224" i="11" s="1"/>
  <c r="P223" i="11"/>
  <c r="M223" i="11"/>
  <c r="J223" i="11"/>
  <c r="Q223" i="11" s="1"/>
  <c r="P222" i="11"/>
  <c r="M222" i="11"/>
  <c r="J222" i="11"/>
  <c r="Q222" i="11" s="1"/>
  <c r="P221" i="11"/>
  <c r="M221" i="11"/>
  <c r="J221" i="11"/>
  <c r="Q221" i="11" s="1"/>
  <c r="P220" i="11"/>
  <c r="M220" i="11"/>
  <c r="J220" i="11"/>
  <c r="Q220" i="11" s="1"/>
  <c r="P219" i="11"/>
  <c r="M219" i="11"/>
  <c r="J219" i="11"/>
  <c r="Q219" i="11" s="1"/>
  <c r="P218" i="11"/>
  <c r="M218" i="11"/>
  <c r="J218" i="11"/>
  <c r="Q218" i="11" s="1"/>
  <c r="O217" i="11"/>
  <c r="N217" i="11"/>
  <c r="P217" i="11" s="1"/>
  <c r="M217" i="11"/>
  <c r="L217" i="11"/>
  <c r="K217" i="11"/>
  <c r="I217" i="11"/>
  <c r="H217" i="11"/>
  <c r="G217" i="11"/>
  <c r="G191" i="11" s="1"/>
  <c r="F217" i="11"/>
  <c r="E217" i="11"/>
  <c r="O216" i="11"/>
  <c r="N216" i="11"/>
  <c r="P216" i="11" s="1"/>
  <c r="Q216" i="11" s="1"/>
  <c r="L216" i="11"/>
  <c r="K216" i="11"/>
  <c r="M216" i="11" s="1"/>
  <c r="I216" i="11"/>
  <c r="H216" i="11"/>
  <c r="G216" i="11"/>
  <c r="F216" i="11"/>
  <c r="J216" i="11" s="1"/>
  <c r="E216" i="11"/>
  <c r="P215" i="11"/>
  <c r="Q215" i="11" s="1"/>
  <c r="M215" i="11"/>
  <c r="J215" i="11"/>
  <c r="P214" i="11"/>
  <c r="Q214" i="11" s="1"/>
  <c r="M214" i="11"/>
  <c r="J214" i="11"/>
  <c r="P213" i="11"/>
  <c r="M213" i="11"/>
  <c r="J213" i="11"/>
  <c r="P212" i="11"/>
  <c r="Q212" i="11" s="1"/>
  <c r="M212" i="11"/>
  <c r="J212" i="11"/>
  <c r="P211" i="11"/>
  <c r="Q211" i="11" s="1"/>
  <c r="M211" i="11"/>
  <c r="J211" i="11"/>
  <c r="P210" i="11"/>
  <c r="Q210" i="11" s="1"/>
  <c r="M210" i="11"/>
  <c r="J210" i="11"/>
  <c r="P209" i="11"/>
  <c r="M209" i="11"/>
  <c r="J209" i="11"/>
  <c r="P208" i="11"/>
  <c r="Q208" i="11" s="1"/>
  <c r="M208" i="11"/>
  <c r="J208" i="11"/>
  <c r="P207" i="11"/>
  <c r="Q207" i="11" s="1"/>
  <c r="M207" i="11"/>
  <c r="J207" i="11"/>
  <c r="P206" i="11"/>
  <c r="Q206" i="11" s="1"/>
  <c r="M206" i="11"/>
  <c r="J206" i="11"/>
  <c r="P205" i="11"/>
  <c r="M205" i="11"/>
  <c r="J205" i="11"/>
  <c r="P204" i="11"/>
  <c r="Q204" i="11" s="1"/>
  <c r="M204" i="11"/>
  <c r="J204" i="11"/>
  <c r="P203" i="11"/>
  <c r="Q203" i="11" s="1"/>
  <c r="M203" i="11"/>
  <c r="J203" i="11"/>
  <c r="P202" i="11"/>
  <c r="Q202" i="11" s="1"/>
  <c r="M202" i="11"/>
  <c r="J202" i="11"/>
  <c r="P201" i="11"/>
  <c r="M201" i="11"/>
  <c r="J201" i="11"/>
  <c r="P200" i="11"/>
  <c r="Q200" i="11" s="1"/>
  <c r="M200" i="11"/>
  <c r="J200" i="11"/>
  <c r="P199" i="11"/>
  <c r="O199" i="11"/>
  <c r="O191" i="11" s="1"/>
  <c r="N199" i="11"/>
  <c r="L199" i="11"/>
  <c r="L191" i="11" s="1"/>
  <c r="K199" i="11"/>
  <c r="M199" i="11" s="1"/>
  <c r="I199" i="11"/>
  <c r="H199" i="11"/>
  <c r="H191" i="11" s="1"/>
  <c r="G199" i="11"/>
  <c r="F199" i="11"/>
  <c r="J199" i="11" s="1"/>
  <c r="E199" i="11"/>
  <c r="P198" i="11"/>
  <c r="O198" i="11"/>
  <c r="N198" i="11"/>
  <c r="M198" i="11"/>
  <c r="L198" i="11"/>
  <c r="K198" i="11"/>
  <c r="I198" i="11"/>
  <c r="I190" i="11" s="1"/>
  <c r="H198" i="11"/>
  <c r="G198" i="11"/>
  <c r="F198" i="11"/>
  <c r="E198" i="11"/>
  <c r="P197" i="11"/>
  <c r="M197" i="11"/>
  <c r="J197" i="11"/>
  <c r="P196" i="11"/>
  <c r="M196" i="11"/>
  <c r="J196" i="11"/>
  <c r="Q196" i="11" s="1"/>
  <c r="P195" i="11"/>
  <c r="M195" i="11"/>
  <c r="J195" i="11"/>
  <c r="Q195" i="11" s="1"/>
  <c r="P194" i="11"/>
  <c r="M194" i="11"/>
  <c r="J194" i="11"/>
  <c r="Q194" i="11" s="1"/>
  <c r="P193" i="11"/>
  <c r="M193" i="11"/>
  <c r="J193" i="11"/>
  <c r="Q193" i="11" s="1"/>
  <c r="P192" i="11"/>
  <c r="M192" i="11"/>
  <c r="J192" i="11"/>
  <c r="Q192" i="11" s="1"/>
  <c r="N191" i="11"/>
  <c r="K191" i="11"/>
  <c r="I191" i="11"/>
  <c r="F191" i="11"/>
  <c r="E191" i="11"/>
  <c r="O190" i="11"/>
  <c r="N190" i="11"/>
  <c r="L190" i="11"/>
  <c r="K190" i="11"/>
  <c r="M190" i="11" s="1"/>
  <c r="H190" i="11"/>
  <c r="G190" i="11"/>
  <c r="F190" i="11"/>
  <c r="P188" i="11"/>
  <c r="Q188" i="11" s="1"/>
  <c r="M188" i="11"/>
  <c r="J188" i="11"/>
  <c r="P187" i="11"/>
  <c r="Q187" i="11" s="1"/>
  <c r="M187" i="11"/>
  <c r="J187" i="11"/>
  <c r="H175" i="13"/>
  <c r="P157" i="11"/>
  <c r="M157" i="11"/>
  <c r="J157" i="11"/>
  <c r="P156" i="11"/>
  <c r="M156" i="11"/>
  <c r="J156" i="11"/>
  <c r="P155" i="11"/>
  <c r="Q155" i="11" s="1"/>
  <c r="M155" i="11"/>
  <c r="J155" i="11"/>
  <c r="P154" i="11"/>
  <c r="M154" i="11"/>
  <c r="J154" i="11"/>
  <c r="P153" i="11"/>
  <c r="M153" i="11"/>
  <c r="J153" i="11"/>
  <c r="P152" i="11"/>
  <c r="M152" i="11"/>
  <c r="J152" i="11"/>
  <c r="P151" i="11"/>
  <c r="Q151" i="11" s="1"/>
  <c r="H150" i="13" s="1"/>
  <c r="M151" i="11"/>
  <c r="J151" i="11"/>
  <c r="P150" i="11"/>
  <c r="M150" i="11"/>
  <c r="J150" i="11"/>
  <c r="O149" i="11"/>
  <c r="N149" i="11"/>
  <c r="P149" i="11" s="1"/>
  <c r="L149" i="11"/>
  <c r="M149" i="11" s="1"/>
  <c r="K149" i="11"/>
  <c r="I149" i="11"/>
  <c r="H149" i="11"/>
  <c r="G149" i="11"/>
  <c r="F149" i="11"/>
  <c r="E149" i="11"/>
  <c r="O148" i="11"/>
  <c r="N148" i="11"/>
  <c r="P148" i="11" s="1"/>
  <c r="L148" i="11"/>
  <c r="K148" i="11"/>
  <c r="M148" i="11" s="1"/>
  <c r="I148" i="11"/>
  <c r="H148" i="11"/>
  <c r="G148" i="11"/>
  <c r="F148" i="11"/>
  <c r="E148" i="11"/>
  <c r="P146" i="11"/>
  <c r="Q146" i="11" s="1"/>
  <c r="M146" i="11"/>
  <c r="J146" i="11"/>
  <c r="P145" i="11"/>
  <c r="Q145" i="11" s="1"/>
  <c r="M145" i="11"/>
  <c r="J145" i="11"/>
  <c r="P144" i="11"/>
  <c r="M144" i="11"/>
  <c r="J144" i="11"/>
  <c r="P143" i="11"/>
  <c r="Q143" i="11" s="1"/>
  <c r="M143" i="11"/>
  <c r="J143" i="11"/>
  <c r="P142" i="11"/>
  <c r="Q142" i="11" s="1"/>
  <c r="M142" i="11"/>
  <c r="J142" i="11"/>
  <c r="P141" i="11"/>
  <c r="Q141" i="11" s="1"/>
  <c r="M141" i="11"/>
  <c r="J141" i="11"/>
  <c r="P140" i="11"/>
  <c r="M140" i="11"/>
  <c r="J140" i="11"/>
  <c r="P139" i="11"/>
  <c r="M139" i="11"/>
  <c r="J139" i="11"/>
  <c r="P138" i="11"/>
  <c r="M138" i="11"/>
  <c r="J138" i="11"/>
  <c r="P137" i="11"/>
  <c r="Q137" i="11" s="1"/>
  <c r="M137" i="11"/>
  <c r="J137" i="11"/>
  <c r="P136" i="11"/>
  <c r="O136" i="11"/>
  <c r="N136" i="11"/>
  <c r="L136" i="11"/>
  <c r="K136" i="11"/>
  <c r="M136" i="11" s="1"/>
  <c r="I136" i="11"/>
  <c r="H136" i="11"/>
  <c r="G136" i="11"/>
  <c r="F136" i="11"/>
  <c r="E136" i="11"/>
  <c r="O135" i="11"/>
  <c r="N135" i="11"/>
  <c r="L135" i="11"/>
  <c r="K135" i="11"/>
  <c r="M135" i="11" s="1"/>
  <c r="I135" i="11"/>
  <c r="H135" i="11"/>
  <c r="G135" i="11"/>
  <c r="F135" i="11"/>
  <c r="E135" i="11"/>
  <c r="J135" i="11" s="1"/>
  <c r="P133" i="11"/>
  <c r="M133" i="11"/>
  <c r="J133" i="11"/>
  <c r="P132" i="11"/>
  <c r="M132" i="11"/>
  <c r="J132" i="11"/>
  <c r="P131" i="11"/>
  <c r="M131" i="11"/>
  <c r="J131" i="11"/>
  <c r="P130" i="11"/>
  <c r="Q130" i="11" s="1"/>
  <c r="M130" i="11"/>
  <c r="J130" i="11"/>
  <c r="P129" i="11"/>
  <c r="M129" i="11"/>
  <c r="J129" i="11"/>
  <c r="P128" i="11"/>
  <c r="M128" i="11"/>
  <c r="J128" i="11"/>
  <c r="P127" i="11"/>
  <c r="M127" i="11"/>
  <c r="J127" i="11"/>
  <c r="P126" i="11"/>
  <c r="Q126" i="11" s="1"/>
  <c r="M126" i="11"/>
  <c r="J126" i="11"/>
  <c r="P125" i="11"/>
  <c r="M125" i="11"/>
  <c r="J125" i="11"/>
  <c r="P124" i="11"/>
  <c r="M124" i="11"/>
  <c r="J124" i="11"/>
  <c r="P123" i="11"/>
  <c r="M123" i="11"/>
  <c r="J123" i="11"/>
  <c r="P122" i="11"/>
  <c r="Q122" i="11" s="1"/>
  <c r="M122" i="11"/>
  <c r="J122" i="11"/>
  <c r="P121" i="11"/>
  <c r="M121" i="11"/>
  <c r="J121" i="11"/>
  <c r="P120" i="11"/>
  <c r="M120" i="11"/>
  <c r="J120" i="11"/>
  <c r="P119" i="11"/>
  <c r="M119" i="11"/>
  <c r="J119" i="11"/>
  <c r="P118" i="11"/>
  <c r="Q118" i="11" s="1"/>
  <c r="M118" i="11"/>
  <c r="J118" i="11"/>
  <c r="O117" i="11"/>
  <c r="N117" i="11"/>
  <c r="P117" i="11" s="1"/>
  <c r="L117" i="11"/>
  <c r="K117" i="11"/>
  <c r="I117" i="11"/>
  <c r="H117" i="11"/>
  <c r="G117" i="11"/>
  <c r="F117" i="11"/>
  <c r="E117" i="11"/>
  <c r="O116" i="11"/>
  <c r="N116" i="11"/>
  <c r="P116" i="11" s="1"/>
  <c r="L116" i="11"/>
  <c r="K116" i="11"/>
  <c r="M116" i="11" s="1"/>
  <c r="I116" i="11"/>
  <c r="H116" i="11"/>
  <c r="G116" i="11"/>
  <c r="F116" i="11"/>
  <c r="E116" i="11"/>
  <c r="P114" i="11"/>
  <c r="M114" i="11"/>
  <c r="J114" i="11"/>
  <c r="P113" i="11"/>
  <c r="Q113" i="11" s="1"/>
  <c r="M113" i="11"/>
  <c r="J113" i="11"/>
  <c r="P112" i="11"/>
  <c r="M112" i="11"/>
  <c r="J112" i="11"/>
  <c r="P111" i="11"/>
  <c r="Q111" i="11" s="1"/>
  <c r="M111" i="11"/>
  <c r="J111" i="11"/>
  <c r="P110" i="11"/>
  <c r="O110" i="11"/>
  <c r="N110" i="11"/>
  <c r="L110" i="11"/>
  <c r="K110" i="11"/>
  <c r="M110" i="11" s="1"/>
  <c r="I110" i="11"/>
  <c r="H110" i="11"/>
  <c r="G110" i="11"/>
  <c r="F110" i="11"/>
  <c r="E110" i="11"/>
  <c r="Q109" i="11"/>
  <c r="O109" i="11"/>
  <c r="P109" i="11" s="1"/>
  <c r="N109" i="11"/>
  <c r="M109" i="11"/>
  <c r="L109" i="11"/>
  <c r="K109" i="11"/>
  <c r="I109" i="11"/>
  <c r="H109" i="11"/>
  <c r="G109" i="11"/>
  <c r="F109" i="11"/>
  <c r="E109" i="11"/>
  <c r="J109" i="11" s="1"/>
  <c r="P107" i="11"/>
  <c r="M107" i="11"/>
  <c r="J107" i="11"/>
  <c r="P106" i="11"/>
  <c r="M106" i="11"/>
  <c r="J106" i="11"/>
  <c r="P105" i="11"/>
  <c r="M105" i="11"/>
  <c r="J105" i="11"/>
  <c r="P104" i="11"/>
  <c r="Q104" i="11" s="1"/>
  <c r="M104" i="11"/>
  <c r="J104" i="11"/>
  <c r="P103" i="11"/>
  <c r="M103" i="11"/>
  <c r="J103" i="11"/>
  <c r="P102" i="11"/>
  <c r="M102" i="11"/>
  <c r="J102" i="11"/>
  <c r="P101" i="11"/>
  <c r="M101" i="11"/>
  <c r="J101" i="11"/>
  <c r="P100" i="11"/>
  <c r="Q100" i="11" s="1"/>
  <c r="M100" i="11"/>
  <c r="J100" i="11"/>
  <c r="P99" i="11"/>
  <c r="M99" i="11"/>
  <c r="J99" i="11"/>
  <c r="P98" i="11"/>
  <c r="M98" i="11"/>
  <c r="J98" i="11"/>
  <c r="O97" i="11"/>
  <c r="N97" i="11"/>
  <c r="P97" i="11" s="1"/>
  <c r="L97" i="11"/>
  <c r="K97" i="11"/>
  <c r="M97" i="11" s="1"/>
  <c r="I97" i="11"/>
  <c r="H97" i="11"/>
  <c r="G97" i="11"/>
  <c r="F97" i="11"/>
  <c r="E97" i="11"/>
  <c r="O96" i="11"/>
  <c r="N96" i="11"/>
  <c r="P96" i="11" s="1"/>
  <c r="L96" i="11"/>
  <c r="K96" i="11"/>
  <c r="M96" i="11" s="1"/>
  <c r="I96" i="11"/>
  <c r="H96" i="11"/>
  <c r="G96" i="11"/>
  <c r="F96" i="11"/>
  <c r="E96" i="11"/>
  <c r="P94" i="11"/>
  <c r="M94" i="11"/>
  <c r="J94" i="11"/>
  <c r="P93" i="11"/>
  <c r="Q93" i="11" s="1"/>
  <c r="M93" i="11"/>
  <c r="J93" i="11"/>
  <c r="P92" i="11"/>
  <c r="M92" i="11"/>
  <c r="J92" i="11"/>
  <c r="P91" i="11"/>
  <c r="Q91" i="11" s="1"/>
  <c r="M91" i="11"/>
  <c r="J91" i="11"/>
  <c r="Q90" i="11"/>
  <c r="J90" i="11"/>
  <c r="M90" i="11" s="1"/>
  <c r="N86" i="11" s="1"/>
  <c r="Q89" i="11"/>
  <c r="P89" i="11"/>
  <c r="J89" i="11"/>
  <c r="M89" i="11" s="1"/>
  <c r="N85" i="11" s="1"/>
  <c r="P85" i="11" s="1"/>
  <c r="P88" i="11"/>
  <c r="M88" i="11"/>
  <c r="J88" i="11"/>
  <c r="P87" i="11"/>
  <c r="Q87" i="11" s="1"/>
  <c r="M87" i="11"/>
  <c r="J87" i="11"/>
  <c r="P86" i="11"/>
  <c r="O86" i="11"/>
  <c r="L86" i="11"/>
  <c r="K86" i="11"/>
  <c r="I86" i="11"/>
  <c r="H86" i="11"/>
  <c r="G86" i="11"/>
  <c r="F86" i="11"/>
  <c r="E86" i="11"/>
  <c r="O85" i="11"/>
  <c r="M85" i="11"/>
  <c r="Q85" i="11" s="1"/>
  <c r="L85" i="11"/>
  <c r="K85" i="11"/>
  <c r="I85" i="11"/>
  <c r="H85" i="11"/>
  <c r="G85" i="11"/>
  <c r="F85" i="11"/>
  <c r="E85" i="11"/>
  <c r="J85" i="11" s="1"/>
  <c r="P83" i="11"/>
  <c r="Q83" i="11" s="1"/>
  <c r="M83" i="11"/>
  <c r="J83" i="11"/>
  <c r="P82" i="11"/>
  <c r="M82" i="11"/>
  <c r="J82" i="11"/>
  <c r="P81" i="11"/>
  <c r="M81" i="11"/>
  <c r="J81" i="11"/>
  <c r="P80" i="11"/>
  <c r="Q80" i="11" s="1"/>
  <c r="M80" i="11"/>
  <c r="J80" i="11"/>
  <c r="P79" i="11"/>
  <c r="M79" i="11"/>
  <c r="J79" i="11"/>
  <c r="P78" i="11"/>
  <c r="M78" i="11"/>
  <c r="J78" i="11"/>
  <c r="P77" i="11"/>
  <c r="M77" i="11"/>
  <c r="J77" i="11"/>
  <c r="P76" i="11"/>
  <c r="Q76" i="11" s="1"/>
  <c r="M76" i="11"/>
  <c r="J76" i="11"/>
  <c r="P75" i="11"/>
  <c r="M75" i="11"/>
  <c r="J75" i="11"/>
  <c r="P74" i="11"/>
  <c r="M74" i="11"/>
  <c r="J74" i="11"/>
  <c r="P73" i="11"/>
  <c r="M73" i="11"/>
  <c r="J73" i="11"/>
  <c r="P72" i="11"/>
  <c r="Q72" i="11" s="1"/>
  <c r="M72" i="11"/>
  <c r="J72" i="11"/>
  <c r="P71" i="11"/>
  <c r="Q71" i="11" s="1"/>
  <c r="M71" i="11"/>
  <c r="J71" i="11"/>
  <c r="Q70" i="11"/>
  <c r="P70" i="11"/>
  <c r="M70" i="11"/>
  <c r="J70" i="11"/>
  <c r="P69" i="11"/>
  <c r="M69" i="11"/>
  <c r="J69" i="11"/>
  <c r="Q69" i="11" s="1"/>
  <c r="Q68" i="11"/>
  <c r="P68" i="11"/>
  <c r="M68" i="11"/>
  <c r="J68" i="11"/>
  <c r="P67" i="11"/>
  <c r="M67" i="11"/>
  <c r="Q67" i="11" s="1"/>
  <c r="J67" i="11"/>
  <c r="P66" i="11"/>
  <c r="M66" i="11"/>
  <c r="Q66" i="11" s="1"/>
  <c r="J66" i="11"/>
  <c r="P65" i="11"/>
  <c r="M65" i="11"/>
  <c r="J65" i="11"/>
  <c r="P64" i="11"/>
  <c r="M64" i="11"/>
  <c r="Q64" i="11" s="1"/>
  <c r="J64" i="11"/>
  <c r="P63" i="11"/>
  <c r="M63" i="11"/>
  <c r="J63" i="11"/>
  <c r="P62" i="11"/>
  <c r="M62" i="11"/>
  <c r="Q62" i="11" s="1"/>
  <c r="J62" i="11"/>
  <c r="P61" i="11"/>
  <c r="M61" i="11"/>
  <c r="J61" i="11"/>
  <c r="P60" i="11"/>
  <c r="M60" i="11"/>
  <c r="Q60" i="11" s="1"/>
  <c r="J60" i="11"/>
  <c r="O59" i="11"/>
  <c r="P59" i="11" s="1"/>
  <c r="N59" i="11"/>
  <c r="L59" i="11"/>
  <c r="K59" i="11"/>
  <c r="M59" i="11" s="1"/>
  <c r="I59" i="11"/>
  <c r="H59" i="11"/>
  <c r="G59" i="11"/>
  <c r="F59" i="11"/>
  <c r="E59" i="11"/>
  <c r="P58" i="11"/>
  <c r="O58" i="11"/>
  <c r="N58" i="11"/>
  <c r="L58" i="11"/>
  <c r="M58" i="11" s="1"/>
  <c r="K58" i="11"/>
  <c r="I58" i="11"/>
  <c r="H58" i="11"/>
  <c r="G58" i="11"/>
  <c r="F58" i="11"/>
  <c r="J58" i="11" s="1"/>
  <c r="E58" i="11"/>
  <c r="P56" i="11"/>
  <c r="M56" i="11"/>
  <c r="J56" i="11"/>
  <c r="Q56" i="11" s="1"/>
  <c r="Q55" i="11"/>
  <c r="P55" i="11"/>
  <c r="M55" i="11"/>
  <c r="J55" i="11"/>
  <c r="P54" i="11"/>
  <c r="M54" i="11"/>
  <c r="J54" i="11"/>
  <c r="Q54" i="11" s="1"/>
  <c r="Q53" i="11"/>
  <c r="P53" i="11"/>
  <c r="M53" i="11"/>
  <c r="J53" i="11"/>
  <c r="P52" i="11"/>
  <c r="M52" i="11"/>
  <c r="J52" i="11"/>
  <c r="Q52" i="11" s="1"/>
  <c r="Q51" i="11"/>
  <c r="P51" i="11"/>
  <c r="M51" i="11"/>
  <c r="J51" i="11"/>
  <c r="P50" i="11"/>
  <c r="M50" i="11"/>
  <c r="J50" i="11"/>
  <c r="Q50" i="11" s="1"/>
  <c r="Q49" i="11"/>
  <c r="P49" i="11"/>
  <c r="M49" i="11"/>
  <c r="J49" i="11"/>
  <c r="Q48" i="11"/>
  <c r="P48" i="11"/>
  <c r="M48" i="11"/>
  <c r="J48" i="11"/>
  <c r="Q47" i="11"/>
  <c r="P47" i="11"/>
  <c r="M47" i="11"/>
  <c r="J47" i="11"/>
  <c r="Q46" i="11"/>
  <c r="P46" i="11"/>
  <c r="M46" i="11"/>
  <c r="J46" i="11"/>
  <c r="Q45" i="11"/>
  <c r="P45" i="11"/>
  <c r="M45" i="11"/>
  <c r="J45" i="11"/>
  <c r="J44" i="11"/>
  <c r="Q44" i="11" s="1"/>
  <c r="P43" i="11"/>
  <c r="O43" i="11"/>
  <c r="N43" i="11"/>
  <c r="M43" i="11"/>
  <c r="Q43" i="11" s="1"/>
  <c r="L43" i="11"/>
  <c r="K43" i="11"/>
  <c r="I43" i="11"/>
  <c r="H43" i="11"/>
  <c r="E43" i="11"/>
  <c r="J43" i="11" s="1"/>
  <c r="P42" i="11"/>
  <c r="Q42" i="11" s="1"/>
  <c r="M42" i="11"/>
  <c r="J42" i="11"/>
  <c r="P41" i="11"/>
  <c r="Q41" i="11" s="1"/>
  <c r="M41" i="11"/>
  <c r="J41" i="11"/>
  <c r="O40" i="11"/>
  <c r="N40" i="11"/>
  <c r="P40" i="11" s="1"/>
  <c r="L40" i="11"/>
  <c r="K40" i="11"/>
  <c r="M40" i="11" s="1"/>
  <c r="I40" i="11"/>
  <c r="H40" i="11"/>
  <c r="G40" i="11"/>
  <c r="F40" i="11"/>
  <c r="E40" i="11"/>
  <c r="O39" i="11"/>
  <c r="P39" i="11" s="1"/>
  <c r="N39" i="11"/>
  <c r="L39" i="11"/>
  <c r="K39" i="11"/>
  <c r="M39" i="11" s="1"/>
  <c r="I39" i="11"/>
  <c r="H39" i="11"/>
  <c r="G39" i="11"/>
  <c r="F39" i="11"/>
  <c r="P37" i="11"/>
  <c r="M37" i="11"/>
  <c r="J37" i="11"/>
  <c r="P36" i="11"/>
  <c r="Q36" i="11" s="1"/>
  <c r="M36" i="11"/>
  <c r="J36" i="11"/>
  <c r="P35" i="11"/>
  <c r="M35" i="11"/>
  <c r="J35" i="11"/>
  <c r="P34" i="11"/>
  <c r="M34" i="11"/>
  <c r="J34" i="11"/>
  <c r="P33" i="11"/>
  <c r="M33" i="11"/>
  <c r="J33" i="11"/>
  <c r="P32" i="11"/>
  <c r="Q32" i="11" s="1"/>
  <c r="M32" i="11"/>
  <c r="J32" i="11"/>
  <c r="P31" i="11"/>
  <c r="Q31" i="11" s="1"/>
  <c r="M31" i="11"/>
  <c r="J31" i="11"/>
  <c r="P30" i="11"/>
  <c r="Q30" i="11" s="1"/>
  <c r="M30" i="11"/>
  <c r="J30" i="11"/>
  <c r="P29" i="11"/>
  <c r="M29" i="11"/>
  <c r="J29" i="11"/>
  <c r="P28" i="11"/>
  <c r="Q28" i="11" s="1"/>
  <c r="M28" i="11"/>
  <c r="J28" i="11"/>
  <c r="P27" i="11"/>
  <c r="M27" i="11"/>
  <c r="J27" i="11"/>
  <c r="P26" i="11"/>
  <c r="Q26" i="11" s="1"/>
  <c r="M26" i="11"/>
  <c r="J26" i="11"/>
  <c r="P25" i="11"/>
  <c r="M25" i="11"/>
  <c r="J25" i="11"/>
  <c r="P24" i="11"/>
  <c r="P22" i="11" s="1"/>
  <c r="M24" i="11"/>
  <c r="J24" i="11"/>
  <c r="J22" i="11" s="1"/>
  <c r="P23" i="11"/>
  <c r="O23" i="11"/>
  <c r="N23" i="11"/>
  <c r="M23" i="11"/>
  <c r="L23" i="11"/>
  <c r="K23" i="11"/>
  <c r="J23" i="11"/>
  <c r="I23" i="11"/>
  <c r="H23" i="11"/>
  <c r="G23" i="11"/>
  <c r="F23" i="11"/>
  <c r="E23" i="11"/>
  <c r="O22" i="11"/>
  <c r="N22" i="11"/>
  <c r="M22" i="11"/>
  <c r="L22" i="11"/>
  <c r="K22" i="11"/>
  <c r="I22" i="11"/>
  <c r="H22" i="11"/>
  <c r="G22" i="11"/>
  <c r="F22" i="11"/>
  <c r="E22" i="11"/>
  <c r="P21" i="11"/>
  <c r="M21" i="11"/>
  <c r="J21" i="11"/>
  <c r="P20" i="11"/>
  <c r="M20" i="11"/>
  <c r="J20" i="11"/>
  <c r="P19" i="11"/>
  <c r="M19" i="11"/>
  <c r="J19" i="11"/>
  <c r="P18" i="11"/>
  <c r="Q18" i="11" s="1"/>
  <c r="M18" i="11"/>
  <c r="J18" i="11"/>
  <c r="P17" i="11"/>
  <c r="M17" i="11"/>
  <c r="J17" i="11"/>
  <c r="P16" i="11"/>
  <c r="Q16" i="11" s="1"/>
  <c r="M16" i="11"/>
  <c r="J16" i="11"/>
  <c r="P15" i="11"/>
  <c r="M15" i="11"/>
  <c r="J15" i="11"/>
  <c r="P14" i="11"/>
  <c r="Q14" i="11" s="1"/>
  <c r="M14" i="11"/>
  <c r="J14" i="11"/>
  <c r="P13" i="11"/>
  <c r="M13" i="11"/>
  <c r="J13" i="11"/>
  <c r="P12" i="11"/>
  <c r="Q12" i="11" s="1"/>
  <c r="M12" i="11"/>
  <c r="J12" i="11"/>
  <c r="P11" i="11"/>
  <c r="M11" i="11"/>
  <c r="J11" i="11"/>
  <c r="P10" i="11"/>
  <c r="Q10" i="11" s="1"/>
  <c r="M10" i="11"/>
  <c r="J10" i="11"/>
  <c r="O9" i="11"/>
  <c r="N9" i="11"/>
  <c r="P9" i="11" s="1"/>
  <c r="L9" i="11"/>
  <c r="K9" i="11"/>
  <c r="M9" i="11" s="1"/>
  <c r="I9" i="11"/>
  <c r="H9" i="11"/>
  <c r="G9" i="11"/>
  <c r="F9" i="11"/>
  <c r="F7" i="11" s="1"/>
  <c r="E9" i="11"/>
  <c r="E7" i="11" s="1"/>
  <c r="O8" i="11"/>
  <c r="O6" i="11" s="1"/>
  <c r="O4" i="11" s="1"/>
  <c r="N8" i="11"/>
  <c r="L8" i="11"/>
  <c r="L6" i="11" s="1"/>
  <c r="K8" i="11"/>
  <c r="M8" i="11" s="1"/>
  <c r="I8" i="11"/>
  <c r="H8" i="11"/>
  <c r="H6" i="11" s="1"/>
  <c r="G8" i="11"/>
  <c r="G6" i="11" s="1"/>
  <c r="F8" i="11"/>
  <c r="E8" i="11"/>
  <c r="J8" i="11" s="1"/>
  <c r="L7" i="11"/>
  <c r="I7" i="11"/>
  <c r="H7" i="11"/>
  <c r="N6" i="11"/>
  <c r="P6" i="11" s="1"/>
  <c r="I6" i="11"/>
  <c r="I4" i="11" s="1"/>
  <c r="F6" i="11"/>
  <c r="E6" i="11"/>
  <c r="L185" i="13"/>
  <c r="L177" i="13"/>
  <c r="L169" i="13"/>
  <c r="L165" i="13"/>
  <c r="L161" i="13"/>
  <c r="H165" i="13"/>
  <c r="H161" i="13"/>
  <c r="H154" i="13"/>
  <c r="E169" i="13"/>
  <c r="E231" i="13"/>
  <c r="E256" i="13"/>
  <c r="E277" i="13"/>
  <c r="E333" i="13"/>
  <c r="E331" i="13"/>
  <c r="D331" i="13"/>
  <c r="E329" i="13"/>
  <c r="E327" i="13"/>
  <c r="E325" i="13"/>
  <c r="E323" i="13"/>
  <c r="D323" i="13"/>
  <c r="E321" i="13"/>
  <c r="E319" i="13"/>
  <c r="E317" i="13"/>
  <c r="E315" i="13"/>
  <c r="D315" i="13"/>
  <c r="E313" i="13"/>
  <c r="E311" i="13"/>
  <c r="E309" i="13"/>
  <c r="E307" i="13"/>
  <c r="E305" i="13"/>
  <c r="D305" i="13"/>
  <c r="E303" i="13"/>
  <c r="D303" i="13"/>
  <c r="E301" i="13"/>
  <c r="D301" i="13"/>
  <c r="E299" i="13"/>
  <c r="D299" i="13"/>
  <c r="E297" i="13"/>
  <c r="D297" i="13"/>
  <c r="E295" i="13"/>
  <c r="D295" i="13"/>
  <c r="E293" i="13"/>
  <c r="D293" i="13"/>
  <c r="E291" i="13"/>
  <c r="D291" i="13"/>
  <c r="E289" i="13"/>
  <c r="D289" i="13"/>
  <c r="E287" i="13"/>
  <c r="D287" i="13"/>
  <c r="E285" i="13"/>
  <c r="E283" i="13"/>
  <c r="D283" i="13"/>
  <c r="E281" i="13"/>
  <c r="E279" i="13"/>
  <c r="D279" i="13"/>
  <c r="E274" i="13"/>
  <c r="D274" i="13"/>
  <c r="E272" i="13"/>
  <c r="E270" i="13"/>
  <c r="D270" i="13"/>
  <c r="E268" i="13"/>
  <c r="E266" i="13"/>
  <c r="D266" i="13"/>
  <c r="E264" i="13"/>
  <c r="E262" i="13"/>
  <c r="D262" i="13"/>
  <c r="E260" i="13"/>
  <c r="E258" i="13"/>
  <c r="D258" i="13"/>
  <c r="E253" i="13"/>
  <c r="D253" i="13"/>
  <c r="E251" i="13"/>
  <c r="D251" i="13"/>
  <c r="E249" i="13"/>
  <c r="D249" i="13"/>
  <c r="E247" i="13"/>
  <c r="D247" i="13"/>
  <c r="E245" i="13"/>
  <c r="D245" i="13"/>
  <c r="E243" i="13"/>
  <c r="D243" i="13"/>
  <c r="E241" i="13"/>
  <c r="D241" i="13"/>
  <c r="E239" i="13"/>
  <c r="D239" i="13"/>
  <c r="E237" i="13"/>
  <c r="D237" i="13"/>
  <c r="E235" i="13"/>
  <c r="D235" i="13"/>
  <c r="E233" i="13"/>
  <c r="E228" i="13"/>
  <c r="E226" i="13"/>
  <c r="D226" i="13"/>
  <c r="E224" i="13"/>
  <c r="E222" i="13"/>
  <c r="E220" i="13"/>
  <c r="E218" i="13"/>
  <c r="E216" i="13"/>
  <c r="E214" i="13"/>
  <c r="E212" i="13"/>
  <c r="E210" i="13"/>
  <c r="D210" i="13"/>
  <c r="E208" i="13"/>
  <c r="E206" i="13"/>
  <c r="E204" i="13"/>
  <c r="E202" i="13"/>
  <c r="D202" i="13"/>
  <c r="E200" i="13"/>
  <c r="E198" i="13"/>
  <c r="E196" i="13"/>
  <c r="E194" i="13"/>
  <c r="P170" i="12"/>
  <c r="P169" i="12"/>
  <c r="M170" i="12"/>
  <c r="M169" i="12"/>
  <c r="Q169" i="12"/>
  <c r="J170" i="12"/>
  <c r="Q170" i="12" s="1"/>
  <c r="F169" i="13" s="1"/>
  <c r="J169" i="12"/>
  <c r="E156" i="13"/>
  <c r="D335" i="13"/>
  <c r="AB214" i="13"/>
  <c r="D150" i="13"/>
  <c r="Z226" i="13"/>
  <c r="Z224" i="13"/>
  <c r="Z208" i="13"/>
  <c r="Z187" i="13"/>
  <c r="Z183" i="13"/>
  <c r="Z143" i="13"/>
  <c r="X214" i="13"/>
  <c r="X206" i="13"/>
  <c r="T222" i="13"/>
  <c r="T204" i="13"/>
  <c r="S204" i="13" s="1"/>
  <c r="R126" i="13"/>
  <c r="R122" i="13"/>
  <c r="P210" i="13"/>
  <c r="P124" i="13"/>
  <c r="C335" i="13"/>
  <c r="A335" i="13"/>
  <c r="C333" i="13"/>
  <c r="A333" i="13"/>
  <c r="C331" i="13"/>
  <c r="A331" i="13"/>
  <c r="C329" i="13"/>
  <c r="B329" i="13"/>
  <c r="C327" i="13"/>
  <c r="B327" i="13"/>
  <c r="C325" i="13"/>
  <c r="B325" i="13"/>
  <c r="C323" i="13"/>
  <c r="B323" i="13"/>
  <c r="C321" i="13"/>
  <c r="B321" i="13"/>
  <c r="C319" i="13"/>
  <c r="B319" i="13"/>
  <c r="C317" i="13"/>
  <c r="B317" i="13"/>
  <c r="C315" i="13"/>
  <c r="B315" i="13"/>
  <c r="C313" i="13"/>
  <c r="B313" i="13"/>
  <c r="C311" i="13"/>
  <c r="B311" i="13"/>
  <c r="C309" i="13"/>
  <c r="B309" i="13"/>
  <c r="C307" i="13"/>
  <c r="A307" i="13"/>
  <c r="C305" i="13"/>
  <c r="A305" i="13"/>
  <c r="C303" i="13"/>
  <c r="A303" i="13"/>
  <c r="C301" i="13"/>
  <c r="B301" i="13"/>
  <c r="C299" i="13"/>
  <c r="B299" i="13"/>
  <c r="C297" i="13"/>
  <c r="B297" i="13"/>
  <c r="C295" i="13"/>
  <c r="B295" i="13"/>
  <c r="C293" i="13"/>
  <c r="B293" i="13"/>
  <c r="C291" i="13"/>
  <c r="B291" i="13"/>
  <c r="C289" i="13"/>
  <c r="B289" i="13"/>
  <c r="C287" i="13"/>
  <c r="B287" i="13"/>
  <c r="C285" i="13"/>
  <c r="A285" i="13"/>
  <c r="C283" i="13"/>
  <c r="A283" i="13"/>
  <c r="C281" i="13"/>
  <c r="A281" i="13"/>
  <c r="C279" i="13"/>
  <c r="A279" i="13"/>
  <c r="C277" i="13"/>
  <c r="B277" i="13"/>
  <c r="A277" i="13"/>
  <c r="C274" i="13"/>
  <c r="A274" i="13"/>
  <c r="C272" i="13"/>
  <c r="A272" i="13"/>
  <c r="C270" i="13"/>
  <c r="A270" i="13"/>
  <c r="C268" i="13"/>
  <c r="A268" i="13"/>
  <c r="C266" i="13"/>
  <c r="A266" i="13"/>
  <c r="C264" i="13"/>
  <c r="A264" i="13"/>
  <c r="C262" i="13"/>
  <c r="A262" i="13"/>
  <c r="C260" i="13"/>
  <c r="A260" i="13"/>
  <c r="C258" i="13"/>
  <c r="A258" i="13"/>
  <c r="C256" i="13"/>
  <c r="B256" i="13"/>
  <c r="A256" i="13"/>
  <c r="C253" i="13"/>
  <c r="A253" i="13"/>
  <c r="C251" i="13"/>
  <c r="A251" i="13"/>
  <c r="C249" i="13"/>
  <c r="A249" i="13"/>
  <c r="C247" i="13"/>
  <c r="A247" i="13"/>
  <c r="C245" i="13"/>
  <c r="A245" i="13"/>
  <c r="C243" i="13"/>
  <c r="A243" i="13"/>
  <c r="C241" i="13"/>
  <c r="A241" i="13"/>
  <c r="C239" i="13"/>
  <c r="A239" i="13"/>
  <c r="C237" i="13"/>
  <c r="A237" i="13"/>
  <c r="C235" i="13"/>
  <c r="A235" i="13"/>
  <c r="C233" i="13"/>
  <c r="A233" i="13"/>
  <c r="C231" i="13"/>
  <c r="B231" i="13"/>
  <c r="A231" i="13"/>
  <c r="C228" i="13"/>
  <c r="A228" i="13"/>
  <c r="C226" i="13"/>
  <c r="A226" i="13"/>
  <c r="C224" i="13"/>
  <c r="B224" i="13"/>
  <c r="C222" i="13"/>
  <c r="B222" i="13"/>
  <c r="C220" i="13"/>
  <c r="B220" i="13"/>
  <c r="C218" i="13"/>
  <c r="B218" i="13"/>
  <c r="C216" i="13"/>
  <c r="A216" i="13"/>
  <c r="C214" i="13"/>
  <c r="A214" i="13"/>
  <c r="C212" i="13"/>
  <c r="A212" i="13"/>
  <c r="C210" i="13"/>
  <c r="B210" i="13"/>
  <c r="C208" i="13"/>
  <c r="B208" i="13"/>
  <c r="C206" i="13"/>
  <c r="B206" i="13"/>
  <c r="C204" i="13"/>
  <c r="B204" i="13"/>
  <c r="C202" i="13"/>
  <c r="B202" i="13"/>
  <c r="C200" i="13"/>
  <c r="B200" i="13"/>
  <c r="C198" i="13"/>
  <c r="A198" i="13"/>
  <c r="C196" i="13"/>
  <c r="A196" i="13"/>
  <c r="C194" i="13"/>
  <c r="A194" i="13"/>
  <c r="C192" i="13"/>
  <c r="A192" i="13"/>
  <c r="C190" i="13"/>
  <c r="B190" i="13"/>
  <c r="A190" i="13"/>
  <c r="C187" i="13"/>
  <c r="B187" i="13"/>
  <c r="A187" i="13"/>
  <c r="C185" i="13"/>
  <c r="B185" i="13"/>
  <c r="A185" i="13"/>
  <c r="C183" i="13"/>
  <c r="A183" i="13"/>
  <c r="C181" i="13"/>
  <c r="A181" i="13"/>
  <c r="C179" i="13"/>
  <c r="A179" i="13"/>
  <c r="C177" i="13"/>
  <c r="A177" i="13"/>
  <c r="C175" i="13"/>
  <c r="A175" i="13"/>
  <c r="C173" i="13"/>
  <c r="A173" i="13"/>
  <c r="C171" i="13"/>
  <c r="A171" i="13"/>
  <c r="C169" i="13"/>
  <c r="A169" i="13"/>
  <c r="C167" i="13"/>
  <c r="A167" i="13"/>
  <c r="C165" i="13"/>
  <c r="A165" i="13"/>
  <c r="C163" i="13"/>
  <c r="A163" i="13"/>
  <c r="C161" i="13"/>
  <c r="A161" i="13"/>
  <c r="C159" i="13"/>
  <c r="B159" i="13"/>
  <c r="A159" i="13"/>
  <c r="C156" i="13"/>
  <c r="A156" i="13"/>
  <c r="C154" i="13"/>
  <c r="A154" i="13"/>
  <c r="C152" i="13"/>
  <c r="A152" i="13"/>
  <c r="C150" i="13"/>
  <c r="A150" i="13"/>
  <c r="C148" i="13"/>
  <c r="B148" i="13"/>
  <c r="A148" i="13"/>
  <c r="C145" i="13"/>
  <c r="A145" i="13"/>
  <c r="C143" i="13"/>
  <c r="A143" i="13"/>
  <c r="C141" i="13"/>
  <c r="A141" i="13"/>
  <c r="C139" i="13"/>
  <c r="A139" i="13"/>
  <c r="C137" i="13"/>
  <c r="A137" i="13"/>
  <c r="C135" i="13"/>
  <c r="B135" i="13"/>
  <c r="A135" i="13"/>
  <c r="C132" i="13"/>
  <c r="A132" i="13"/>
  <c r="C130" i="13"/>
  <c r="A130" i="13"/>
  <c r="C128" i="13"/>
  <c r="A128" i="13"/>
  <c r="C126" i="13"/>
  <c r="A126" i="13"/>
  <c r="C124" i="13"/>
  <c r="A124" i="13"/>
  <c r="C122" i="13"/>
  <c r="A122" i="13"/>
  <c r="C120" i="13"/>
  <c r="A120" i="13"/>
  <c r="C118" i="13"/>
  <c r="A118" i="13"/>
  <c r="C116" i="13"/>
  <c r="B116" i="13"/>
  <c r="A116" i="13"/>
  <c r="C113" i="13"/>
  <c r="A113" i="13"/>
  <c r="C111" i="13"/>
  <c r="A111" i="13"/>
  <c r="C109" i="13"/>
  <c r="B109" i="13"/>
  <c r="A109" i="13"/>
  <c r="C106" i="13"/>
  <c r="A106" i="13"/>
  <c r="C104" i="13"/>
  <c r="A104" i="13"/>
  <c r="C102" i="13"/>
  <c r="A102" i="13"/>
  <c r="C100" i="13"/>
  <c r="A100" i="13"/>
  <c r="C98" i="13"/>
  <c r="A98" i="13"/>
  <c r="C96" i="13"/>
  <c r="B96" i="13"/>
  <c r="A96" i="13"/>
  <c r="C93" i="13"/>
  <c r="A93" i="13"/>
  <c r="C91" i="13"/>
  <c r="A91" i="13"/>
  <c r="C89" i="13"/>
  <c r="A89" i="13"/>
  <c r="C87" i="13"/>
  <c r="A87" i="13"/>
  <c r="C85" i="13"/>
  <c r="B85" i="13"/>
  <c r="A85" i="13"/>
  <c r="C82" i="13"/>
  <c r="A82" i="13"/>
  <c r="C80" i="13"/>
  <c r="A80" i="13"/>
  <c r="C78" i="13"/>
  <c r="A78" i="13"/>
  <c r="C76" i="13"/>
  <c r="A76" i="13"/>
  <c r="C74" i="13"/>
  <c r="A74" i="13"/>
  <c r="C72" i="13"/>
  <c r="A72" i="13"/>
  <c r="C70" i="13"/>
  <c r="A70" i="13"/>
  <c r="C68" i="13"/>
  <c r="A68" i="13"/>
  <c r="C66" i="13"/>
  <c r="A66" i="13"/>
  <c r="C64" i="13"/>
  <c r="A64" i="13"/>
  <c r="C62" i="13"/>
  <c r="A62" i="13"/>
  <c r="C60" i="13"/>
  <c r="A60" i="13"/>
  <c r="C58" i="13"/>
  <c r="B58" i="13"/>
  <c r="A58" i="13"/>
  <c r="C55" i="13"/>
  <c r="A55" i="13"/>
  <c r="C53" i="13"/>
  <c r="A53" i="13"/>
  <c r="C51" i="13"/>
  <c r="A51" i="13"/>
  <c r="C49" i="13"/>
  <c r="A49" i="13"/>
  <c r="C47" i="13"/>
  <c r="B47" i="13"/>
  <c r="C45" i="13"/>
  <c r="B45" i="13"/>
  <c r="C43" i="13"/>
  <c r="A43" i="13"/>
  <c r="C41" i="13"/>
  <c r="A41" i="13"/>
  <c r="C39" i="13"/>
  <c r="B39" i="13"/>
  <c r="A39" i="13"/>
  <c r="C36" i="13"/>
  <c r="A36" i="13"/>
  <c r="C34" i="13"/>
  <c r="A34" i="13"/>
  <c r="C32" i="13"/>
  <c r="B32" i="13"/>
  <c r="C30" i="13"/>
  <c r="B30" i="13"/>
  <c r="C28" i="13"/>
  <c r="B28" i="13"/>
  <c r="C26" i="13"/>
  <c r="B26" i="13"/>
  <c r="C24" i="13"/>
  <c r="B24" i="13"/>
  <c r="C22" i="13"/>
  <c r="A22" i="13"/>
  <c r="C20" i="13"/>
  <c r="A20" i="13"/>
  <c r="C18" i="13"/>
  <c r="A18" i="13"/>
  <c r="C16" i="13"/>
  <c r="A16" i="13"/>
  <c r="C14" i="13"/>
  <c r="A14" i="13"/>
  <c r="C12" i="13"/>
  <c r="B12" i="13"/>
  <c r="C10" i="13"/>
  <c r="B10" i="13"/>
  <c r="C8" i="13"/>
  <c r="A8" i="13"/>
  <c r="C6" i="13"/>
  <c r="B6" i="13"/>
  <c r="A6" i="13"/>
  <c r="E190" i="13"/>
  <c r="AB274" i="13"/>
  <c r="AA274" i="13" s="1"/>
  <c r="Z274" i="13"/>
  <c r="Y274" i="13" s="1"/>
  <c r="X274" i="13"/>
  <c r="W274" i="13" s="1"/>
  <c r="V274" i="13"/>
  <c r="T274" i="13"/>
  <c r="P274" i="13"/>
  <c r="N274" i="13"/>
  <c r="H274" i="13"/>
  <c r="G274" i="13" s="1"/>
  <c r="F274" i="13"/>
  <c r="T270" i="13"/>
  <c r="T266" i="13"/>
  <c r="T262" i="13"/>
  <c r="T258" i="13"/>
  <c r="F258" i="13"/>
  <c r="AB253" i="13"/>
  <c r="Z253" i="13"/>
  <c r="V253" i="13"/>
  <c r="Z251" i="13"/>
  <c r="X251" i="13"/>
  <c r="V251" i="13"/>
  <c r="N251" i="13"/>
  <c r="AB249" i="13"/>
  <c r="Z249" i="13"/>
  <c r="Z247" i="13"/>
  <c r="X247" i="13"/>
  <c r="V247" i="13"/>
  <c r="AB245" i="13"/>
  <c r="Z245" i="13"/>
  <c r="Z243" i="13"/>
  <c r="X243" i="13"/>
  <c r="V243" i="13"/>
  <c r="AB241" i="13"/>
  <c r="Z241" i="13"/>
  <c r="Z239" i="13"/>
  <c r="Y239" i="13" s="1"/>
  <c r="X239" i="13"/>
  <c r="V239" i="13"/>
  <c r="AB237" i="13"/>
  <c r="Z237" i="13"/>
  <c r="N237" i="13"/>
  <c r="Z235" i="13"/>
  <c r="X235" i="13"/>
  <c r="V235" i="13"/>
  <c r="L235" i="13"/>
  <c r="AB233" i="13"/>
  <c r="Z233" i="13"/>
  <c r="R233" i="13"/>
  <c r="AB228" i="13"/>
  <c r="Z228" i="13"/>
  <c r="X228" i="13"/>
  <c r="T228" i="13"/>
  <c r="R228" i="13"/>
  <c r="L228" i="13"/>
  <c r="V226" i="13"/>
  <c r="T226" i="13"/>
  <c r="P226" i="13"/>
  <c r="X224" i="13"/>
  <c r="T224" i="13"/>
  <c r="R224" i="13"/>
  <c r="L224" i="13"/>
  <c r="H224" i="13"/>
  <c r="Z222" i="13"/>
  <c r="V222" i="13"/>
  <c r="U222" i="13" s="1"/>
  <c r="P222" i="13"/>
  <c r="AB220" i="13"/>
  <c r="Z220" i="13"/>
  <c r="X220" i="13"/>
  <c r="T220" i="13"/>
  <c r="R220" i="13"/>
  <c r="L220" i="13"/>
  <c r="H220" i="13"/>
  <c r="Z218" i="13"/>
  <c r="V218" i="13"/>
  <c r="T218" i="13"/>
  <c r="P218" i="13"/>
  <c r="Z214" i="13"/>
  <c r="V214" i="13"/>
  <c r="T214" i="13"/>
  <c r="R214" i="13"/>
  <c r="P214" i="13"/>
  <c r="Q214" i="13" s="1"/>
  <c r="N214" i="13"/>
  <c r="L214" i="13"/>
  <c r="Z212" i="13"/>
  <c r="V212" i="13"/>
  <c r="T212" i="13"/>
  <c r="R212" i="13"/>
  <c r="P212" i="13"/>
  <c r="N212" i="13"/>
  <c r="L212" i="13"/>
  <c r="Z210" i="13"/>
  <c r="X210" i="13"/>
  <c r="V210" i="13"/>
  <c r="T210" i="13"/>
  <c r="R210" i="13"/>
  <c r="N210" i="13"/>
  <c r="L210" i="13"/>
  <c r="V208" i="13"/>
  <c r="T208" i="13"/>
  <c r="R208" i="13"/>
  <c r="P208" i="13"/>
  <c r="N208" i="13"/>
  <c r="L208" i="13"/>
  <c r="AB206" i="13"/>
  <c r="Z206" i="13"/>
  <c r="V206" i="13"/>
  <c r="T206" i="13"/>
  <c r="R206" i="13"/>
  <c r="S206" i="13" s="1"/>
  <c r="P206" i="13"/>
  <c r="N206" i="13"/>
  <c r="L206" i="13"/>
  <c r="Z204" i="13"/>
  <c r="V204" i="13"/>
  <c r="U204" i="13" s="1"/>
  <c r="R204" i="13"/>
  <c r="N204" i="13"/>
  <c r="L204" i="13"/>
  <c r="Z202" i="13"/>
  <c r="X202" i="13"/>
  <c r="V202" i="13"/>
  <c r="T202" i="13"/>
  <c r="R202" i="13"/>
  <c r="N202" i="13"/>
  <c r="L202" i="13"/>
  <c r="Z200" i="13"/>
  <c r="V200" i="13"/>
  <c r="T200" i="13"/>
  <c r="R200" i="13"/>
  <c r="N200" i="13"/>
  <c r="L200" i="13"/>
  <c r="AB196" i="13"/>
  <c r="X196" i="13"/>
  <c r="T196" i="13"/>
  <c r="V194" i="13"/>
  <c r="T194" i="13"/>
  <c r="AB192" i="13"/>
  <c r="X192" i="13"/>
  <c r="T192" i="13"/>
  <c r="R192" i="13"/>
  <c r="H192" i="13"/>
  <c r="N161" i="13"/>
  <c r="P161" i="13"/>
  <c r="R161" i="13"/>
  <c r="V161" i="13"/>
  <c r="X161" i="13"/>
  <c r="Z161" i="13"/>
  <c r="L163" i="13"/>
  <c r="N163" i="13"/>
  <c r="R163" i="13"/>
  <c r="X163" i="13"/>
  <c r="Z163" i="13"/>
  <c r="N165" i="13"/>
  <c r="P165" i="13"/>
  <c r="V165" i="13"/>
  <c r="Z165" i="13"/>
  <c r="L167" i="13"/>
  <c r="N167" i="13"/>
  <c r="R167" i="13"/>
  <c r="X167" i="13"/>
  <c r="Z167" i="13"/>
  <c r="H169" i="13"/>
  <c r="N169" i="13"/>
  <c r="P169" i="13"/>
  <c r="R169" i="13"/>
  <c r="V169" i="13"/>
  <c r="X169" i="13"/>
  <c r="Z169" i="13"/>
  <c r="Y169" i="13" s="1"/>
  <c r="H171" i="13"/>
  <c r="N171" i="13"/>
  <c r="X171" i="13"/>
  <c r="Z171" i="13"/>
  <c r="H173" i="13"/>
  <c r="L173" i="13"/>
  <c r="N173" i="13"/>
  <c r="P173" i="13"/>
  <c r="R173" i="13"/>
  <c r="V173" i="13"/>
  <c r="X173" i="13"/>
  <c r="Z173" i="13"/>
  <c r="L175" i="13"/>
  <c r="N175" i="13"/>
  <c r="X175" i="13"/>
  <c r="Z175" i="13"/>
  <c r="N177" i="13"/>
  <c r="R177" i="13"/>
  <c r="V177" i="13"/>
  <c r="X177" i="13"/>
  <c r="Z177" i="13"/>
  <c r="L179" i="13"/>
  <c r="N179" i="13"/>
  <c r="X179" i="13"/>
  <c r="Z179" i="13"/>
  <c r="L181" i="13"/>
  <c r="N181" i="13"/>
  <c r="V181" i="13"/>
  <c r="X181" i="13"/>
  <c r="Z181" i="13"/>
  <c r="L183" i="13"/>
  <c r="N183" i="13"/>
  <c r="X183" i="13"/>
  <c r="AB183" i="13"/>
  <c r="F185" i="13"/>
  <c r="J185" i="13"/>
  <c r="N185" i="13"/>
  <c r="P185" i="13"/>
  <c r="R185" i="13"/>
  <c r="T185" i="13"/>
  <c r="V185" i="13"/>
  <c r="X185" i="13"/>
  <c r="Z185" i="13"/>
  <c r="AB185" i="13"/>
  <c r="F187" i="13"/>
  <c r="J187" i="13"/>
  <c r="L187" i="13"/>
  <c r="N187" i="13"/>
  <c r="V187" i="13"/>
  <c r="T279" i="13"/>
  <c r="Z279" i="13"/>
  <c r="P281" i="13"/>
  <c r="T281" i="13"/>
  <c r="T283" i="13"/>
  <c r="Z283" i="13"/>
  <c r="L287" i="13"/>
  <c r="N287" i="13"/>
  <c r="P287" i="13"/>
  <c r="R287" i="13"/>
  <c r="T287" i="13"/>
  <c r="V287" i="13"/>
  <c r="X287" i="13"/>
  <c r="Z287" i="13"/>
  <c r="AB287" i="13"/>
  <c r="N289" i="13"/>
  <c r="V289" i="13"/>
  <c r="AB289" i="13"/>
  <c r="L291" i="13"/>
  <c r="N291" i="13"/>
  <c r="P291" i="13"/>
  <c r="R291" i="13"/>
  <c r="T291" i="13"/>
  <c r="V291" i="13"/>
  <c r="X291" i="13"/>
  <c r="Z291" i="13"/>
  <c r="Y291" i="13" s="1"/>
  <c r="AB291" i="13"/>
  <c r="N293" i="13"/>
  <c r="V293" i="13"/>
  <c r="L295" i="13"/>
  <c r="N295" i="13"/>
  <c r="P295" i="13"/>
  <c r="R295" i="13"/>
  <c r="T295" i="13"/>
  <c r="S295" i="13" s="1"/>
  <c r="V295" i="13"/>
  <c r="X295" i="13"/>
  <c r="Z295" i="13"/>
  <c r="AB295" i="13"/>
  <c r="N297" i="13"/>
  <c r="R297" i="13"/>
  <c r="V297" i="13"/>
  <c r="L299" i="13"/>
  <c r="N299" i="13"/>
  <c r="P299" i="13"/>
  <c r="R299" i="13"/>
  <c r="T299" i="13"/>
  <c r="V299" i="13"/>
  <c r="X299" i="13"/>
  <c r="Z299" i="13"/>
  <c r="AB299" i="13"/>
  <c r="J301" i="13"/>
  <c r="L301" i="13"/>
  <c r="N301" i="13"/>
  <c r="V301" i="13"/>
  <c r="L303" i="13"/>
  <c r="N303" i="13"/>
  <c r="P303" i="13"/>
  <c r="R303" i="13"/>
  <c r="T303" i="13"/>
  <c r="V303" i="13"/>
  <c r="X303" i="13"/>
  <c r="W303" i="13" s="1"/>
  <c r="Z303" i="13"/>
  <c r="AB303" i="13"/>
  <c r="N305" i="13"/>
  <c r="V305" i="13"/>
  <c r="T309" i="13"/>
  <c r="V309" i="13"/>
  <c r="T313" i="13"/>
  <c r="V313" i="13"/>
  <c r="T317" i="13"/>
  <c r="V317" i="13"/>
  <c r="T321" i="13"/>
  <c r="V321" i="13"/>
  <c r="U321" i="13" s="1"/>
  <c r="T325" i="13"/>
  <c r="V325" i="13"/>
  <c r="F327" i="13"/>
  <c r="T329" i="13"/>
  <c r="U329" i="13" s="1"/>
  <c r="V329" i="13"/>
  <c r="T333" i="13"/>
  <c r="V333" i="13"/>
  <c r="U333" i="13" s="1"/>
  <c r="F335" i="13"/>
  <c r="R154" i="13"/>
  <c r="P152" i="13"/>
  <c r="R150" i="13"/>
  <c r="Z145" i="13"/>
  <c r="R145" i="13"/>
  <c r="N145" i="13"/>
  <c r="L145" i="13"/>
  <c r="V143" i="13"/>
  <c r="R143" i="13"/>
  <c r="N143" i="13"/>
  <c r="L143" i="13"/>
  <c r="Z141" i="13"/>
  <c r="T141" i="13"/>
  <c r="R141" i="13"/>
  <c r="N141" i="13"/>
  <c r="L141" i="13"/>
  <c r="Z139" i="13"/>
  <c r="R139" i="13"/>
  <c r="N139" i="13"/>
  <c r="L139" i="13"/>
  <c r="F139" i="13"/>
  <c r="Z137" i="13"/>
  <c r="R137" i="13"/>
  <c r="N137" i="13"/>
  <c r="L137" i="13"/>
  <c r="Z130" i="13"/>
  <c r="R130" i="13"/>
  <c r="T128" i="13"/>
  <c r="Z126" i="13"/>
  <c r="T126" i="13"/>
  <c r="Z122" i="13"/>
  <c r="T120" i="13"/>
  <c r="D183" i="13"/>
  <c r="D179" i="13"/>
  <c r="D175" i="13"/>
  <c r="D152" i="13"/>
  <c r="B4" i="13"/>
  <c r="A4" i="13"/>
  <c r="Q291" i="13" l="1"/>
  <c r="M175" i="13"/>
  <c r="Q5" i="9"/>
  <c r="M143" i="13"/>
  <c r="Q19" i="3"/>
  <c r="Q17" i="3"/>
  <c r="Q15" i="3"/>
  <c r="Q13" i="3"/>
  <c r="Q11" i="3"/>
  <c r="K4" i="2"/>
  <c r="M4" i="2" s="1"/>
  <c r="F7" i="2"/>
  <c r="F5" i="2" s="1"/>
  <c r="Q334" i="1"/>
  <c r="Q332" i="1"/>
  <c r="Q330" i="1"/>
  <c r="Q326" i="1"/>
  <c r="Q324" i="1"/>
  <c r="Q322" i="1"/>
  <c r="Q320" i="1"/>
  <c r="Q318" i="1"/>
  <c r="Q316" i="1"/>
  <c r="J308" i="1"/>
  <c r="Q308" i="1" s="1"/>
  <c r="J307" i="13" s="1"/>
  <c r="Q314" i="1"/>
  <c r="Q312" i="1"/>
  <c r="Q310" i="1"/>
  <c r="G278" i="1"/>
  <c r="Q306" i="1"/>
  <c r="J305" i="13" s="1"/>
  <c r="Q304" i="1"/>
  <c r="J303" i="13" s="1"/>
  <c r="Q300" i="1"/>
  <c r="J299" i="13" s="1"/>
  <c r="Q298" i="1"/>
  <c r="J297" i="13" s="1"/>
  <c r="K295" i="13"/>
  <c r="Q296" i="1"/>
  <c r="J295" i="13" s="1"/>
  <c r="I295" i="13" s="1"/>
  <c r="Q294" i="1"/>
  <c r="J293" i="13" s="1"/>
  <c r="Q292" i="1"/>
  <c r="J291" i="13" s="1"/>
  <c r="Q290" i="1"/>
  <c r="Q288" i="1"/>
  <c r="Q284" i="1"/>
  <c r="Q282" i="1"/>
  <c r="Q280" i="1"/>
  <c r="Q271" i="1"/>
  <c r="J257" i="1"/>
  <c r="Q267" i="1"/>
  <c r="Q263" i="1"/>
  <c r="Q254" i="1"/>
  <c r="J253" i="13" s="1"/>
  <c r="Q252" i="1"/>
  <c r="J251" i="13" s="1"/>
  <c r="Q250" i="1"/>
  <c r="J249" i="13" s="1"/>
  <c r="Q248" i="1"/>
  <c r="J247" i="13" s="1"/>
  <c r="Q246" i="1"/>
  <c r="J245" i="13" s="1"/>
  <c r="Q244" i="1"/>
  <c r="J243" i="13" s="1"/>
  <c r="Q242" i="1"/>
  <c r="J241" i="13" s="1"/>
  <c r="Q240" i="1"/>
  <c r="J239" i="13" s="1"/>
  <c r="Q238" i="1"/>
  <c r="J237" i="13" s="1"/>
  <c r="Q236" i="1"/>
  <c r="J232" i="1"/>
  <c r="Q232" i="1" s="1"/>
  <c r="J231" i="13" s="1"/>
  <c r="Q234" i="1"/>
  <c r="J233" i="13" s="1"/>
  <c r="Q227" i="1"/>
  <c r="Q223" i="1"/>
  <c r="J222" i="13" s="1"/>
  <c r="J217" i="1"/>
  <c r="Q217" i="1" s="1"/>
  <c r="J216" i="13" s="1"/>
  <c r="Q219" i="1"/>
  <c r="Q215" i="1"/>
  <c r="J214" i="13" s="1"/>
  <c r="Q213" i="1"/>
  <c r="J212" i="13" s="1"/>
  <c r="P199" i="1"/>
  <c r="Q211" i="1"/>
  <c r="J210" i="13" s="1"/>
  <c r="Q209" i="1"/>
  <c r="J208" i="13" s="1"/>
  <c r="Q207" i="1"/>
  <c r="J206" i="13" s="1"/>
  <c r="Q205" i="1"/>
  <c r="J204" i="13" s="1"/>
  <c r="Q203" i="1"/>
  <c r="Q201" i="1"/>
  <c r="Q144" i="1"/>
  <c r="Q133" i="1"/>
  <c r="J132" i="13" s="1"/>
  <c r="M117" i="1"/>
  <c r="Q129" i="1"/>
  <c r="J128" i="13" s="1"/>
  <c r="J117" i="1"/>
  <c r="I5" i="1"/>
  <c r="Q127" i="1"/>
  <c r="J126" i="13" s="1"/>
  <c r="Q125" i="1"/>
  <c r="J124" i="13" s="1"/>
  <c r="Q123" i="1"/>
  <c r="Q121" i="1"/>
  <c r="J120" i="13" s="1"/>
  <c r="Q119" i="1"/>
  <c r="Q114" i="1"/>
  <c r="J110" i="1"/>
  <c r="Q112" i="1"/>
  <c r="Q107" i="1"/>
  <c r="Q105" i="1"/>
  <c r="J97" i="1"/>
  <c r="Q103" i="1"/>
  <c r="Q101" i="1"/>
  <c r="Q99" i="1"/>
  <c r="Q94" i="1"/>
  <c r="Q92" i="1"/>
  <c r="J86" i="1"/>
  <c r="Q88" i="1"/>
  <c r="Q81" i="1"/>
  <c r="Q77" i="1"/>
  <c r="F5" i="1"/>
  <c r="M59" i="1"/>
  <c r="Q69" i="1"/>
  <c r="Q65" i="1"/>
  <c r="Q63" i="1"/>
  <c r="Q61" i="1"/>
  <c r="J59" i="1"/>
  <c r="Q54" i="1"/>
  <c r="Q52" i="1"/>
  <c r="Q50" i="1"/>
  <c r="J40" i="1"/>
  <c r="Q40" i="1" s="1"/>
  <c r="Q23" i="1"/>
  <c r="J23" i="1"/>
  <c r="J22" i="1"/>
  <c r="Q22" i="1"/>
  <c r="G7" i="1"/>
  <c r="G5" i="1" s="1"/>
  <c r="Q21" i="1"/>
  <c r="Q19" i="1"/>
  <c r="Q17" i="1"/>
  <c r="Q15" i="1"/>
  <c r="Q13" i="1"/>
  <c r="J9" i="1"/>
  <c r="Q9" i="1" s="1"/>
  <c r="E7" i="1"/>
  <c r="Q11" i="1"/>
  <c r="AA249" i="13"/>
  <c r="Q4" i="9"/>
  <c r="J278" i="11"/>
  <c r="J308" i="11"/>
  <c r="Q308" i="11" s="1"/>
  <c r="H307" i="13" s="1"/>
  <c r="Q304" i="11"/>
  <c r="H303" i="13" s="1"/>
  <c r="Q300" i="11"/>
  <c r="H299" i="13" s="1"/>
  <c r="Q296" i="11"/>
  <c r="H295" i="13" s="1"/>
  <c r="Q292" i="11"/>
  <c r="H291" i="13" s="1"/>
  <c r="Q288" i="11"/>
  <c r="H287" i="13" s="1"/>
  <c r="Q282" i="11"/>
  <c r="P257" i="11"/>
  <c r="J256" i="1"/>
  <c r="Q260" i="1"/>
  <c r="Q260" i="11"/>
  <c r="Q254" i="11"/>
  <c r="Q252" i="11"/>
  <c r="H251" i="13" s="1"/>
  <c r="Q250" i="11"/>
  <c r="Q248" i="11"/>
  <c r="H247" i="13" s="1"/>
  <c r="Q246" i="11"/>
  <c r="Q244" i="11"/>
  <c r="H243" i="13" s="1"/>
  <c r="Q242" i="11"/>
  <c r="Q240" i="11"/>
  <c r="H239" i="13" s="1"/>
  <c r="Q238" i="11"/>
  <c r="Q236" i="11"/>
  <c r="H235" i="13" s="1"/>
  <c r="Q234" i="11"/>
  <c r="J232" i="11"/>
  <c r="Q232" i="11" s="1"/>
  <c r="H231" i="13" s="1"/>
  <c r="Q229" i="11"/>
  <c r="H228" i="13" s="1"/>
  <c r="J217" i="11"/>
  <c r="Q213" i="11"/>
  <c r="H212" i="13" s="1"/>
  <c r="P191" i="11"/>
  <c r="Q209" i="11"/>
  <c r="H208" i="13" s="1"/>
  <c r="Q205" i="11"/>
  <c r="H204" i="13" s="1"/>
  <c r="J191" i="11"/>
  <c r="Q201" i="11"/>
  <c r="H200" i="13" s="1"/>
  <c r="Q197" i="11"/>
  <c r="H196" i="13" s="1"/>
  <c r="M191" i="11"/>
  <c r="Q191" i="11" s="1"/>
  <c r="J160" i="1"/>
  <c r="Q160" i="1" s="1"/>
  <c r="J159" i="13" s="1"/>
  <c r="F4" i="1"/>
  <c r="J159" i="1"/>
  <c r="Q159" i="1" s="1"/>
  <c r="F4" i="11"/>
  <c r="I5" i="11"/>
  <c r="L4" i="11"/>
  <c r="H159" i="13"/>
  <c r="Q172" i="1"/>
  <c r="J171" i="13" s="1"/>
  <c r="Q153" i="1"/>
  <c r="J152" i="13" s="1"/>
  <c r="H5" i="1"/>
  <c r="J149" i="1"/>
  <c r="Q149" i="1" s="1"/>
  <c r="J148" i="13" s="1"/>
  <c r="Q157" i="1"/>
  <c r="J156" i="13" s="1"/>
  <c r="J148" i="1"/>
  <c r="Q152" i="1"/>
  <c r="Q151" i="1"/>
  <c r="J150" i="13" s="1"/>
  <c r="Q150" i="1"/>
  <c r="Q156" i="11"/>
  <c r="G4" i="11"/>
  <c r="J149" i="11"/>
  <c r="Q149" i="11" s="1"/>
  <c r="H148" i="13" s="1"/>
  <c r="Q152" i="11"/>
  <c r="J148" i="11"/>
  <c r="Q148" i="11" s="1"/>
  <c r="H4" i="11"/>
  <c r="Q138" i="1"/>
  <c r="Q140" i="1"/>
  <c r="J136" i="1"/>
  <c r="Q136" i="1" s="1"/>
  <c r="J135" i="13" s="1"/>
  <c r="Q139" i="1"/>
  <c r="Q138" i="11"/>
  <c r="Q140" i="11"/>
  <c r="P135" i="11"/>
  <c r="Q135" i="11" s="1"/>
  <c r="Q139" i="11"/>
  <c r="Q144" i="11"/>
  <c r="H5" i="11"/>
  <c r="Q133" i="11"/>
  <c r="Q129" i="11"/>
  <c r="M117" i="11"/>
  <c r="Q125" i="11"/>
  <c r="Q121" i="11"/>
  <c r="J117" i="11"/>
  <c r="Q114" i="11"/>
  <c r="Q112" i="11"/>
  <c r="Q107" i="11"/>
  <c r="Q102" i="1"/>
  <c r="J96" i="11"/>
  <c r="Q96" i="11" s="1"/>
  <c r="Q103" i="11"/>
  <c r="J97" i="11"/>
  <c r="Q99" i="11"/>
  <c r="E5" i="11"/>
  <c r="Q94" i="11"/>
  <c r="Q92" i="11"/>
  <c r="J86" i="11"/>
  <c r="Q86" i="11" s="1"/>
  <c r="Q88" i="11"/>
  <c r="Q80" i="1"/>
  <c r="Q79" i="11"/>
  <c r="Q75" i="11"/>
  <c r="Q65" i="11"/>
  <c r="Q63" i="11"/>
  <c r="J59" i="11"/>
  <c r="Q61" i="11"/>
  <c r="J40" i="11"/>
  <c r="Q40" i="11" s="1"/>
  <c r="P6" i="1"/>
  <c r="Q35" i="11"/>
  <c r="Q34" i="11"/>
  <c r="O7" i="11"/>
  <c r="O5" i="11" s="1"/>
  <c r="Q37" i="11"/>
  <c r="Q33" i="11"/>
  <c r="Q29" i="11"/>
  <c r="Q27" i="11"/>
  <c r="G7" i="11"/>
  <c r="G5" i="11" s="1"/>
  <c r="Q25" i="11"/>
  <c r="Q21" i="11"/>
  <c r="Q20" i="11"/>
  <c r="Q20" i="1"/>
  <c r="Q19" i="11"/>
  <c r="Q17" i="11"/>
  <c r="Q15" i="11"/>
  <c r="Q13" i="11"/>
  <c r="Q11" i="11"/>
  <c r="AB198" i="13"/>
  <c r="AA253" i="13"/>
  <c r="D148" i="13"/>
  <c r="D135" i="13"/>
  <c r="AA237" i="13"/>
  <c r="AA241" i="13"/>
  <c r="AA245" i="13"/>
  <c r="AB148" i="13"/>
  <c r="AB152" i="13"/>
  <c r="AB156" i="13"/>
  <c r="AA156" i="13" s="1"/>
  <c r="D192" i="13"/>
  <c r="D196" i="13"/>
  <c r="D220" i="13"/>
  <c r="D224" i="13"/>
  <c r="D228" i="13"/>
  <c r="D256" i="13"/>
  <c r="AB270" i="13"/>
  <c r="AB281" i="13"/>
  <c r="D277" i="13"/>
  <c r="AB309" i="13"/>
  <c r="AB313" i="13"/>
  <c r="AB317" i="13"/>
  <c r="AA317" i="13" s="1"/>
  <c r="AB321" i="13"/>
  <c r="AA321" i="13" s="1"/>
  <c r="AB325" i="13"/>
  <c r="AB329" i="13"/>
  <c r="AB333" i="13"/>
  <c r="D156" i="13"/>
  <c r="D216" i="13"/>
  <c r="AB222" i="13"/>
  <c r="AA222" i="13" s="1"/>
  <c r="AB226" i="13"/>
  <c r="AA226" i="13" s="1"/>
  <c r="D281" i="13"/>
  <c r="AB256" i="13"/>
  <c r="J6" i="8"/>
  <c r="E4" i="8"/>
  <c r="J4" i="8" s="1"/>
  <c r="Q6" i="8"/>
  <c r="AA295" i="13"/>
  <c r="J7" i="8"/>
  <c r="M8" i="8"/>
  <c r="Q8" i="8" s="1"/>
  <c r="P89" i="8"/>
  <c r="Q117" i="8"/>
  <c r="Q160" i="8"/>
  <c r="Z159" i="13" s="1"/>
  <c r="Y159" i="13" s="1"/>
  <c r="AA183" i="13"/>
  <c r="N4" i="8"/>
  <c r="P4" i="8" s="1"/>
  <c r="K7" i="8"/>
  <c r="J8" i="8"/>
  <c r="Q39" i="8"/>
  <c r="Q59" i="8"/>
  <c r="Q60" i="8"/>
  <c r="Q64" i="8"/>
  <c r="Q68" i="8"/>
  <c r="Q72" i="8"/>
  <c r="Q76" i="8"/>
  <c r="Q80" i="8"/>
  <c r="J96" i="8"/>
  <c r="Q96" i="8"/>
  <c r="Q99" i="8"/>
  <c r="Q103" i="8"/>
  <c r="Q107" i="8"/>
  <c r="Q121" i="8"/>
  <c r="Z120" i="13" s="1"/>
  <c r="AA120" i="13" s="1"/>
  <c r="Q125" i="8"/>
  <c r="Z124" i="13" s="1"/>
  <c r="AA124" i="13" s="1"/>
  <c r="Q129" i="8"/>
  <c r="Z128" i="13" s="1"/>
  <c r="Q133" i="8"/>
  <c r="Z132" i="13" s="1"/>
  <c r="J148" i="8"/>
  <c r="Q148" i="8" s="1"/>
  <c r="Q151" i="8"/>
  <c r="Z150" i="13" s="1"/>
  <c r="Q155" i="8"/>
  <c r="P9" i="8"/>
  <c r="Q9" i="8" s="1"/>
  <c r="P43" i="8"/>
  <c r="Q43" i="8" s="1"/>
  <c r="Q45" i="8"/>
  <c r="Q63" i="8"/>
  <c r="Q67" i="8"/>
  <c r="Q71" i="8"/>
  <c r="Q75" i="8"/>
  <c r="Q79" i="8"/>
  <c r="Q83" i="8"/>
  <c r="J86" i="8"/>
  <c r="Q97" i="8"/>
  <c r="Q98" i="8"/>
  <c r="Q102" i="8"/>
  <c r="Q106" i="8"/>
  <c r="J110" i="8"/>
  <c r="M110" i="8"/>
  <c r="Q110" i="8"/>
  <c r="P116" i="8"/>
  <c r="Q116" i="8" s="1"/>
  <c r="Q120" i="8"/>
  <c r="Q124" i="8"/>
  <c r="Q128" i="8"/>
  <c r="Q132" i="8"/>
  <c r="J136" i="8"/>
  <c r="M136" i="8"/>
  <c r="Q136" i="8"/>
  <c r="Z135" i="13" s="1"/>
  <c r="Q149" i="8"/>
  <c r="Q150" i="8"/>
  <c r="Q154" i="8"/>
  <c r="Q198" i="8"/>
  <c r="Q199" i="8"/>
  <c r="Q285" i="8"/>
  <c r="Q307" i="8"/>
  <c r="Q217" i="8"/>
  <c r="Q257" i="8"/>
  <c r="Q286" i="8"/>
  <c r="K86" i="8"/>
  <c r="M86" i="8" s="1"/>
  <c r="Q86" i="8" s="1"/>
  <c r="Q177" i="8"/>
  <c r="J277" i="8"/>
  <c r="Q308" i="8"/>
  <c r="K277" i="8"/>
  <c r="M277" i="8" s="1"/>
  <c r="Q277" i="8" s="1"/>
  <c r="F278" i="8"/>
  <c r="F5" i="8" s="1"/>
  <c r="J5" i="8" s="1"/>
  <c r="N278" i="8"/>
  <c r="P278" i="8" s="1"/>
  <c r="P6" i="7"/>
  <c r="O4" i="7"/>
  <c r="Q117" i="7"/>
  <c r="Q135" i="7"/>
  <c r="Q8" i="7"/>
  <c r="M7" i="7"/>
  <c r="Q97" i="7"/>
  <c r="W210" i="13"/>
  <c r="M6" i="7"/>
  <c r="P43" i="7"/>
  <c r="Q43" i="7" s="1"/>
  <c r="Q45" i="7"/>
  <c r="Q148" i="7"/>
  <c r="Q160" i="7"/>
  <c r="J6" i="7"/>
  <c r="E7" i="7"/>
  <c r="J22" i="7"/>
  <c r="M23" i="7"/>
  <c r="Q26" i="7"/>
  <c r="Q30" i="7"/>
  <c r="Q34" i="7"/>
  <c r="Q48" i="7"/>
  <c r="Q52" i="7"/>
  <c r="Q56" i="7"/>
  <c r="Q88" i="7"/>
  <c r="Q94" i="7"/>
  <c r="J110" i="7"/>
  <c r="Q110" i="7" s="1"/>
  <c r="Q114" i="7"/>
  <c r="Q140" i="7"/>
  <c r="X139" i="13" s="1"/>
  <c r="Q144" i="7"/>
  <c r="X143" i="13" s="1"/>
  <c r="Q159" i="7"/>
  <c r="P7" i="7"/>
  <c r="M22" i="7"/>
  <c r="Q25" i="7"/>
  <c r="Q29" i="7"/>
  <c r="Q33" i="7"/>
  <c r="Q37" i="7"/>
  <c r="Q47" i="7"/>
  <c r="Q51" i="7"/>
  <c r="Q55" i="7"/>
  <c r="P58" i="7"/>
  <c r="Q58" i="7" s="1"/>
  <c r="Q87" i="7"/>
  <c r="Q93" i="7"/>
  <c r="P96" i="7"/>
  <c r="Q96" i="7" s="1"/>
  <c r="Q113" i="7"/>
  <c r="P116" i="7"/>
  <c r="Q116" i="7" s="1"/>
  <c r="Q139" i="7"/>
  <c r="Q143" i="7"/>
  <c r="W143" i="13"/>
  <c r="W139" i="13"/>
  <c r="Q22" i="7"/>
  <c r="Q86" i="7"/>
  <c r="Q138" i="7"/>
  <c r="Q142" i="7"/>
  <c r="Q146" i="7"/>
  <c r="J217" i="7"/>
  <c r="E278" i="7"/>
  <c r="J278" i="7" s="1"/>
  <c r="J286" i="7"/>
  <c r="Q154" i="7"/>
  <c r="Q192" i="7"/>
  <c r="Q196" i="7"/>
  <c r="E191" i="7"/>
  <c r="J191" i="7" s="1"/>
  <c r="J199" i="7"/>
  <c r="Q199" i="7" s="1"/>
  <c r="X198" i="13" s="1"/>
  <c r="J216" i="7"/>
  <c r="Q220" i="7"/>
  <c r="Q224" i="7"/>
  <c r="Q228" i="7"/>
  <c r="J232" i="7"/>
  <c r="Q232" i="7" s="1"/>
  <c r="X231" i="13" s="1"/>
  <c r="J256" i="7"/>
  <c r="Q259" i="7"/>
  <c r="X258" i="13" s="1"/>
  <c r="Q263" i="7"/>
  <c r="X262" i="13" s="1"/>
  <c r="Q267" i="7"/>
  <c r="X266" i="13" s="1"/>
  <c r="Q271" i="7"/>
  <c r="X270" i="13" s="1"/>
  <c r="Q282" i="7"/>
  <c r="X281" i="13" s="1"/>
  <c r="J285" i="7"/>
  <c r="P285" i="7"/>
  <c r="N277" i="7"/>
  <c r="P277" i="7" s="1"/>
  <c r="Q277" i="7" s="1"/>
  <c r="P307" i="7"/>
  <c r="Q307" i="7" s="1"/>
  <c r="Q310" i="7"/>
  <c r="X309" i="13" s="1"/>
  <c r="Q314" i="7"/>
  <c r="X313" i="13" s="1"/>
  <c r="Q318" i="7"/>
  <c r="X317" i="13" s="1"/>
  <c r="Q322" i="7"/>
  <c r="X321" i="13" s="1"/>
  <c r="Q326" i="7"/>
  <c r="X325" i="13" s="1"/>
  <c r="Q330" i="7"/>
  <c r="X329" i="13" s="1"/>
  <c r="W329" i="13" s="1"/>
  <c r="Q334" i="7"/>
  <c r="X333" i="13" s="1"/>
  <c r="Q153" i="7"/>
  <c r="X152" i="13" s="1"/>
  <c r="Q157" i="7"/>
  <c r="X156" i="13" s="1"/>
  <c r="M191" i="7"/>
  <c r="Q191" i="7" s="1"/>
  <c r="Q195" i="7"/>
  <c r="P198" i="7"/>
  <c r="Q198" i="7" s="1"/>
  <c r="N190" i="7"/>
  <c r="M216" i="7"/>
  <c r="Q216" i="7" s="1"/>
  <c r="Q219" i="7"/>
  <c r="X218" i="13" s="1"/>
  <c r="W218" i="13" s="1"/>
  <c r="Q223" i="7"/>
  <c r="Q227" i="7"/>
  <c r="X226" i="13" s="1"/>
  <c r="Y226" i="13" s="1"/>
  <c r="M256" i="7"/>
  <c r="Q256" i="7" s="1"/>
  <c r="Q262" i="7"/>
  <c r="Q266" i="7"/>
  <c r="Q270" i="7"/>
  <c r="Q274" i="7"/>
  <c r="Q281" i="7"/>
  <c r="Q308" i="7"/>
  <c r="Q309" i="7"/>
  <c r="Q313" i="7"/>
  <c r="Q317" i="7"/>
  <c r="Q321" i="7"/>
  <c r="Q325" i="7"/>
  <c r="Q329" i="7"/>
  <c r="Q333" i="7"/>
  <c r="P217" i="7"/>
  <c r="Q217" i="7" s="1"/>
  <c r="P257" i="7"/>
  <c r="Q257" i="7" s="1"/>
  <c r="Q258" i="7"/>
  <c r="Q261" i="7"/>
  <c r="Q265" i="7"/>
  <c r="Q269" i="7"/>
  <c r="Q273" i="7"/>
  <c r="K278" i="7"/>
  <c r="M278" i="7" s="1"/>
  <c r="Q278" i="7" s="1"/>
  <c r="Q280" i="7"/>
  <c r="Q284" i="7"/>
  <c r="M286" i="7"/>
  <c r="Q286" i="7" s="1"/>
  <c r="Q312" i="7"/>
  <c r="X311" i="13" s="1"/>
  <c r="Q316" i="7"/>
  <c r="X315" i="13" s="1"/>
  <c r="Q320" i="7"/>
  <c r="X319" i="13" s="1"/>
  <c r="Q324" i="7"/>
  <c r="X323" i="13" s="1"/>
  <c r="Q328" i="7"/>
  <c r="X327" i="13" s="1"/>
  <c r="Q332" i="7"/>
  <c r="X331" i="13" s="1"/>
  <c r="Q336" i="7"/>
  <c r="J7" i="6"/>
  <c r="P6" i="6"/>
  <c r="Q6" i="6" s="1"/>
  <c r="N4" i="6"/>
  <c r="P4" i="6" s="1"/>
  <c r="N85" i="6"/>
  <c r="P85" i="6" s="1"/>
  <c r="P89" i="6"/>
  <c r="J6" i="6"/>
  <c r="O4" i="6"/>
  <c r="P7" i="6"/>
  <c r="H4" i="6"/>
  <c r="Q9" i="6"/>
  <c r="Q40" i="6"/>
  <c r="Q160" i="6"/>
  <c r="W317" i="13"/>
  <c r="W295" i="13"/>
  <c r="W287" i="13"/>
  <c r="W171" i="13"/>
  <c r="W235" i="13"/>
  <c r="W243" i="13"/>
  <c r="W258" i="13"/>
  <c r="K7" i="6"/>
  <c r="J8" i="6"/>
  <c r="Q8" i="6" s="1"/>
  <c r="Q16" i="6"/>
  <c r="Q20" i="6"/>
  <c r="Q24" i="6"/>
  <c r="Q22" i="6" s="1"/>
  <c r="Q50" i="6"/>
  <c r="Q54" i="6"/>
  <c r="J59" i="6"/>
  <c r="Q59" i="6" s="1"/>
  <c r="Q87" i="6"/>
  <c r="Q91" i="6"/>
  <c r="J109" i="6"/>
  <c r="M109" i="6"/>
  <c r="Q109" i="6" s="1"/>
  <c r="Q111" i="6"/>
  <c r="J135" i="6"/>
  <c r="M135" i="6"/>
  <c r="Q135" i="6" s="1"/>
  <c r="Q137" i="6"/>
  <c r="Q141" i="6"/>
  <c r="Q145" i="6"/>
  <c r="J149" i="6"/>
  <c r="Q163" i="6"/>
  <c r="Q167" i="6"/>
  <c r="Q171" i="6"/>
  <c r="Q199" i="6"/>
  <c r="Q286" i="6"/>
  <c r="K4" i="6"/>
  <c r="M4" i="6" s="1"/>
  <c r="F5" i="6"/>
  <c r="J5" i="6" s="1"/>
  <c r="N5" i="6"/>
  <c r="P5" i="6" s="1"/>
  <c r="Q15" i="6"/>
  <c r="Q19" i="6"/>
  <c r="J39" i="6"/>
  <c r="Q39" i="6" s="1"/>
  <c r="Q42" i="6"/>
  <c r="J85" i="6"/>
  <c r="Q86" i="6"/>
  <c r="Q110" i="6"/>
  <c r="Q136" i="6"/>
  <c r="Q149" i="6"/>
  <c r="E190" i="6"/>
  <c r="J190" i="6" s="1"/>
  <c r="J198" i="6"/>
  <c r="E277" i="6"/>
  <c r="J277" i="6" s="1"/>
  <c r="J285" i="6"/>
  <c r="Q285" i="6" s="1"/>
  <c r="W220" i="13"/>
  <c r="W167" i="13"/>
  <c r="W163" i="13"/>
  <c r="W313" i="13"/>
  <c r="Q14" i="6"/>
  <c r="Q18" i="6"/>
  <c r="Q41" i="6"/>
  <c r="J43" i="6"/>
  <c r="Q43" i="6" s="1"/>
  <c r="Q48" i="6"/>
  <c r="Q52" i="6"/>
  <c r="Q56" i="6"/>
  <c r="Q93" i="6"/>
  <c r="Q113" i="6"/>
  <c r="Q139" i="6"/>
  <c r="Q143" i="6"/>
  <c r="Q159" i="6"/>
  <c r="Q161" i="6"/>
  <c r="Q165" i="6"/>
  <c r="Q169" i="6"/>
  <c r="Q173" i="6"/>
  <c r="Q190" i="6"/>
  <c r="Q198" i="6"/>
  <c r="P231" i="6"/>
  <c r="Q231" i="6" s="1"/>
  <c r="Q233" i="6"/>
  <c r="Q256" i="6"/>
  <c r="Q177" i="6"/>
  <c r="Q181" i="6"/>
  <c r="Q216" i="6"/>
  <c r="Q257" i="6"/>
  <c r="Q261" i="6"/>
  <c r="Q265" i="6"/>
  <c r="Q269" i="6"/>
  <c r="Q273" i="6"/>
  <c r="Q277" i="6"/>
  <c r="L278" i="6"/>
  <c r="M278" i="6" s="1"/>
  <c r="Q278" i="6" s="1"/>
  <c r="V277" i="13" s="1"/>
  <c r="M286" i="6"/>
  <c r="Q307" i="6"/>
  <c r="Q176" i="6"/>
  <c r="V175" i="13" s="1"/>
  <c r="W175" i="13" s="1"/>
  <c r="Q180" i="6"/>
  <c r="V179" i="13" s="1"/>
  <c r="W179" i="13" s="1"/>
  <c r="Q194" i="6"/>
  <c r="Q217" i="6"/>
  <c r="Q218" i="6"/>
  <c r="Q222" i="6"/>
  <c r="Q226" i="6"/>
  <c r="Q260" i="6"/>
  <c r="Q264" i="6"/>
  <c r="Q268" i="6"/>
  <c r="Q272" i="6"/>
  <c r="Q281" i="6"/>
  <c r="Q308" i="6"/>
  <c r="V307" i="13" s="1"/>
  <c r="Q309" i="6"/>
  <c r="Q313" i="6"/>
  <c r="Q317" i="6"/>
  <c r="Q321" i="6"/>
  <c r="Q325" i="6"/>
  <c r="Q329" i="6"/>
  <c r="Q333" i="6"/>
  <c r="M191" i="6"/>
  <c r="Q191" i="6" s="1"/>
  <c r="Q193" i="6"/>
  <c r="V192" i="13" s="1"/>
  <c r="W192" i="13" s="1"/>
  <c r="Q197" i="6"/>
  <c r="V196" i="13" s="1"/>
  <c r="Q221" i="6"/>
  <c r="V220" i="13" s="1"/>
  <c r="Q225" i="6"/>
  <c r="V224" i="13" s="1"/>
  <c r="U224" i="13" s="1"/>
  <c r="Q229" i="6"/>
  <c r="V228" i="13" s="1"/>
  <c r="W228" i="13" s="1"/>
  <c r="J232" i="6"/>
  <c r="Q232" i="6" s="1"/>
  <c r="V231" i="13" s="1"/>
  <c r="Q259" i="6"/>
  <c r="V258" i="13" s="1"/>
  <c r="Q263" i="6"/>
  <c r="V262" i="13" s="1"/>
  <c r="U262" i="13" s="1"/>
  <c r="Q267" i="6"/>
  <c r="V266" i="13" s="1"/>
  <c r="W266" i="13" s="1"/>
  <c r="Q271" i="6"/>
  <c r="V270" i="13" s="1"/>
  <c r="Q280" i="6"/>
  <c r="V279" i="13" s="1"/>
  <c r="Q284" i="6"/>
  <c r="V283" i="13" s="1"/>
  <c r="U283" i="13" s="1"/>
  <c r="Q312" i="6"/>
  <c r="Q316" i="6"/>
  <c r="Q320" i="6"/>
  <c r="V319" i="13" s="1"/>
  <c r="W319" i="13" s="1"/>
  <c r="Q324" i="6"/>
  <c r="V323" i="13" s="1"/>
  <c r="W323" i="13" s="1"/>
  <c r="Q328" i="6"/>
  <c r="Q332" i="6"/>
  <c r="Q336" i="6"/>
  <c r="V335" i="13" s="1"/>
  <c r="Q39" i="10"/>
  <c r="Q7" i="10"/>
  <c r="Q43" i="10"/>
  <c r="Q6" i="10"/>
  <c r="Q8" i="10"/>
  <c r="Q9" i="10"/>
  <c r="Q24" i="10"/>
  <c r="Q22" i="10" s="1"/>
  <c r="J58" i="10"/>
  <c r="Q58" i="10" s="1"/>
  <c r="Q59" i="10"/>
  <c r="Q148" i="10"/>
  <c r="Q149" i="10"/>
  <c r="T148" i="13" s="1"/>
  <c r="U226" i="13"/>
  <c r="U270" i="13"/>
  <c r="P90" i="10"/>
  <c r="N86" i="10"/>
  <c r="Q116" i="10"/>
  <c r="Q117" i="10"/>
  <c r="Q159" i="10"/>
  <c r="Q109" i="10"/>
  <c r="U299" i="13"/>
  <c r="P89" i="10"/>
  <c r="N85" i="10"/>
  <c r="Q96" i="10"/>
  <c r="Q135" i="10"/>
  <c r="Q160" i="10"/>
  <c r="Q198" i="10"/>
  <c r="Q256" i="10"/>
  <c r="Q257" i="10"/>
  <c r="Q178" i="10"/>
  <c r="Q232" i="10"/>
  <c r="Q286" i="10"/>
  <c r="T285" i="13" s="1"/>
  <c r="K86" i="10"/>
  <c r="Q177" i="10"/>
  <c r="Q216" i="10"/>
  <c r="Q217" i="10"/>
  <c r="Q277" i="10"/>
  <c r="Q278" i="10"/>
  <c r="Q285" i="10"/>
  <c r="Q307" i="10"/>
  <c r="Q308" i="10"/>
  <c r="Q176" i="10"/>
  <c r="Q190" i="10"/>
  <c r="Q231" i="10"/>
  <c r="Q40" i="5"/>
  <c r="Q59" i="5"/>
  <c r="L4" i="5"/>
  <c r="M6" i="5"/>
  <c r="M39" i="5"/>
  <c r="K4" i="5"/>
  <c r="M4" i="5" s="1"/>
  <c r="E191" i="5"/>
  <c r="J199" i="5"/>
  <c r="Q199" i="5" s="1"/>
  <c r="R198" i="13" s="1"/>
  <c r="O190" i="5"/>
  <c r="O4" i="5" s="1"/>
  <c r="P216" i="5"/>
  <c r="Q216" i="5" s="1"/>
  <c r="M308" i="5"/>
  <c r="K278" i="5"/>
  <c r="M278" i="5" s="1"/>
  <c r="N5" i="5"/>
  <c r="P5" i="5" s="1"/>
  <c r="L7" i="5"/>
  <c r="L5" i="5" s="1"/>
  <c r="Q34" i="5"/>
  <c r="P90" i="5"/>
  <c r="Q107" i="5"/>
  <c r="Q117" i="5"/>
  <c r="Q121" i="5"/>
  <c r="R120" i="13" s="1"/>
  <c r="Q125" i="5"/>
  <c r="R124" i="13" s="1"/>
  <c r="Q129" i="5"/>
  <c r="Q133" i="5"/>
  <c r="R132" i="13" s="1"/>
  <c r="Q149" i="5"/>
  <c r="Q153" i="5"/>
  <c r="Q157" i="5"/>
  <c r="Q192" i="5"/>
  <c r="Q196" i="5"/>
  <c r="E190" i="5"/>
  <c r="J190" i="5" s="1"/>
  <c r="J198" i="5"/>
  <c r="Q259" i="5"/>
  <c r="Q263" i="5"/>
  <c r="Q267" i="5"/>
  <c r="Q271" i="5"/>
  <c r="Q282" i="5"/>
  <c r="R281" i="13" s="1"/>
  <c r="J285" i="5"/>
  <c r="P285" i="5"/>
  <c r="Q285" i="5" s="1"/>
  <c r="N277" i="5"/>
  <c r="P277" i="5" s="1"/>
  <c r="Q277" i="5" s="1"/>
  <c r="Q310" i="5"/>
  <c r="Q314" i="5"/>
  <c r="Q318" i="5"/>
  <c r="Q322" i="5"/>
  <c r="Q326" i="5"/>
  <c r="Q330" i="5"/>
  <c r="S192" i="13"/>
  <c r="J6" i="5"/>
  <c r="Q26" i="5"/>
  <c r="Q30" i="5"/>
  <c r="Q334" i="5"/>
  <c r="S120" i="13"/>
  <c r="S224" i="13"/>
  <c r="K5" i="5"/>
  <c r="M5" i="5" s="1"/>
  <c r="P8" i="5"/>
  <c r="Q8" i="5" s="1"/>
  <c r="N6" i="5"/>
  <c r="J9" i="5"/>
  <c r="Q9" i="5" s="1"/>
  <c r="Q25" i="5"/>
  <c r="Q29" i="5"/>
  <c r="Q33" i="5"/>
  <c r="Q37" i="5"/>
  <c r="M58" i="5"/>
  <c r="Q58" i="5" s="1"/>
  <c r="Q106" i="5"/>
  <c r="Q120" i="5"/>
  <c r="Q124" i="5"/>
  <c r="Q128" i="5"/>
  <c r="Q132" i="5"/>
  <c r="Q152" i="5"/>
  <c r="Q156" i="5"/>
  <c r="J232" i="5"/>
  <c r="Q232" i="5" s="1"/>
  <c r="R231" i="13" s="1"/>
  <c r="J256" i="5"/>
  <c r="Q256" i="5"/>
  <c r="P307" i="5"/>
  <c r="Q307" i="5" s="1"/>
  <c r="P39" i="5"/>
  <c r="Q96" i="5"/>
  <c r="S208" i="13"/>
  <c r="S281" i="13"/>
  <c r="S145" i="13"/>
  <c r="S171" i="13"/>
  <c r="Q24" i="5"/>
  <c r="Q28" i="5"/>
  <c r="Q32" i="5"/>
  <c r="Q36" i="5"/>
  <c r="E39" i="5"/>
  <c r="J39" i="5" s="1"/>
  <c r="Q45" i="5"/>
  <c r="Q220" i="5"/>
  <c r="Q224" i="5"/>
  <c r="Q228" i="5"/>
  <c r="E278" i="5"/>
  <c r="J278" i="5" s="1"/>
  <c r="Q278" i="5" s="1"/>
  <c r="R277" i="13" s="1"/>
  <c r="J286" i="5"/>
  <c r="Q195" i="5"/>
  <c r="P198" i="5"/>
  <c r="Q198" i="5" s="1"/>
  <c r="N190" i="5"/>
  <c r="P190" i="5" s="1"/>
  <c r="Q190" i="5" s="1"/>
  <c r="Q219" i="5"/>
  <c r="Q223" i="5"/>
  <c r="Q227" i="5"/>
  <c r="Q262" i="5"/>
  <c r="Q266" i="5"/>
  <c r="Q270" i="5"/>
  <c r="Q274" i="5"/>
  <c r="Q281" i="5"/>
  <c r="Q308" i="5"/>
  <c r="Q309" i="5"/>
  <c r="Q313" i="5"/>
  <c r="Q317" i="5"/>
  <c r="Q321" i="5"/>
  <c r="Q325" i="5"/>
  <c r="Q329" i="5"/>
  <c r="Q333" i="5"/>
  <c r="M116" i="5"/>
  <c r="Q116" i="5" s="1"/>
  <c r="M148" i="5"/>
  <c r="Q148" i="5" s="1"/>
  <c r="Q194" i="5"/>
  <c r="P217" i="5"/>
  <c r="Q217" i="5" s="1"/>
  <c r="Q218" i="5"/>
  <c r="Q222" i="5"/>
  <c r="Q226" i="5"/>
  <c r="P257" i="5"/>
  <c r="Q257" i="5" s="1"/>
  <c r="Q258" i="5"/>
  <c r="Q261" i="5"/>
  <c r="Q265" i="5"/>
  <c r="Q269" i="5"/>
  <c r="Q273" i="5"/>
  <c r="Q280" i="5"/>
  <c r="R279" i="13" s="1"/>
  <c r="Q284" i="5"/>
  <c r="R283" i="13" s="1"/>
  <c r="S283" i="13" s="1"/>
  <c r="M286" i="5"/>
  <c r="Q286" i="5" s="1"/>
  <c r="R285" i="13" s="1"/>
  <c r="Q312" i="5"/>
  <c r="Q316" i="5"/>
  <c r="Q320" i="5"/>
  <c r="Q324" i="5"/>
  <c r="Q328" i="5"/>
  <c r="Q332" i="5"/>
  <c r="Q336" i="5"/>
  <c r="Q274" i="13"/>
  <c r="Q212" i="13"/>
  <c r="Q303" i="13"/>
  <c r="P137" i="13"/>
  <c r="P141" i="13"/>
  <c r="Q141" i="13" s="1"/>
  <c r="P145" i="13"/>
  <c r="Q145" i="13" s="1"/>
  <c r="P148" i="13"/>
  <c r="P163" i="13"/>
  <c r="O163" i="13" s="1"/>
  <c r="P167" i="13"/>
  <c r="O167" i="13" s="1"/>
  <c r="P171" i="13"/>
  <c r="Q171" i="13" s="1"/>
  <c r="P264" i="13"/>
  <c r="P268" i="13"/>
  <c r="Q268" i="13" s="1"/>
  <c r="P272" i="13"/>
  <c r="O272" i="13" s="1"/>
  <c r="P333" i="13"/>
  <c r="P194" i="13"/>
  <c r="P258" i="13"/>
  <c r="P262" i="13"/>
  <c r="Q262" i="13" s="1"/>
  <c r="P266" i="13"/>
  <c r="P270" i="13"/>
  <c r="P311" i="13"/>
  <c r="P315" i="13"/>
  <c r="P319" i="13"/>
  <c r="O319" i="13" s="1"/>
  <c r="P323" i="13"/>
  <c r="P327" i="13"/>
  <c r="P331" i="13"/>
  <c r="P335" i="13"/>
  <c r="J6" i="3"/>
  <c r="M7" i="3"/>
  <c r="M167" i="13"/>
  <c r="J7" i="3"/>
  <c r="E5" i="3"/>
  <c r="J5" i="3" s="1"/>
  <c r="M210" i="13"/>
  <c r="J8" i="3"/>
  <c r="Q8" i="3" s="1"/>
  <c r="M9" i="3"/>
  <c r="N154" i="13"/>
  <c r="N192" i="13"/>
  <c r="N196" i="13"/>
  <c r="N220" i="13"/>
  <c r="N224" i="13"/>
  <c r="M224" i="13" s="1"/>
  <c r="N228" i="13"/>
  <c r="M228" i="13" s="1"/>
  <c r="N285" i="13"/>
  <c r="N5" i="3"/>
  <c r="P5" i="3" s="1"/>
  <c r="J9" i="3"/>
  <c r="Q9" i="3" s="1"/>
  <c r="N256" i="13"/>
  <c r="N309" i="13"/>
  <c r="N325" i="13"/>
  <c r="K5" i="3"/>
  <c r="N6" i="3"/>
  <c r="L5" i="3"/>
  <c r="N198" i="13"/>
  <c r="N283" i="13"/>
  <c r="J4" i="2"/>
  <c r="J6" i="2"/>
  <c r="Q8" i="2"/>
  <c r="Q9" i="2"/>
  <c r="E5" i="2"/>
  <c r="J5" i="2" s="1"/>
  <c r="Q5" i="2" s="1"/>
  <c r="N6" i="2"/>
  <c r="Q39" i="1"/>
  <c r="Q43" i="1"/>
  <c r="N86" i="1"/>
  <c r="P86" i="1" s="1"/>
  <c r="Q86" i="1" s="1"/>
  <c r="P90" i="1"/>
  <c r="Q109" i="1"/>
  <c r="Q110" i="1"/>
  <c r="Q58" i="1"/>
  <c r="Q97" i="1"/>
  <c r="Q117" i="1"/>
  <c r="E4" i="1"/>
  <c r="J4" i="1" s="1"/>
  <c r="J6" i="1"/>
  <c r="N85" i="1"/>
  <c r="P85" i="1" s="1"/>
  <c r="Q85" i="1" s="1"/>
  <c r="P89" i="1"/>
  <c r="Q96" i="1"/>
  <c r="Q116" i="1"/>
  <c r="Q135" i="1"/>
  <c r="Q148" i="1"/>
  <c r="L6" i="1"/>
  <c r="L4" i="1" s="1"/>
  <c r="K7" i="1"/>
  <c r="O7" i="1"/>
  <c r="O5" i="1" s="1"/>
  <c r="J8" i="1"/>
  <c r="Q8" i="1" s="1"/>
  <c r="Q155" i="1"/>
  <c r="J154" i="13" s="1"/>
  <c r="I154" i="13" s="1"/>
  <c r="M191" i="1"/>
  <c r="Q193" i="1"/>
  <c r="Q197" i="1"/>
  <c r="J196" i="13" s="1"/>
  <c r="I196" i="13" s="1"/>
  <c r="M199" i="1"/>
  <c r="Q221" i="1"/>
  <c r="Q225" i="1"/>
  <c r="Q228" i="1"/>
  <c r="Q256" i="1"/>
  <c r="Q257" i="1"/>
  <c r="J278" i="1"/>
  <c r="Q278" i="1" s="1"/>
  <c r="J277" i="13" s="1"/>
  <c r="K4" i="1"/>
  <c r="N5" i="1"/>
  <c r="Q154" i="1"/>
  <c r="K190" i="1"/>
  <c r="M190" i="1" s="1"/>
  <c r="N191" i="1"/>
  <c r="P191" i="1" s="1"/>
  <c r="Q192" i="1"/>
  <c r="Q196" i="1"/>
  <c r="J190" i="1"/>
  <c r="E191" i="1"/>
  <c r="J191" i="1" s="1"/>
  <c r="J199" i="1"/>
  <c r="J216" i="1"/>
  <c r="Q220" i="1"/>
  <c r="Q224" i="1"/>
  <c r="M278" i="1"/>
  <c r="J198" i="1"/>
  <c r="P198" i="1"/>
  <c r="Q198" i="1" s="1"/>
  <c r="N190" i="1"/>
  <c r="P190" i="1" s="1"/>
  <c r="Q216" i="1"/>
  <c r="Q285" i="1"/>
  <c r="Q307" i="1"/>
  <c r="K86" i="1"/>
  <c r="M86" i="1" s="1"/>
  <c r="Q156" i="1"/>
  <c r="Q218" i="1"/>
  <c r="Q222" i="1"/>
  <c r="Q229" i="1"/>
  <c r="J228" i="13" s="1"/>
  <c r="Q233" i="1"/>
  <c r="J285" i="1"/>
  <c r="M286" i="1"/>
  <c r="J286" i="1"/>
  <c r="N277" i="1"/>
  <c r="P277" i="1" s="1"/>
  <c r="Q277" i="1" s="1"/>
  <c r="AB141" i="13"/>
  <c r="AA141" i="13" s="1"/>
  <c r="AB163" i="13"/>
  <c r="AA163" i="13" s="1"/>
  <c r="AB167" i="13"/>
  <c r="AA167" i="13" s="1"/>
  <c r="AB171" i="13"/>
  <c r="AA171" i="13" s="1"/>
  <c r="AB175" i="13"/>
  <c r="AB159" i="13"/>
  <c r="D163" i="13"/>
  <c r="D167" i="13"/>
  <c r="D171" i="13"/>
  <c r="D198" i="13"/>
  <c r="AA233" i="13"/>
  <c r="AB139" i="13"/>
  <c r="AA139" i="13" s="1"/>
  <c r="AB143" i="13"/>
  <c r="AA143" i="13" s="1"/>
  <c r="D159" i="13"/>
  <c r="AB161" i="13"/>
  <c r="AA161" i="13" s="1"/>
  <c r="AB169" i="13"/>
  <c r="AB173" i="13"/>
  <c r="AA173" i="13" s="1"/>
  <c r="AB177" i="13"/>
  <c r="AA177" i="13" s="1"/>
  <c r="D231" i="13"/>
  <c r="D233" i="13"/>
  <c r="AB260" i="13"/>
  <c r="AB264" i="13"/>
  <c r="AB268" i="13"/>
  <c r="AB272" i="13"/>
  <c r="D177" i="13"/>
  <c r="AB218" i="13"/>
  <c r="AA218" i="13" s="1"/>
  <c r="D260" i="13"/>
  <c r="D264" i="13"/>
  <c r="D268" i="13"/>
  <c r="D272" i="13"/>
  <c r="D309" i="13"/>
  <c r="D313" i="13"/>
  <c r="D317" i="13"/>
  <c r="D321" i="13"/>
  <c r="D325" i="13"/>
  <c r="D329" i="13"/>
  <c r="D333" i="13"/>
  <c r="AB179" i="13"/>
  <c r="D194" i="13"/>
  <c r="D218" i="13"/>
  <c r="D222" i="13"/>
  <c r="AB258" i="13"/>
  <c r="AB262" i="13"/>
  <c r="AB266" i="13"/>
  <c r="AA266" i="13" s="1"/>
  <c r="AB279" i="13"/>
  <c r="AB283" i="13"/>
  <c r="AA283" i="13" s="1"/>
  <c r="AB311" i="13"/>
  <c r="AA311" i="13" s="1"/>
  <c r="AB315" i="13"/>
  <c r="AB319" i="13"/>
  <c r="AB323" i="13"/>
  <c r="AB327" i="13"/>
  <c r="AB331" i="13"/>
  <c r="Y206" i="13"/>
  <c r="Y143" i="13"/>
  <c r="AA303" i="13"/>
  <c r="Y202" i="13"/>
  <c r="AA214" i="13"/>
  <c r="Z198" i="13"/>
  <c r="AA281" i="13"/>
  <c r="Z154" i="13"/>
  <c r="Z192" i="13"/>
  <c r="Z196" i="13"/>
  <c r="AA196" i="13" s="1"/>
  <c r="Z256" i="13"/>
  <c r="AA256" i="13" s="1"/>
  <c r="Z281" i="13"/>
  <c r="Z285" i="13"/>
  <c r="Z309" i="13"/>
  <c r="AA309" i="13" s="1"/>
  <c r="Z313" i="13"/>
  <c r="Y313" i="13" s="1"/>
  <c r="Z317" i="13"/>
  <c r="Z321" i="13"/>
  <c r="Z325" i="13"/>
  <c r="Y325" i="13" s="1"/>
  <c r="Z329" i="13"/>
  <c r="Y329" i="13" s="1"/>
  <c r="Z333" i="13"/>
  <c r="Z190" i="13"/>
  <c r="Z194" i="13"/>
  <c r="Z216" i="13"/>
  <c r="Z258" i="13"/>
  <c r="Z262" i="13"/>
  <c r="Y262" i="13" s="1"/>
  <c r="Z266" i="13"/>
  <c r="Y266" i="13" s="1"/>
  <c r="Z270" i="13"/>
  <c r="Z311" i="13"/>
  <c r="Z315" i="13"/>
  <c r="Z319" i="13"/>
  <c r="X159" i="13"/>
  <c r="X135" i="13"/>
  <c r="Y228" i="13"/>
  <c r="X216" i="13"/>
  <c r="Y216" i="13" s="1"/>
  <c r="X289" i="13"/>
  <c r="X293" i="13"/>
  <c r="W293" i="13" s="1"/>
  <c r="X297" i="13"/>
  <c r="W297" i="13" s="1"/>
  <c r="X301" i="13"/>
  <c r="W301" i="13" s="1"/>
  <c r="X305" i="13"/>
  <c r="Y128" i="13"/>
  <c r="Y196" i="13"/>
  <c r="Y218" i="13"/>
  <c r="X187" i="13"/>
  <c r="Y187" i="13" s="1"/>
  <c r="X200" i="13"/>
  <c r="X208" i="13"/>
  <c r="W208" i="13" s="1"/>
  <c r="X233" i="13"/>
  <c r="Y233" i="13" s="1"/>
  <c r="X245" i="13"/>
  <c r="Y245" i="13" s="1"/>
  <c r="X249" i="13"/>
  <c r="Y249" i="13" s="1"/>
  <c r="W187" i="13"/>
  <c r="Y132" i="13"/>
  <c r="Y303" i="13"/>
  <c r="Y295" i="13"/>
  <c r="Y177" i="13"/>
  <c r="V135" i="13"/>
  <c r="W135" i="13" s="1"/>
  <c r="V285" i="13"/>
  <c r="W196" i="13"/>
  <c r="W299" i="13"/>
  <c r="W251" i="13"/>
  <c r="W270" i="13"/>
  <c r="U139" i="13"/>
  <c r="V159" i="13"/>
  <c r="W159" i="13" s="1"/>
  <c r="W226" i="13"/>
  <c r="W321" i="13"/>
  <c r="W181" i="13"/>
  <c r="V260" i="13"/>
  <c r="V264" i="13"/>
  <c r="V268" i="13"/>
  <c r="V272" i="13"/>
  <c r="V281" i="13"/>
  <c r="U281" i="13" s="1"/>
  <c r="V148" i="13"/>
  <c r="V216" i="13"/>
  <c r="V311" i="13"/>
  <c r="W311" i="13" s="1"/>
  <c r="V315" i="13"/>
  <c r="W315" i="13" s="1"/>
  <c r="V327" i="13"/>
  <c r="V331" i="13"/>
  <c r="W331" i="13" s="1"/>
  <c r="T159" i="13"/>
  <c r="U202" i="13"/>
  <c r="U208" i="13"/>
  <c r="U220" i="13"/>
  <c r="U200" i="13"/>
  <c r="U137" i="13"/>
  <c r="U185" i="13"/>
  <c r="S202" i="13"/>
  <c r="U128" i="13"/>
  <c r="U145" i="13"/>
  <c r="U126" i="13"/>
  <c r="S137" i="13"/>
  <c r="S200" i="13"/>
  <c r="S220" i="13"/>
  <c r="S258" i="13"/>
  <c r="R307" i="13"/>
  <c r="S163" i="13"/>
  <c r="S196" i="13"/>
  <c r="S141" i="13"/>
  <c r="S279" i="13"/>
  <c r="R148" i="13"/>
  <c r="R152" i="13"/>
  <c r="S152" i="13" s="1"/>
  <c r="R156" i="13"/>
  <c r="R194" i="13"/>
  <c r="R218" i="13"/>
  <c r="R222" i="13"/>
  <c r="R226" i="13"/>
  <c r="S226" i="13" s="1"/>
  <c r="R258" i="13"/>
  <c r="R262" i="13"/>
  <c r="R266" i="13"/>
  <c r="R270" i="13"/>
  <c r="S270" i="13" s="1"/>
  <c r="R309" i="13"/>
  <c r="S309" i="13" s="1"/>
  <c r="R313" i="13"/>
  <c r="R317" i="13"/>
  <c r="S317" i="13" s="1"/>
  <c r="R321" i="13"/>
  <c r="S321" i="13" s="1"/>
  <c r="R325" i="13"/>
  <c r="R329" i="13"/>
  <c r="S329" i="13" s="1"/>
  <c r="R333" i="13"/>
  <c r="S333" i="13" s="1"/>
  <c r="R159" i="13"/>
  <c r="R256" i="13"/>
  <c r="R260" i="13"/>
  <c r="R264" i="13"/>
  <c r="Q264" i="13" s="1"/>
  <c r="R268" i="13"/>
  <c r="R272" i="13"/>
  <c r="R311" i="13"/>
  <c r="R315" i="13"/>
  <c r="Q315" i="13" s="1"/>
  <c r="R319" i="13"/>
  <c r="R323" i="13"/>
  <c r="R327" i="13"/>
  <c r="R331" i="13"/>
  <c r="Q331" i="13" s="1"/>
  <c r="R335" i="13"/>
  <c r="Q139" i="13"/>
  <c r="P120" i="13"/>
  <c r="O139" i="13"/>
  <c r="Q218" i="13"/>
  <c r="P260" i="13"/>
  <c r="Q260" i="13" s="1"/>
  <c r="P309" i="13"/>
  <c r="P313" i="13"/>
  <c r="Q313" i="13" s="1"/>
  <c r="P317" i="13"/>
  <c r="P321" i="13"/>
  <c r="Q321" i="13" s="1"/>
  <c r="P325" i="13"/>
  <c r="P329" i="13"/>
  <c r="Q329" i="13" s="1"/>
  <c r="P179" i="13"/>
  <c r="Q179" i="13" s="1"/>
  <c r="P192" i="13"/>
  <c r="O192" i="13" s="1"/>
  <c r="P196" i="13"/>
  <c r="P200" i="13"/>
  <c r="O200" i="13" s="1"/>
  <c r="P204" i="13"/>
  <c r="O204" i="13" s="1"/>
  <c r="P220" i="13"/>
  <c r="O220" i="13" s="1"/>
  <c r="P224" i="13"/>
  <c r="P228" i="13"/>
  <c r="Q228" i="13" s="1"/>
  <c r="P231" i="13"/>
  <c r="P279" i="13"/>
  <c r="P283" i="13"/>
  <c r="Q283" i="13" s="1"/>
  <c r="O303" i="13"/>
  <c r="O295" i="13"/>
  <c r="O287" i="13"/>
  <c r="M202" i="13"/>
  <c r="M237" i="13"/>
  <c r="M241" i="13"/>
  <c r="M245" i="13"/>
  <c r="M249" i="13"/>
  <c r="M253" i="13"/>
  <c r="M289" i="13"/>
  <c r="M305" i="13"/>
  <c r="N120" i="13"/>
  <c r="O120" i="13" s="1"/>
  <c r="N124" i="13"/>
  <c r="O124" i="13" s="1"/>
  <c r="N128" i="13"/>
  <c r="O128" i="13" s="1"/>
  <c r="N150" i="13"/>
  <c r="M150" i="13" s="1"/>
  <c r="N277" i="13"/>
  <c r="O208" i="13"/>
  <c r="N231" i="13"/>
  <c r="N258" i="13"/>
  <c r="N262" i="13"/>
  <c r="N266" i="13"/>
  <c r="N270" i="13"/>
  <c r="O270" i="13" s="1"/>
  <c r="N281" i="13"/>
  <c r="O281" i="13" s="1"/>
  <c r="N313" i="13"/>
  <c r="N317" i="13"/>
  <c r="N321" i="13"/>
  <c r="M321" i="13" s="1"/>
  <c r="N329" i="13"/>
  <c r="N333" i="13"/>
  <c r="N152" i="13"/>
  <c r="O152" i="13" s="1"/>
  <c r="N156" i="13"/>
  <c r="O156" i="13" s="1"/>
  <c r="N194" i="13"/>
  <c r="N218" i="13"/>
  <c r="O218" i="13" s="1"/>
  <c r="N222" i="13"/>
  <c r="O222" i="13" s="1"/>
  <c r="N226" i="13"/>
  <c r="O226" i="13" s="1"/>
  <c r="N159" i="13"/>
  <c r="N260" i="13"/>
  <c r="N264" i="13"/>
  <c r="O264" i="13" s="1"/>
  <c r="N268" i="13"/>
  <c r="N272" i="13"/>
  <c r="N279" i="13"/>
  <c r="N311" i="13"/>
  <c r="O311" i="13" s="1"/>
  <c r="N315" i="13"/>
  <c r="N319" i="13"/>
  <c r="N323" i="13"/>
  <c r="N327" i="13"/>
  <c r="N331" i="13"/>
  <c r="N335" i="13"/>
  <c r="O335" i="13" s="1"/>
  <c r="K233" i="13"/>
  <c r="M145" i="13"/>
  <c r="M200" i="13"/>
  <c r="M212" i="13"/>
  <c r="M220" i="13"/>
  <c r="L120" i="13"/>
  <c r="K120" i="13" s="1"/>
  <c r="L124" i="13"/>
  <c r="K124" i="13" s="1"/>
  <c r="L128" i="13"/>
  <c r="L132" i="13"/>
  <c r="L156" i="13"/>
  <c r="L198" i="13"/>
  <c r="L270" i="13"/>
  <c r="L281" i="13"/>
  <c r="L309" i="13"/>
  <c r="K309" i="13" s="1"/>
  <c r="L313" i="13"/>
  <c r="L317" i="13"/>
  <c r="L321" i="13"/>
  <c r="L325" i="13"/>
  <c r="L329" i="13"/>
  <c r="L333" i="13"/>
  <c r="L194" i="13"/>
  <c r="L218" i="13"/>
  <c r="M218" i="13" s="1"/>
  <c r="L222" i="13"/>
  <c r="L226" i="13"/>
  <c r="L272" i="13"/>
  <c r="L285" i="13"/>
  <c r="L311" i="13"/>
  <c r="L327" i="13"/>
  <c r="K301" i="13"/>
  <c r="J192" i="13"/>
  <c r="I192" i="13" s="1"/>
  <c r="J256" i="13"/>
  <c r="J309" i="13"/>
  <c r="J313" i="13"/>
  <c r="J317" i="13"/>
  <c r="J321" i="13"/>
  <c r="J325" i="13"/>
  <c r="J329" i="13"/>
  <c r="J333" i="13"/>
  <c r="J179" i="13"/>
  <c r="J7" i="11"/>
  <c r="F5" i="11"/>
  <c r="Q59" i="11"/>
  <c r="Q58" i="11"/>
  <c r="J9" i="11"/>
  <c r="Q9" i="11" s="1"/>
  <c r="J6" i="11"/>
  <c r="P8" i="11"/>
  <c r="Q8" i="11" s="1"/>
  <c r="Q24" i="11"/>
  <c r="Q22" i="11" s="1"/>
  <c r="M86" i="11"/>
  <c r="Q199" i="11"/>
  <c r="K6" i="11"/>
  <c r="N7" i="11"/>
  <c r="E39" i="11"/>
  <c r="J39" i="11" s="1"/>
  <c r="Q39" i="11" s="1"/>
  <c r="Q74" i="11"/>
  <c r="Q78" i="11"/>
  <c r="Q82" i="11"/>
  <c r="Q97" i="11"/>
  <c r="Q98" i="11"/>
  <c r="Q102" i="11"/>
  <c r="Q106" i="11"/>
  <c r="J110" i="11"/>
  <c r="Q110" i="11" s="1"/>
  <c r="Q120" i="11"/>
  <c r="Q124" i="11"/>
  <c r="Q128" i="11"/>
  <c r="Q132" i="11"/>
  <c r="J136" i="11"/>
  <c r="Q136" i="11" s="1"/>
  <c r="H135" i="13" s="1"/>
  <c r="Q150" i="11"/>
  <c r="Q154" i="11"/>
  <c r="E277" i="11"/>
  <c r="J277" i="11" s="1"/>
  <c r="Q277" i="11" s="1"/>
  <c r="J285" i="11"/>
  <c r="Q285" i="11" s="1"/>
  <c r="N4" i="11"/>
  <c r="P4" i="11" s="1"/>
  <c r="K7" i="11"/>
  <c r="Q73" i="11"/>
  <c r="Q77" i="11"/>
  <c r="Q81" i="11"/>
  <c r="P90" i="11"/>
  <c r="Q101" i="11"/>
  <c r="Q105" i="11"/>
  <c r="J116" i="11"/>
  <c r="Q116" i="11" s="1"/>
  <c r="Q119" i="11"/>
  <c r="Q123" i="11"/>
  <c r="Q127" i="11"/>
  <c r="Q131" i="11"/>
  <c r="H130" i="13" s="1"/>
  <c r="Q153" i="11"/>
  <c r="Q157" i="11"/>
  <c r="P231" i="11"/>
  <c r="Q231" i="11" s="1"/>
  <c r="Q233" i="11"/>
  <c r="J256" i="11"/>
  <c r="Q256" i="11" s="1"/>
  <c r="Q257" i="11"/>
  <c r="H256" i="13" s="1"/>
  <c r="Q261" i="11"/>
  <c r="Q265" i="11"/>
  <c r="H264" i="13" s="1"/>
  <c r="Q269" i="11"/>
  <c r="Q273" i="11"/>
  <c r="H272" i="13" s="1"/>
  <c r="L278" i="11"/>
  <c r="L5" i="11" s="1"/>
  <c r="M286" i="11"/>
  <c r="Q307" i="11"/>
  <c r="Q281" i="11"/>
  <c r="Q309" i="11"/>
  <c r="Q313" i="11"/>
  <c r="Q317" i="11"/>
  <c r="Q321" i="11"/>
  <c r="Q325" i="11"/>
  <c r="Q329" i="11"/>
  <c r="Q333" i="11"/>
  <c r="H177" i="13"/>
  <c r="P190" i="11"/>
  <c r="E190" i="11"/>
  <c r="J190" i="11" s="1"/>
  <c r="J198" i="11"/>
  <c r="Q198" i="11" s="1"/>
  <c r="Q217" i="11"/>
  <c r="Q259" i="11"/>
  <c r="Q263" i="11"/>
  <c r="H262" i="13" s="1"/>
  <c r="Q267" i="11"/>
  <c r="Q271" i="11"/>
  <c r="Q280" i="11"/>
  <c r="H279" i="13" s="1"/>
  <c r="Q284" i="11"/>
  <c r="H283" i="13" s="1"/>
  <c r="J286" i="11"/>
  <c r="Q312" i="11"/>
  <c r="H311" i="13" s="1"/>
  <c r="Q316" i="11"/>
  <c r="H315" i="13" s="1"/>
  <c r="Q320" i="11"/>
  <c r="H319" i="13" s="1"/>
  <c r="Q324" i="11"/>
  <c r="H323" i="13" s="1"/>
  <c r="Q328" i="11"/>
  <c r="H327" i="13" s="1"/>
  <c r="G327" i="13" s="1"/>
  <c r="Q332" i="11"/>
  <c r="H331" i="13" s="1"/>
  <c r="Q336" i="11"/>
  <c r="H335" i="13" s="1"/>
  <c r="M185" i="13"/>
  <c r="M137" i="13"/>
  <c r="M139" i="13"/>
  <c r="M141" i="13"/>
  <c r="M287" i="13"/>
  <c r="K179" i="13"/>
  <c r="M204" i="13"/>
  <c r="L135" i="13"/>
  <c r="L122" i="13"/>
  <c r="M122" i="13" s="1"/>
  <c r="L126" i="13"/>
  <c r="K126" i="13" s="1"/>
  <c r="L130" i="13"/>
  <c r="M130" i="13" s="1"/>
  <c r="L148" i="13"/>
  <c r="M301" i="13"/>
  <c r="M297" i="13"/>
  <c r="M293" i="13"/>
  <c r="M183" i="13"/>
  <c r="M171" i="13"/>
  <c r="M163" i="13"/>
  <c r="M208" i="13"/>
  <c r="M239" i="13"/>
  <c r="L152" i="13"/>
  <c r="L260" i="13"/>
  <c r="L264" i="13"/>
  <c r="L268" i="13"/>
  <c r="M268" i="13" s="1"/>
  <c r="L159" i="13"/>
  <c r="L192" i="13"/>
  <c r="K192" i="13" s="1"/>
  <c r="L196" i="13"/>
  <c r="L307" i="13"/>
  <c r="L150" i="13"/>
  <c r="L154" i="13"/>
  <c r="L258" i="13"/>
  <c r="M258" i="13" s="1"/>
  <c r="L262" i="13"/>
  <c r="M262" i="13" s="1"/>
  <c r="L266" i="13"/>
  <c r="L277" i="13"/>
  <c r="L279" i="13"/>
  <c r="M279" i="13" s="1"/>
  <c r="L283" i="13"/>
  <c r="L315" i="13"/>
  <c r="L319" i="13"/>
  <c r="L323" i="13"/>
  <c r="M323" i="13" s="1"/>
  <c r="L331" i="13"/>
  <c r="L335" i="13"/>
  <c r="K305" i="13"/>
  <c r="J141" i="13"/>
  <c r="J145" i="13"/>
  <c r="K145" i="13" s="1"/>
  <c r="J163" i="13"/>
  <c r="K163" i="13" s="1"/>
  <c r="J167" i="13"/>
  <c r="K167" i="13" s="1"/>
  <c r="J175" i="13"/>
  <c r="J139" i="13"/>
  <c r="J143" i="13"/>
  <c r="J169" i="13"/>
  <c r="K169" i="13" s="1"/>
  <c r="J173" i="13"/>
  <c r="K173" i="13" s="1"/>
  <c r="J177" i="13"/>
  <c r="K177" i="13" s="1"/>
  <c r="J260" i="13"/>
  <c r="J272" i="13"/>
  <c r="J218" i="13"/>
  <c r="K218" i="13" s="1"/>
  <c r="J258" i="13"/>
  <c r="K258" i="13" s="1"/>
  <c r="J279" i="13"/>
  <c r="H137" i="13"/>
  <c r="H141" i="13"/>
  <c r="H145" i="13"/>
  <c r="H139" i="13"/>
  <c r="G139" i="13" s="1"/>
  <c r="H216" i="13"/>
  <c r="AA202" i="13"/>
  <c r="AA206" i="13"/>
  <c r="AA210" i="13"/>
  <c r="AB122" i="13"/>
  <c r="AB130" i="13"/>
  <c r="AA130" i="13" s="1"/>
  <c r="D141" i="13"/>
  <c r="AB154" i="13"/>
  <c r="AA154" i="13" s="1"/>
  <c r="AB204" i="13"/>
  <c r="AA204" i="13" s="1"/>
  <c r="AB212" i="13"/>
  <c r="AA212" i="13" s="1"/>
  <c r="AB293" i="13"/>
  <c r="AB297" i="13"/>
  <c r="AB301" i="13"/>
  <c r="AB305" i="13"/>
  <c r="D130" i="13"/>
  <c r="AB137" i="13"/>
  <c r="AA137" i="13" s="1"/>
  <c r="AB145" i="13"/>
  <c r="AA145" i="13" s="1"/>
  <c r="D154" i="13"/>
  <c r="D161" i="13"/>
  <c r="D173" i="13"/>
  <c r="AB181" i="13"/>
  <c r="AA181" i="13" s="1"/>
  <c r="AB187" i="13"/>
  <c r="AA187" i="13" s="1"/>
  <c r="AB194" i="13"/>
  <c r="AB200" i="13"/>
  <c r="AA200" i="13" s="1"/>
  <c r="AB216" i="13"/>
  <c r="AA216" i="13" s="1"/>
  <c r="AB235" i="13"/>
  <c r="AA235" i="13" s="1"/>
  <c r="AB243" i="13"/>
  <c r="AB251" i="13"/>
  <c r="AA251" i="13" s="1"/>
  <c r="AB307" i="13"/>
  <c r="AB126" i="13"/>
  <c r="AB135" i="13"/>
  <c r="D137" i="13"/>
  <c r="D145" i="13"/>
  <c r="AB150" i="13"/>
  <c r="AB165" i="13"/>
  <c r="AA165" i="13" s="1"/>
  <c r="D181" i="13"/>
  <c r="AB208" i="13"/>
  <c r="AA208" i="13" s="1"/>
  <c r="AB335" i="13"/>
  <c r="AA122" i="13"/>
  <c r="AA126" i="13"/>
  <c r="Y317" i="13"/>
  <c r="Y163" i="13"/>
  <c r="AA192" i="13"/>
  <c r="Y171" i="13"/>
  <c r="AA220" i="13"/>
  <c r="Y139" i="13"/>
  <c r="AA329" i="13"/>
  <c r="AA319" i="13"/>
  <c r="AA287" i="13"/>
  <c r="AA279" i="13"/>
  <c r="Y179" i="13"/>
  <c r="AA179" i="13"/>
  <c r="AA175" i="13"/>
  <c r="Y210" i="13"/>
  <c r="Z148" i="13"/>
  <c r="Z260" i="13"/>
  <c r="Z264" i="13"/>
  <c r="Z268" i="13"/>
  <c r="Z272" i="13"/>
  <c r="AA272" i="13" s="1"/>
  <c r="Z289" i="13"/>
  <c r="AA289" i="13" s="1"/>
  <c r="Z293" i="13"/>
  <c r="Y175" i="13"/>
  <c r="AA243" i="13"/>
  <c r="Z152" i="13"/>
  <c r="AA152" i="13" s="1"/>
  <c r="Z156" i="13"/>
  <c r="Y156" i="13" s="1"/>
  <c r="Z297" i="13"/>
  <c r="Y297" i="13" s="1"/>
  <c r="Z301" i="13"/>
  <c r="Z305" i="13"/>
  <c r="Y305" i="13" s="1"/>
  <c r="Z307" i="13"/>
  <c r="Y183" i="13"/>
  <c r="AA169" i="13"/>
  <c r="AA224" i="13"/>
  <c r="AA228" i="13"/>
  <c r="Z231" i="13"/>
  <c r="Z323" i="13"/>
  <c r="Z327" i="13"/>
  <c r="Y327" i="13" s="1"/>
  <c r="Z331" i="13"/>
  <c r="AA331" i="13" s="1"/>
  <c r="Z335" i="13"/>
  <c r="AA335" i="13" s="1"/>
  <c r="W281" i="13"/>
  <c r="Y281" i="13"/>
  <c r="W214" i="13"/>
  <c r="Y214" i="13"/>
  <c r="X256" i="13"/>
  <c r="Y256" i="13" s="1"/>
  <c r="Y126" i="13"/>
  <c r="W309" i="13"/>
  <c r="Y192" i="13"/>
  <c r="Y258" i="13"/>
  <c r="X141" i="13"/>
  <c r="W141" i="13" s="1"/>
  <c r="Y130" i="13"/>
  <c r="W327" i="13"/>
  <c r="W206" i="13"/>
  <c r="Y224" i="13"/>
  <c r="Y247" i="13"/>
  <c r="Y220" i="13"/>
  <c r="Y270" i="13"/>
  <c r="X148" i="13"/>
  <c r="Y148" i="13" s="1"/>
  <c r="Y321" i="13"/>
  <c r="Y299" i="13"/>
  <c r="Y185" i="13"/>
  <c r="Y181" i="13"/>
  <c r="Y167" i="13"/>
  <c r="Y200" i="13"/>
  <c r="X260" i="13"/>
  <c r="X264" i="13"/>
  <c r="X268" i="13"/>
  <c r="X272" i="13"/>
  <c r="X122" i="13"/>
  <c r="Y122" i="13" s="1"/>
  <c r="X165" i="13"/>
  <c r="X194" i="13"/>
  <c r="X222" i="13"/>
  <c r="X237" i="13"/>
  <c r="Y237" i="13" s="1"/>
  <c r="X241" i="13"/>
  <c r="Y241" i="13" s="1"/>
  <c r="X253" i="13"/>
  <c r="X307" i="13"/>
  <c r="Y307" i="13" s="1"/>
  <c r="X137" i="13"/>
  <c r="Y137" i="13" s="1"/>
  <c r="X145" i="13"/>
  <c r="W145" i="13" s="1"/>
  <c r="X204" i="13"/>
  <c r="Y204" i="13" s="1"/>
  <c r="X212" i="13"/>
  <c r="Y212" i="13" s="1"/>
  <c r="X279" i="13"/>
  <c r="X283" i="13"/>
  <c r="Y283" i="13" s="1"/>
  <c r="X335" i="13"/>
  <c r="Y335" i="13" s="1"/>
  <c r="W122" i="13"/>
  <c r="W126" i="13"/>
  <c r="W128" i="13"/>
  <c r="W305" i="13"/>
  <c r="U206" i="13"/>
  <c r="W120" i="13"/>
  <c r="W124" i="13"/>
  <c r="W154" i="13"/>
  <c r="W333" i="13"/>
  <c r="W202" i="13"/>
  <c r="V152" i="13"/>
  <c r="V156" i="13"/>
  <c r="W156" i="13" s="1"/>
  <c r="V183" i="13"/>
  <c r="W183" i="13" s="1"/>
  <c r="W132" i="13"/>
  <c r="W137" i="13"/>
  <c r="W200" i="13"/>
  <c r="V198" i="13"/>
  <c r="V233" i="13"/>
  <c r="V237" i="13"/>
  <c r="W237" i="13" s="1"/>
  <c r="V241" i="13"/>
  <c r="W241" i="13" s="1"/>
  <c r="V245" i="13"/>
  <c r="V249" i="13"/>
  <c r="W130" i="13"/>
  <c r="W289" i="13"/>
  <c r="W185" i="13"/>
  <c r="W204" i="13"/>
  <c r="W224" i="13"/>
  <c r="V256" i="13"/>
  <c r="W256" i="13" s="1"/>
  <c r="U120" i="13"/>
  <c r="S143" i="13"/>
  <c r="U143" i="13"/>
  <c r="S167" i="13"/>
  <c r="U167" i="13"/>
  <c r="U214" i="13"/>
  <c r="S214" i="13"/>
  <c r="S156" i="13"/>
  <c r="U156" i="13"/>
  <c r="U194" i="13"/>
  <c r="S194" i="13"/>
  <c r="U210" i="13"/>
  <c r="S210" i="13"/>
  <c r="S218" i="13"/>
  <c r="U218" i="13"/>
  <c r="U132" i="13"/>
  <c r="S313" i="13"/>
  <c r="U313" i="13"/>
  <c r="U124" i="13"/>
  <c r="U150" i="13"/>
  <c r="U325" i="13"/>
  <c r="U317" i="13"/>
  <c r="U171" i="13"/>
  <c r="U163" i="13"/>
  <c r="U196" i="13"/>
  <c r="U258" i="13"/>
  <c r="U274" i="13"/>
  <c r="U141" i="13"/>
  <c r="S325" i="13"/>
  <c r="U309" i="13"/>
  <c r="U291" i="13"/>
  <c r="U279" i="13"/>
  <c r="U212" i="13"/>
  <c r="T256" i="13"/>
  <c r="T135" i="13"/>
  <c r="T190" i="13"/>
  <c r="T122" i="13"/>
  <c r="U122" i="13" s="1"/>
  <c r="T130" i="13"/>
  <c r="U130" i="13" s="1"/>
  <c r="T175" i="13"/>
  <c r="T177" i="13"/>
  <c r="U177" i="13" s="1"/>
  <c r="T179" i="13"/>
  <c r="S179" i="13" s="1"/>
  <c r="T181" i="13"/>
  <c r="S181" i="13" s="1"/>
  <c r="T183" i="13"/>
  <c r="T187" i="13"/>
  <c r="T260" i="13"/>
  <c r="T264" i="13"/>
  <c r="T268" i="13"/>
  <c r="U268" i="13" s="1"/>
  <c r="T272" i="13"/>
  <c r="U272" i="13" s="1"/>
  <c r="T289" i="13"/>
  <c r="T293" i="13"/>
  <c r="S293" i="13" s="1"/>
  <c r="T297" i="13"/>
  <c r="T301" i="13"/>
  <c r="S301" i="13" s="1"/>
  <c r="T305" i="13"/>
  <c r="T307" i="13"/>
  <c r="T216" i="13"/>
  <c r="T231" i="13"/>
  <c r="T233" i="13"/>
  <c r="T235" i="13"/>
  <c r="S235" i="13" s="1"/>
  <c r="T237" i="13"/>
  <c r="U237" i="13" s="1"/>
  <c r="T239" i="13"/>
  <c r="U239" i="13" s="1"/>
  <c r="T241" i="13"/>
  <c r="T243" i="13"/>
  <c r="S243" i="13" s="1"/>
  <c r="T245" i="13"/>
  <c r="U245" i="13" s="1"/>
  <c r="T247" i="13"/>
  <c r="U247" i="13" s="1"/>
  <c r="T249" i="13"/>
  <c r="T251" i="13"/>
  <c r="S251" i="13" s="1"/>
  <c r="T253" i="13"/>
  <c r="U253" i="13" s="1"/>
  <c r="T311" i="13"/>
  <c r="T315" i="13"/>
  <c r="T319" i="13"/>
  <c r="S319" i="13" s="1"/>
  <c r="T323" i="13"/>
  <c r="T327" i="13"/>
  <c r="T331" i="13"/>
  <c r="T335" i="13"/>
  <c r="S124" i="13"/>
  <c r="S126" i="13"/>
  <c r="S139" i="13"/>
  <c r="S154" i="13"/>
  <c r="S287" i="13"/>
  <c r="S212" i="13"/>
  <c r="S228" i="13"/>
  <c r="S262" i="13"/>
  <c r="R128" i="13"/>
  <c r="S122" i="13"/>
  <c r="Q327" i="13"/>
  <c r="Q194" i="13"/>
  <c r="Q143" i="13"/>
  <c r="S303" i="13"/>
  <c r="Q206" i="13"/>
  <c r="Q226" i="13"/>
  <c r="S274" i="13"/>
  <c r="Q210" i="13"/>
  <c r="R216" i="13"/>
  <c r="Q202" i="13"/>
  <c r="O202" i="13"/>
  <c r="Q150" i="13"/>
  <c r="Q152" i="13"/>
  <c r="Q185" i="13"/>
  <c r="O194" i="13"/>
  <c r="Q204" i="13"/>
  <c r="O206" i="13"/>
  <c r="Q208" i="13"/>
  <c r="P126" i="13"/>
  <c r="O126" i="13" s="1"/>
  <c r="Q132" i="13"/>
  <c r="O143" i="13"/>
  <c r="Q163" i="13"/>
  <c r="O210" i="13"/>
  <c r="Q128" i="13"/>
  <c r="Q196" i="13"/>
  <c r="Q137" i="13"/>
  <c r="Q156" i="13"/>
  <c r="Q295" i="13"/>
  <c r="Q281" i="13"/>
  <c r="O214" i="13"/>
  <c r="Q220" i="13"/>
  <c r="Q224" i="13"/>
  <c r="P122" i="13"/>
  <c r="P130" i="13"/>
  <c r="O130" i="13" s="1"/>
  <c r="P175" i="13"/>
  <c r="Q175" i="13" s="1"/>
  <c r="P177" i="13"/>
  <c r="Q177" i="13" s="1"/>
  <c r="P181" i="13"/>
  <c r="P183" i="13"/>
  <c r="Q183" i="13" s="1"/>
  <c r="P187" i="13"/>
  <c r="Q187" i="13" s="1"/>
  <c r="P285" i="13"/>
  <c r="P289" i="13"/>
  <c r="P293" i="13"/>
  <c r="O293" i="13" s="1"/>
  <c r="P297" i="13"/>
  <c r="Q297" i="13" s="1"/>
  <c r="P135" i="13"/>
  <c r="Q135" i="13" s="1"/>
  <c r="P233" i="13"/>
  <c r="P235" i="13"/>
  <c r="O235" i="13" s="1"/>
  <c r="P237" i="13"/>
  <c r="Q237" i="13" s="1"/>
  <c r="P239" i="13"/>
  <c r="O239" i="13" s="1"/>
  <c r="P241" i="13"/>
  <c r="Q241" i="13" s="1"/>
  <c r="P243" i="13"/>
  <c r="O243" i="13" s="1"/>
  <c r="P245" i="13"/>
  <c r="Q245" i="13" s="1"/>
  <c r="P247" i="13"/>
  <c r="Q247" i="13" s="1"/>
  <c r="P249" i="13"/>
  <c r="Q249" i="13" s="1"/>
  <c r="P251" i="13"/>
  <c r="O251" i="13" s="1"/>
  <c r="P253" i="13"/>
  <c r="Q253" i="13" s="1"/>
  <c r="P301" i="13"/>
  <c r="O301" i="13" s="1"/>
  <c r="P305" i="13"/>
  <c r="P307" i="13"/>
  <c r="O137" i="13"/>
  <c r="M187" i="13"/>
  <c r="O154" i="13"/>
  <c r="O212" i="13"/>
  <c r="M233" i="13"/>
  <c r="N132" i="13"/>
  <c r="M132" i="13" s="1"/>
  <c r="N135" i="13"/>
  <c r="M194" i="13"/>
  <c r="M206" i="13"/>
  <c r="M214" i="13"/>
  <c r="O185" i="13"/>
  <c r="N307" i="13"/>
  <c r="O274" i="13"/>
  <c r="N148" i="13"/>
  <c r="N216" i="13"/>
  <c r="K241" i="13"/>
  <c r="M274" i="13"/>
  <c r="M128" i="13"/>
  <c r="M179" i="13"/>
  <c r="M247" i="13"/>
  <c r="K249" i="13"/>
  <c r="L216" i="13"/>
  <c r="L256" i="13"/>
  <c r="M126" i="13"/>
  <c r="K237" i="13"/>
  <c r="L231" i="13"/>
  <c r="K243" i="13"/>
  <c r="J122" i="13"/>
  <c r="J130" i="13"/>
  <c r="K251" i="13"/>
  <c r="J137" i="13"/>
  <c r="K137" i="13" s="1"/>
  <c r="H143" i="13"/>
  <c r="I247" i="13"/>
  <c r="H258" i="13"/>
  <c r="G258" i="13" s="1"/>
  <c r="H266" i="13"/>
  <c r="H270" i="13"/>
  <c r="H124" i="13"/>
  <c r="H128" i="13"/>
  <c r="I128" i="13" s="1"/>
  <c r="H132" i="13"/>
  <c r="I132" i="13" s="1"/>
  <c r="H163" i="13"/>
  <c r="H167" i="13"/>
  <c r="H181" i="13"/>
  <c r="I181" i="13" s="1"/>
  <c r="H185" i="13"/>
  <c r="G185" i="13" s="1"/>
  <c r="H194" i="13"/>
  <c r="H202" i="13"/>
  <c r="H206" i="13"/>
  <c r="I206" i="13" s="1"/>
  <c r="H210" i="13"/>
  <c r="H214" i="13"/>
  <c r="I214" i="13" s="1"/>
  <c r="H218" i="13"/>
  <c r="H222" i="13"/>
  <c r="H226" i="13"/>
  <c r="H233" i="13"/>
  <c r="H237" i="13"/>
  <c r="I237" i="13" s="1"/>
  <c r="H241" i="13"/>
  <c r="H245" i="13"/>
  <c r="H249" i="13"/>
  <c r="I249" i="13" s="1"/>
  <c r="H253" i="13"/>
  <c r="H260" i="13"/>
  <c r="H268" i="13"/>
  <c r="H281" i="13"/>
  <c r="H289" i="13"/>
  <c r="H293" i="13"/>
  <c r="H297" i="13"/>
  <c r="H301" i="13"/>
  <c r="H305" i="13"/>
  <c r="I305" i="13" s="1"/>
  <c r="H120" i="13"/>
  <c r="I120" i="13" s="1"/>
  <c r="H309" i="13"/>
  <c r="H313" i="13"/>
  <c r="H317" i="13"/>
  <c r="H321" i="13"/>
  <c r="H325" i="13"/>
  <c r="I325" i="13" s="1"/>
  <c r="H329" i="13"/>
  <c r="H333" i="13"/>
  <c r="H122" i="13"/>
  <c r="H126" i="13"/>
  <c r="I126" i="13" s="1"/>
  <c r="H152" i="13"/>
  <c r="H156" i="13"/>
  <c r="G169" i="13"/>
  <c r="I204" i="13"/>
  <c r="I212" i="13"/>
  <c r="I210" i="13"/>
  <c r="I239" i="13"/>
  <c r="I150" i="13"/>
  <c r="I185" i="13"/>
  <c r="I175" i="13"/>
  <c r="H179" i="13"/>
  <c r="H183" i="13"/>
  <c r="H187" i="13"/>
  <c r="G187" i="13" s="1"/>
  <c r="K214" i="13"/>
  <c r="K293" i="13"/>
  <c r="K187" i="13"/>
  <c r="K206" i="13"/>
  <c r="K183" i="13"/>
  <c r="K152" i="13"/>
  <c r="K245" i="13"/>
  <c r="I245" i="13"/>
  <c r="K321" i="13"/>
  <c r="K210" i="13"/>
  <c r="K297" i="13"/>
  <c r="K212" i="13"/>
  <c r="K303" i="13"/>
  <c r="K175" i="13"/>
  <c r="K208" i="13"/>
  <c r="K253" i="13"/>
  <c r="J200" i="13"/>
  <c r="I200" i="13" s="1"/>
  <c r="J220" i="13"/>
  <c r="I220" i="13" s="1"/>
  <c r="J224" i="13"/>
  <c r="I224" i="13" s="1"/>
  <c r="J264" i="13"/>
  <c r="J268" i="13"/>
  <c r="J289" i="13"/>
  <c r="K204" i="13"/>
  <c r="J161" i="13"/>
  <c r="I161" i="13" s="1"/>
  <c r="J165" i="13"/>
  <c r="I165" i="13" s="1"/>
  <c r="J202" i="13"/>
  <c r="J311" i="13"/>
  <c r="J194" i="13"/>
  <c r="J226" i="13"/>
  <c r="J235" i="13"/>
  <c r="J262" i="13"/>
  <c r="J266" i="13"/>
  <c r="I266" i="13" s="1"/>
  <c r="J270" i="13"/>
  <c r="I270" i="13" s="1"/>
  <c r="J274" i="13"/>
  <c r="I274" i="13" s="1"/>
  <c r="J281" i="13"/>
  <c r="J283" i="13"/>
  <c r="I283" i="13" s="1"/>
  <c r="J287" i="13"/>
  <c r="K287" i="13" s="1"/>
  <c r="J315" i="13"/>
  <c r="K315" i="13" s="1"/>
  <c r="J319" i="13"/>
  <c r="I319" i="13" s="1"/>
  <c r="J323" i="13"/>
  <c r="J327" i="13"/>
  <c r="J331" i="13"/>
  <c r="J335" i="13"/>
  <c r="M235" i="13"/>
  <c r="U235" i="13"/>
  <c r="K239" i="13"/>
  <c r="I243" i="13"/>
  <c r="W247" i="13"/>
  <c r="I251" i="13"/>
  <c r="Y251" i="13"/>
  <c r="Y235" i="13"/>
  <c r="W239" i="13"/>
  <c r="AA239" i="13"/>
  <c r="M243" i="13"/>
  <c r="U243" i="13"/>
  <c r="Y243" i="13"/>
  <c r="K247" i="13"/>
  <c r="S247" i="13"/>
  <c r="AA247" i="13"/>
  <c r="M251" i="13"/>
  <c r="M177" i="13"/>
  <c r="Q173" i="13"/>
  <c r="O173" i="13"/>
  <c r="S161" i="13"/>
  <c r="Q161" i="13"/>
  <c r="G335" i="13"/>
  <c r="Y331" i="13"/>
  <c r="O327" i="13"/>
  <c r="W325" i="13"/>
  <c r="O299" i="13"/>
  <c r="M299" i="13"/>
  <c r="AA291" i="13"/>
  <c r="S291" i="13"/>
  <c r="U287" i="13"/>
  <c r="O323" i="13"/>
  <c r="Q319" i="13"/>
  <c r="O291" i="13"/>
  <c r="M291" i="13"/>
  <c r="Y173" i="13"/>
  <c r="W173" i="13"/>
  <c r="Y161" i="13"/>
  <c r="K325" i="13"/>
  <c r="S323" i="13"/>
  <c r="Q323" i="13"/>
  <c r="M319" i="13"/>
  <c r="Y311" i="13"/>
  <c r="Q311" i="13"/>
  <c r="I303" i="13"/>
  <c r="AA299" i="13"/>
  <c r="U295" i="13"/>
  <c r="M295" i="13"/>
  <c r="K291" i="13"/>
  <c r="I291" i="13"/>
  <c r="Y279" i="13"/>
  <c r="Q279" i="13"/>
  <c r="Y319" i="13"/>
  <c r="U303" i="13"/>
  <c r="M303" i="13"/>
  <c r="S299" i="13"/>
  <c r="Q299" i="13"/>
  <c r="K299" i="13"/>
  <c r="I299" i="13"/>
  <c r="W291" i="13"/>
  <c r="Y287" i="13"/>
  <c r="Q287" i="13"/>
  <c r="Q181" i="13"/>
  <c r="O181" i="13"/>
  <c r="S169" i="13"/>
  <c r="Q169" i="13"/>
  <c r="U165" i="13"/>
  <c r="S165" i="13"/>
  <c r="M165" i="13"/>
  <c r="U173" i="13"/>
  <c r="S173" i="13"/>
  <c r="M173" i="13"/>
  <c r="W161" i="13"/>
  <c r="U161" i="13"/>
  <c r="O161" i="13"/>
  <c r="M161" i="13"/>
  <c r="AA185" i="13"/>
  <c r="S185" i="13"/>
  <c r="K185" i="13"/>
  <c r="M181" i="13"/>
  <c r="K181" i="13"/>
  <c r="W177" i="13"/>
  <c r="W169" i="13"/>
  <c r="U169" i="13"/>
  <c r="O169" i="13"/>
  <c r="M169" i="13"/>
  <c r="Y165" i="13"/>
  <c r="W165" i="13"/>
  <c r="Q165" i="13"/>
  <c r="O165" i="13"/>
  <c r="S150" i="13"/>
  <c r="W150" i="13"/>
  <c r="Q154" i="13"/>
  <c r="U154" i="13"/>
  <c r="Y154" i="13"/>
  <c r="Q120" i="13"/>
  <c r="Y120" i="13"/>
  <c r="I124" i="13"/>
  <c r="Q124" i="13"/>
  <c r="K128" i="13"/>
  <c r="S128" i="13"/>
  <c r="AA128" i="13"/>
  <c r="S132" i="13"/>
  <c r="AA132" i="13"/>
  <c r="O232" i="12"/>
  <c r="O231" i="12"/>
  <c r="L232" i="12"/>
  <c r="K232" i="12"/>
  <c r="L231" i="12"/>
  <c r="K231" i="12"/>
  <c r="I232" i="12"/>
  <c r="H232" i="12"/>
  <c r="G232" i="12"/>
  <c r="F232" i="12"/>
  <c r="E232" i="12"/>
  <c r="I231" i="12"/>
  <c r="G231" i="12"/>
  <c r="F231" i="12"/>
  <c r="E231" i="12"/>
  <c r="H231" i="12"/>
  <c r="P252" i="12"/>
  <c r="M252" i="12"/>
  <c r="J252" i="12"/>
  <c r="P251" i="12"/>
  <c r="M251" i="12"/>
  <c r="J251" i="12"/>
  <c r="G198" i="12"/>
  <c r="O199" i="12"/>
  <c r="O198" i="12"/>
  <c r="I198" i="12"/>
  <c r="O217" i="12"/>
  <c r="N217" i="12"/>
  <c r="O216" i="12"/>
  <c r="N216" i="12"/>
  <c r="L217" i="12"/>
  <c r="K217" i="12"/>
  <c r="L216" i="12"/>
  <c r="K216" i="12"/>
  <c r="I217" i="12"/>
  <c r="H217" i="12"/>
  <c r="G217" i="12"/>
  <c r="F217" i="12"/>
  <c r="E217" i="12"/>
  <c r="I216" i="12"/>
  <c r="H216" i="12"/>
  <c r="F216" i="12"/>
  <c r="E216" i="12"/>
  <c r="G216" i="12"/>
  <c r="P221" i="12"/>
  <c r="M221" i="12"/>
  <c r="J221" i="12"/>
  <c r="P220" i="12"/>
  <c r="M220" i="12"/>
  <c r="J220" i="12"/>
  <c r="N199" i="12"/>
  <c r="N198" i="12"/>
  <c r="L199" i="12"/>
  <c r="K199" i="12"/>
  <c r="L198" i="12"/>
  <c r="K198" i="12"/>
  <c r="I199" i="12"/>
  <c r="H199" i="12"/>
  <c r="G199" i="12"/>
  <c r="F199" i="12"/>
  <c r="E199" i="12"/>
  <c r="H198" i="12"/>
  <c r="F198" i="12"/>
  <c r="E198" i="12"/>
  <c r="P209" i="12"/>
  <c r="M209" i="12"/>
  <c r="J209" i="12"/>
  <c r="P208" i="12"/>
  <c r="M208" i="12"/>
  <c r="J208" i="12"/>
  <c r="O160" i="12"/>
  <c r="N160" i="12"/>
  <c r="O159" i="12"/>
  <c r="N159" i="12"/>
  <c r="L160" i="12"/>
  <c r="K160" i="12"/>
  <c r="L159" i="12"/>
  <c r="K159" i="12"/>
  <c r="I160" i="12"/>
  <c r="H160" i="12"/>
  <c r="G160" i="12"/>
  <c r="F160" i="12"/>
  <c r="E160" i="12"/>
  <c r="I159" i="12"/>
  <c r="H159" i="12"/>
  <c r="G159" i="12"/>
  <c r="F159" i="12"/>
  <c r="E159" i="12"/>
  <c r="P186" i="12"/>
  <c r="P185" i="12"/>
  <c r="P184" i="12"/>
  <c r="P183" i="12"/>
  <c r="M183" i="12"/>
  <c r="M186" i="12"/>
  <c r="M185" i="12"/>
  <c r="M184" i="12"/>
  <c r="J186" i="12"/>
  <c r="J185" i="12"/>
  <c r="J184" i="12"/>
  <c r="J183" i="12"/>
  <c r="P188" i="12"/>
  <c r="P187" i="12"/>
  <c r="P182" i="12"/>
  <c r="P181" i="12"/>
  <c r="P180" i="12"/>
  <c r="P179" i="12"/>
  <c r="M188" i="12"/>
  <c r="M187" i="12"/>
  <c r="M182" i="12"/>
  <c r="M181" i="12"/>
  <c r="M180" i="12"/>
  <c r="M179" i="12"/>
  <c r="J188" i="12"/>
  <c r="J187" i="12"/>
  <c r="J182" i="12"/>
  <c r="J181" i="12"/>
  <c r="J180" i="12"/>
  <c r="J179" i="12"/>
  <c r="P142" i="12"/>
  <c r="M142" i="12"/>
  <c r="J142" i="12"/>
  <c r="P141" i="12"/>
  <c r="M141" i="12"/>
  <c r="J141" i="12"/>
  <c r="J139" i="12"/>
  <c r="M139" i="12"/>
  <c r="P139" i="12"/>
  <c r="J140" i="12"/>
  <c r="M140" i="12"/>
  <c r="P140" i="12"/>
  <c r="E135" i="12"/>
  <c r="F135" i="12"/>
  <c r="G135" i="12"/>
  <c r="H135" i="12"/>
  <c r="I135" i="12"/>
  <c r="E136" i="12"/>
  <c r="F136" i="12"/>
  <c r="G136" i="12"/>
  <c r="H136" i="12"/>
  <c r="I136" i="12"/>
  <c r="K135" i="12"/>
  <c r="K136" i="12"/>
  <c r="O135" i="12"/>
  <c r="O136" i="12"/>
  <c r="L135" i="12"/>
  <c r="L136" i="12"/>
  <c r="N135" i="12"/>
  <c r="P135" i="12" s="1"/>
  <c r="N136" i="12"/>
  <c r="P136" i="12" s="1"/>
  <c r="O268" i="13" l="1"/>
  <c r="O313" i="13"/>
  <c r="O262" i="13"/>
  <c r="Q200" i="13"/>
  <c r="O329" i="13"/>
  <c r="O141" i="13"/>
  <c r="O253" i="13"/>
  <c r="O171" i="13"/>
  <c r="O183" i="13"/>
  <c r="O266" i="13"/>
  <c r="Q335" i="13"/>
  <c r="O145" i="13"/>
  <c r="Q251" i="13"/>
  <c r="O279" i="13"/>
  <c r="Q266" i="13"/>
  <c r="M329" i="13"/>
  <c r="M313" i="13"/>
  <c r="M311" i="13"/>
  <c r="M272" i="13"/>
  <c r="M222" i="13"/>
  <c r="M216" i="13"/>
  <c r="M196" i="13"/>
  <c r="O228" i="13"/>
  <c r="O150" i="13"/>
  <c r="M327" i="13"/>
  <c r="M226" i="13"/>
  <c r="M270" i="13"/>
  <c r="O196" i="13"/>
  <c r="Q7" i="3"/>
  <c r="K333" i="13"/>
  <c r="K122" i="13"/>
  <c r="K313" i="13"/>
  <c r="K329" i="13"/>
  <c r="M148" i="13"/>
  <c r="K132" i="13"/>
  <c r="K307" i="13"/>
  <c r="M309" i="13"/>
  <c r="K150" i="13"/>
  <c r="K331" i="13"/>
  <c r="M307" i="13"/>
  <c r="K279" i="13"/>
  <c r="J7" i="2"/>
  <c r="Q7" i="2" s="1"/>
  <c r="Q286" i="1"/>
  <c r="J285" i="13" s="1"/>
  <c r="K285" i="13" s="1"/>
  <c r="I208" i="13"/>
  <c r="Q199" i="1"/>
  <c r="J198" i="13" s="1"/>
  <c r="K198" i="13" s="1"/>
  <c r="K154" i="13"/>
  <c r="I137" i="13"/>
  <c r="P5" i="1"/>
  <c r="Q59" i="1"/>
  <c r="J7" i="1"/>
  <c r="AA315" i="13"/>
  <c r="AA323" i="13"/>
  <c r="AA258" i="13"/>
  <c r="Q286" i="11"/>
  <c r="H285" i="13" s="1"/>
  <c r="I228" i="13"/>
  <c r="I173" i="13"/>
  <c r="Q117" i="11"/>
  <c r="M4" i="1"/>
  <c r="Q23" i="11"/>
  <c r="J5" i="11"/>
  <c r="D307" i="13"/>
  <c r="AA148" i="13"/>
  <c r="AA268" i="13"/>
  <c r="D285" i="13"/>
  <c r="AA307" i="13"/>
  <c r="AA264" i="13"/>
  <c r="AA150" i="13"/>
  <c r="Y150" i="13"/>
  <c r="Y152" i="13"/>
  <c r="Y315" i="13"/>
  <c r="AA194" i="13"/>
  <c r="N5" i="8"/>
  <c r="P5" i="8" s="1"/>
  <c r="Y124" i="13"/>
  <c r="AA305" i="13"/>
  <c r="Q278" i="8"/>
  <c r="Z277" i="13" s="1"/>
  <c r="J278" i="8"/>
  <c r="K4" i="8"/>
  <c r="M4" i="8" s="1"/>
  <c r="Q4" i="8" s="1"/>
  <c r="M7" i="8"/>
  <c r="Q7" i="8" s="1"/>
  <c r="K5" i="8"/>
  <c r="M5" i="8" s="1"/>
  <c r="AA325" i="13"/>
  <c r="Y309" i="13"/>
  <c r="K5" i="7"/>
  <c r="M5" i="7" s="1"/>
  <c r="Q285" i="7"/>
  <c r="W335" i="13"/>
  <c r="N4" i="7"/>
  <c r="P4" i="7" s="1"/>
  <c r="Q4" i="7" s="1"/>
  <c r="P190" i="7"/>
  <c r="Q190" i="7" s="1"/>
  <c r="Q23" i="7"/>
  <c r="E5" i="7"/>
  <c r="J5" i="7" s="1"/>
  <c r="J7" i="7"/>
  <c r="Q7" i="7" s="1"/>
  <c r="Q6" i="7"/>
  <c r="L5" i="6"/>
  <c r="U192" i="13"/>
  <c r="Q7" i="6"/>
  <c r="E4" i="6"/>
  <c r="J4" i="6" s="1"/>
  <c r="Q4" i="6" s="1"/>
  <c r="Q85" i="6"/>
  <c r="W279" i="13"/>
  <c r="U159" i="13"/>
  <c r="W262" i="13"/>
  <c r="U335" i="13"/>
  <c r="U266" i="13"/>
  <c r="U228" i="13"/>
  <c r="U231" i="13"/>
  <c r="M7" i="6"/>
  <c r="K5" i="6"/>
  <c r="M5" i="6" s="1"/>
  <c r="Q5" i="6" s="1"/>
  <c r="P85" i="10"/>
  <c r="Q85" i="10" s="1"/>
  <c r="N4" i="10"/>
  <c r="P4" i="10" s="1"/>
  <c r="Q4" i="10" s="1"/>
  <c r="S130" i="13"/>
  <c r="P86" i="10"/>
  <c r="N5" i="10"/>
  <c r="P5" i="10" s="1"/>
  <c r="S335" i="13"/>
  <c r="U251" i="13"/>
  <c r="S253" i="13"/>
  <c r="S307" i="13"/>
  <c r="M86" i="10"/>
  <c r="K5" i="10"/>
  <c r="M5" i="10" s="1"/>
  <c r="M7" i="5"/>
  <c r="Q7" i="5" s="1"/>
  <c r="S311" i="13"/>
  <c r="Q258" i="13"/>
  <c r="Q272" i="13"/>
  <c r="Q22" i="5"/>
  <c r="Q23" i="5"/>
  <c r="Q317" i="13"/>
  <c r="E4" i="5"/>
  <c r="J4" i="5" s="1"/>
  <c r="Q39" i="5"/>
  <c r="N4" i="5"/>
  <c r="P4" i="5" s="1"/>
  <c r="Q4" i="5" s="1"/>
  <c r="P6" i="5"/>
  <c r="Q6" i="5" s="1"/>
  <c r="J191" i="5"/>
  <c r="Q191" i="5" s="1"/>
  <c r="R190" i="13" s="1"/>
  <c r="E5" i="5"/>
  <c r="J5" i="5" s="1"/>
  <c r="Q5" i="5" s="1"/>
  <c r="Q333" i="13"/>
  <c r="O333" i="13"/>
  <c r="O258" i="13"/>
  <c r="O245" i="13"/>
  <c r="O331" i="13"/>
  <c r="O315" i="13"/>
  <c r="Q167" i="13"/>
  <c r="O297" i="13"/>
  <c r="O317" i="13"/>
  <c r="Q325" i="13"/>
  <c r="O260" i="13"/>
  <c r="O283" i="13"/>
  <c r="M5" i="3"/>
  <c r="Q5" i="3" s="1"/>
  <c r="E4" i="3"/>
  <c r="J4" i="3" s="1"/>
  <c r="M256" i="13"/>
  <c r="M124" i="13"/>
  <c r="M325" i="13"/>
  <c r="O224" i="13"/>
  <c r="K4" i="3"/>
  <c r="M4" i="3" s="1"/>
  <c r="M331" i="13"/>
  <c r="M315" i="13"/>
  <c r="M281" i="13"/>
  <c r="O325" i="13"/>
  <c r="M152" i="13"/>
  <c r="M260" i="13"/>
  <c r="P6" i="3"/>
  <c r="Q6" i="3" s="1"/>
  <c r="N4" i="3"/>
  <c r="P4" i="3" s="1"/>
  <c r="M333" i="13"/>
  <c r="N5" i="2"/>
  <c r="P5" i="2" s="1"/>
  <c r="M5" i="2"/>
  <c r="K256" i="13"/>
  <c r="K317" i="13"/>
  <c r="M120" i="13"/>
  <c r="P6" i="2"/>
  <c r="Q6" i="2" s="1"/>
  <c r="N4" i="2"/>
  <c r="P4" i="2" s="1"/>
  <c r="Q4" i="2" s="1"/>
  <c r="N4" i="1"/>
  <c r="P4" i="1" s="1"/>
  <c r="Q190" i="1"/>
  <c r="M7" i="1"/>
  <c r="K5" i="1"/>
  <c r="M5" i="1" s="1"/>
  <c r="P7" i="1"/>
  <c r="Q191" i="1"/>
  <c r="J190" i="13" s="1"/>
  <c r="E5" i="1"/>
  <c r="J5" i="1" s="1"/>
  <c r="M6" i="1"/>
  <c r="Q6" i="1" s="1"/>
  <c r="AA260" i="13"/>
  <c r="AA327" i="13"/>
  <c r="AA270" i="13"/>
  <c r="AA313" i="13"/>
  <c r="Y323" i="13"/>
  <c r="AA159" i="13"/>
  <c r="Y289" i="13"/>
  <c r="Y333" i="13"/>
  <c r="AA333" i="13"/>
  <c r="AA262" i="13"/>
  <c r="Y231" i="13"/>
  <c r="W231" i="13"/>
  <c r="Y208" i="13"/>
  <c r="Y141" i="13"/>
  <c r="W216" i="13"/>
  <c r="W307" i="13"/>
  <c r="W148" i="13"/>
  <c r="W283" i="13"/>
  <c r="W245" i="13"/>
  <c r="U331" i="13"/>
  <c r="U260" i="13"/>
  <c r="U148" i="13"/>
  <c r="U307" i="13"/>
  <c r="U323" i="13"/>
  <c r="U216" i="13"/>
  <c r="U183" i="13"/>
  <c r="S239" i="13"/>
  <c r="U311" i="13"/>
  <c r="S231" i="13"/>
  <c r="S148" i="13"/>
  <c r="S177" i="13"/>
  <c r="S159" i="13"/>
  <c r="S315" i="13"/>
  <c r="S285" i="13"/>
  <c r="Q231" i="13"/>
  <c r="Q309" i="13"/>
  <c r="Q148" i="13"/>
  <c r="Q285" i="13"/>
  <c r="Q222" i="13"/>
  <c r="S222" i="13"/>
  <c r="Q270" i="13"/>
  <c r="S266" i="13"/>
  <c r="O177" i="13"/>
  <c r="O309" i="13"/>
  <c r="Q192" i="13"/>
  <c r="O231" i="13"/>
  <c r="Q243" i="13"/>
  <c r="O187" i="13"/>
  <c r="O321" i="13"/>
  <c r="M283" i="13"/>
  <c r="M335" i="13"/>
  <c r="M266" i="13"/>
  <c r="M159" i="13"/>
  <c r="M264" i="13"/>
  <c r="O307" i="13"/>
  <c r="M317" i="13"/>
  <c r="N190" i="13"/>
  <c r="M231" i="13"/>
  <c r="M277" i="13"/>
  <c r="M156" i="13"/>
  <c r="K156" i="13"/>
  <c r="K327" i="13"/>
  <c r="K311" i="13"/>
  <c r="K148" i="13"/>
  <c r="K319" i="13"/>
  <c r="I315" i="13"/>
  <c r="I279" i="13"/>
  <c r="I301" i="13"/>
  <c r="M278" i="11"/>
  <c r="Q278" i="11" s="1"/>
  <c r="I231" i="13"/>
  <c r="I241" i="13"/>
  <c r="I187" i="13"/>
  <c r="I309" i="13"/>
  <c r="Q190" i="11"/>
  <c r="P7" i="11"/>
  <c r="N5" i="11"/>
  <c r="P5" i="11" s="1"/>
  <c r="E4" i="11"/>
  <c r="J4" i="11" s="1"/>
  <c r="I130" i="13"/>
  <c r="I258" i="13"/>
  <c r="M7" i="11"/>
  <c r="K5" i="11"/>
  <c r="M5" i="11" s="1"/>
  <c r="M6" i="11"/>
  <c r="Q6" i="11" s="1"/>
  <c r="K4" i="11"/>
  <c r="M4" i="11" s="1"/>
  <c r="M198" i="13"/>
  <c r="K216" i="13"/>
  <c r="M192" i="13"/>
  <c r="L190" i="13"/>
  <c r="K323" i="13"/>
  <c r="K277" i="13"/>
  <c r="M154" i="13"/>
  <c r="K335" i="13"/>
  <c r="I141" i="13"/>
  <c r="K141" i="13"/>
  <c r="I169" i="13"/>
  <c r="I331" i="13"/>
  <c r="K231" i="13"/>
  <c r="K130" i="13"/>
  <c r="K165" i="13"/>
  <c r="K161" i="13"/>
  <c r="I307" i="13"/>
  <c r="I122" i="13"/>
  <c r="I216" i="13"/>
  <c r="I145" i="13"/>
  <c r="I159" i="13"/>
  <c r="I293" i="13"/>
  <c r="I152" i="13"/>
  <c r="H277" i="13"/>
  <c r="I277" i="13" s="1"/>
  <c r="H190" i="13"/>
  <c r="H198" i="13"/>
  <c r="AB231" i="13"/>
  <c r="AA231" i="13" s="1"/>
  <c r="AB190" i="13"/>
  <c r="AA190" i="13" s="1"/>
  <c r="AA135" i="13"/>
  <c r="D190" i="13"/>
  <c r="AA198" i="13"/>
  <c r="AB285" i="13"/>
  <c r="AA285" i="13" s="1"/>
  <c r="AA297" i="13"/>
  <c r="Y293" i="13"/>
  <c r="AA293" i="13"/>
  <c r="Y198" i="13"/>
  <c r="Y301" i="13"/>
  <c r="AA301" i="13"/>
  <c r="Y135" i="13"/>
  <c r="W198" i="13"/>
  <c r="Y260" i="13"/>
  <c r="W260" i="13"/>
  <c r="Y222" i="13"/>
  <c r="W222" i="13"/>
  <c r="Y272" i="13"/>
  <c r="W272" i="13"/>
  <c r="W249" i="13"/>
  <c r="W233" i="13"/>
  <c r="Y194" i="13"/>
  <c r="W194" i="13"/>
  <c r="W268" i="13"/>
  <c r="Y268" i="13"/>
  <c r="X277" i="13"/>
  <c r="Y277" i="13" s="1"/>
  <c r="Y145" i="13"/>
  <c r="W212" i="13"/>
  <c r="X190" i="13"/>
  <c r="Y190" i="13" s="1"/>
  <c r="W253" i="13"/>
  <c r="Y253" i="13"/>
  <c r="Y264" i="13"/>
  <c r="W264" i="13"/>
  <c r="X285" i="13"/>
  <c r="Y285" i="13" s="1"/>
  <c r="V190" i="13"/>
  <c r="U190" i="13"/>
  <c r="U152" i="13"/>
  <c r="W152" i="13"/>
  <c r="U135" i="13"/>
  <c r="S135" i="13"/>
  <c r="U256" i="13"/>
  <c r="S256" i="13"/>
  <c r="S237" i="13"/>
  <c r="S331" i="13"/>
  <c r="S216" i="13"/>
  <c r="U327" i="13"/>
  <c r="S327" i="13"/>
  <c r="S305" i="13"/>
  <c r="U305" i="13"/>
  <c r="S289" i="13"/>
  <c r="U289" i="13"/>
  <c r="U187" i="13"/>
  <c r="S187" i="13"/>
  <c r="U285" i="13"/>
  <c r="U179" i="13"/>
  <c r="S268" i="13"/>
  <c r="U315" i="13"/>
  <c r="U293" i="13"/>
  <c r="S190" i="13"/>
  <c r="U249" i="13"/>
  <c r="S249" i="13"/>
  <c r="U241" i="13"/>
  <c r="S241" i="13"/>
  <c r="U233" i="13"/>
  <c r="S233" i="13"/>
  <c r="S264" i="13"/>
  <c r="U264" i="13"/>
  <c r="S175" i="13"/>
  <c r="U175" i="13"/>
  <c r="S245" i="13"/>
  <c r="S260" i="13"/>
  <c r="U181" i="13"/>
  <c r="U319" i="13"/>
  <c r="U301" i="13"/>
  <c r="S297" i="13"/>
  <c r="U297" i="13"/>
  <c r="T277" i="13"/>
  <c r="U277" i="13" s="1"/>
  <c r="T198" i="13"/>
  <c r="U198" i="13" s="1"/>
  <c r="S183" i="13"/>
  <c r="S272" i="13"/>
  <c r="Q301" i="13"/>
  <c r="Q239" i="13"/>
  <c r="O179" i="13"/>
  <c r="O175" i="13"/>
  <c r="O305" i="13"/>
  <c r="Q305" i="13"/>
  <c r="Q233" i="13"/>
  <c r="O233" i="13"/>
  <c r="P198" i="13"/>
  <c r="Q198" i="13" s="1"/>
  <c r="P159" i="13"/>
  <c r="Q159" i="13" s="1"/>
  <c r="P190" i="13"/>
  <c r="O237" i="13"/>
  <c r="Q293" i="13"/>
  <c r="Q126" i="13"/>
  <c r="Q130" i="13"/>
  <c r="O289" i="13"/>
  <c r="Q289" i="13"/>
  <c r="O241" i="13"/>
  <c r="O249" i="13"/>
  <c r="Q307" i="13"/>
  <c r="Q235" i="13"/>
  <c r="O247" i="13"/>
  <c r="P216" i="13"/>
  <c r="P277" i="13"/>
  <c r="Q277" i="13" s="1"/>
  <c r="P256" i="13"/>
  <c r="O122" i="13"/>
  <c r="Q122" i="13"/>
  <c r="O135" i="13"/>
  <c r="M135" i="13"/>
  <c r="O148" i="13"/>
  <c r="M285" i="13"/>
  <c r="O285" i="13"/>
  <c r="O132" i="13"/>
  <c r="I323" i="13"/>
  <c r="I335" i="13"/>
  <c r="K200" i="13"/>
  <c r="K266" i="13"/>
  <c r="I156" i="13"/>
  <c r="I218" i="13"/>
  <c r="I313" i="13"/>
  <c r="I177" i="13"/>
  <c r="I262" i="13"/>
  <c r="I233" i="13"/>
  <c r="I167" i="13"/>
  <c r="I317" i="13"/>
  <c r="I329" i="13"/>
  <c r="I148" i="13"/>
  <c r="I297" i="13"/>
  <c r="I253" i="13"/>
  <c r="I321" i="13"/>
  <c r="I183" i="13"/>
  <c r="I333" i="13"/>
  <c r="I163" i="13"/>
  <c r="I256" i="13"/>
  <c r="I179" i="13"/>
  <c r="K235" i="13"/>
  <c r="I235" i="13"/>
  <c r="I135" i="13"/>
  <c r="K135" i="13"/>
  <c r="I289" i="13"/>
  <c r="K289" i="13"/>
  <c r="I281" i="13"/>
  <c r="K281" i="13"/>
  <c r="K202" i="13"/>
  <c r="I202" i="13"/>
  <c r="I194" i="13"/>
  <c r="K194" i="13"/>
  <c r="K224" i="13"/>
  <c r="I287" i="13"/>
  <c r="K283" i="13"/>
  <c r="I226" i="13"/>
  <c r="K226" i="13"/>
  <c r="K220" i="13"/>
  <c r="K264" i="13"/>
  <c r="I264" i="13"/>
  <c r="I327" i="13"/>
  <c r="K228" i="13"/>
  <c r="K262" i="13"/>
  <c r="I311" i="13"/>
  <c r="K143" i="13"/>
  <c r="I143" i="13"/>
  <c r="I272" i="13"/>
  <c r="K272" i="13"/>
  <c r="K260" i="13"/>
  <c r="I260" i="13"/>
  <c r="K274" i="13"/>
  <c r="K196" i="13"/>
  <c r="I222" i="13"/>
  <c r="K222" i="13"/>
  <c r="I171" i="13"/>
  <c r="K171" i="13"/>
  <c r="K139" i="13"/>
  <c r="I139" i="13"/>
  <c r="I268" i="13"/>
  <c r="K268" i="13"/>
  <c r="K270" i="13"/>
  <c r="K159" i="13"/>
  <c r="J198" i="12"/>
  <c r="Q251" i="12"/>
  <c r="Q221" i="12"/>
  <c r="F220" i="13" s="1"/>
  <c r="G220" i="13" s="1"/>
  <c r="Q252" i="12"/>
  <c r="F251" i="13" s="1"/>
  <c r="G251" i="13" s="1"/>
  <c r="Q220" i="12"/>
  <c r="Q208" i="12"/>
  <c r="Q184" i="12"/>
  <c r="F183" i="13" s="1"/>
  <c r="G183" i="13" s="1"/>
  <c r="Q209" i="12"/>
  <c r="F208" i="13" s="1"/>
  <c r="G208" i="13" s="1"/>
  <c r="Q186" i="12"/>
  <c r="Q182" i="12"/>
  <c r="F181" i="13" s="1"/>
  <c r="G181" i="13" s="1"/>
  <c r="Q181" i="12"/>
  <c r="E181" i="13" s="1"/>
  <c r="Q183" i="12"/>
  <c r="E183" i="13" s="1"/>
  <c r="Q185" i="12"/>
  <c r="Q180" i="12"/>
  <c r="F179" i="13" s="1"/>
  <c r="G179" i="13" s="1"/>
  <c r="Q188" i="12"/>
  <c r="Q179" i="12"/>
  <c r="E179" i="13" s="1"/>
  <c r="Q187" i="12"/>
  <c r="Q141" i="12"/>
  <c r="E141" i="13" s="1"/>
  <c r="Q140" i="12"/>
  <c r="Q139" i="12"/>
  <c r="E139" i="13" s="1"/>
  <c r="Q142" i="12"/>
  <c r="F141" i="13" s="1"/>
  <c r="G141" i="13" s="1"/>
  <c r="O117" i="12"/>
  <c r="K117" i="12"/>
  <c r="I117" i="12"/>
  <c r="H117" i="12"/>
  <c r="G117" i="12"/>
  <c r="F117" i="12"/>
  <c r="E117" i="12"/>
  <c r="O116" i="12"/>
  <c r="I116" i="12"/>
  <c r="H116" i="12"/>
  <c r="G116" i="12"/>
  <c r="F116" i="12"/>
  <c r="E116" i="12"/>
  <c r="K116" i="12"/>
  <c r="P131" i="12"/>
  <c r="M131" i="12"/>
  <c r="J131" i="12"/>
  <c r="P130" i="12"/>
  <c r="M130" i="12"/>
  <c r="J130" i="12"/>
  <c r="J44" i="12"/>
  <c r="Q44" i="12" s="1"/>
  <c r="E43" i="12"/>
  <c r="H43" i="12"/>
  <c r="I43" i="12"/>
  <c r="K43" i="12"/>
  <c r="L43" i="12"/>
  <c r="N43" i="12"/>
  <c r="O43" i="12"/>
  <c r="E8" i="12"/>
  <c r="E9" i="12"/>
  <c r="F9" i="12"/>
  <c r="F8" i="12"/>
  <c r="M190" i="13" l="1"/>
  <c r="Q4" i="3"/>
  <c r="K190" i="13"/>
  <c r="I285" i="13"/>
  <c r="Q5" i="1"/>
  <c r="Q4" i="1"/>
  <c r="Q7" i="1"/>
  <c r="Q5" i="11"/>
  <c r="Q4" i="11"/>
  <c r="Q5" i="8"/>
  <c r="Q5" i="7"/>
  <c r="Q86" i="10"/>
  <c r="Q5" i="10"/>
  <c r="O159" i="13"/>
  <c r="O198" i="13"/>
  <c r="Q7" i="11"/>
  <c r="I190" i="13"/>
  <c r="I198" i="13"/>
  <c r="AB277" i="13"/>
  <c r="AA277" i="13" s="1"/>
  <c r="W190" i="13"/>
  <c r="W277" i="13"/>
  <c r="W285" i="13"/>
  <c r="S198" i="13"/>
  <c r="S277" i="13"/>
  <c r="Q190" i="13"/>
  <c r="O190" i="13"/>
  <c r="O277" i="13"/>
  <c r="Q256" i="13"/>
  <c r="O256" i="13"/>
  <c r="Q216" i="13"/>
  <c r="O216" i="13"/>
  <c r="J43" i="12"/>
  <c r="Q130" i="12"/>
  <c r="E130" i="13" s="1"/>
  <c r="Q131" i="12"/>
  <c r="F130" i="13" s="1"/>
  <c r="G130" i="13" s="1"/>
  <c r="P178" i="12" l="1"/>
  <c r="P176" i="12"/>
  <c r="P174" i="12"/>
  <c r="M178" i="12"/>
  <c r="M176" i="12"/>
  <c r="M174" i="12"/>
  <c r="J178" i="12"/>
  <c r="J176" i="12"/>
  <c r="J174" i="12"/>
  <c r="Q174" i="12" s="1"/>
  <c r="F173" i="13" s="1"/>
  <c r="G173" i="13" s="1"/>
  <c r="Q176" i="12" l="1"/>
  <c r="F175" i="13" s="1"/>
  <c r="G175" i="13" s="1"/>
  <c r="Q178" i="12"/>
  <c r="F177" i="13" s="1"/>
  <c r="G177" i="13" s="1"/>
  <c r="P198" i="12"/>
  <c r="X4" i="13"/>
  <c r="D128" i="13"/>
  <c r="D122" i="13"/>
  <c r="AB118" i="13"/>
  <c r="AB111" i="13"/>
  <c r="AB104" i="13"/>
  <c r="D102" i="13"/>
  <c r="AB98" i="13"/>
  <c r="AB91" i="13"/>
  <c r="AB87" i="13"/>
  <c r="AB80" i="13"/>
  <c r="D78" i="13"/>
  <c r="AB74" i="13"/>
  <c r="D72" i="13"/>
  <c r="AB68" i="13"/>
  <c r="D66" i="13"/>
  <c r="AB62" i="13"/>
  <c r="D60" i="13"/>
  <c r="AB55" i="13"/>
  <c r="D53" i="13"/>
  <c r="AB49" i="13"/>
  <c r="D36" i="13"/>
  <c r="AB32" i="13"/>
  <c r="AB28" i="13"/>
  <c r="D26" i="13"/>
  <c r="AB16" i="13"/>
  <c r="D14" i="13"/>
  <c r="Z102" i="13"/>
  <c r="Z87" i="13"/>
  <c r="Z82" i="13"/>
  <c r="Z80" i="13"/>
  <c r="Z74" i="13"/>
  <c r="Z68" i="13"/>
  <c r="Z62" i="13"/>
  <c r="Z55" i="13"/>
  <c r="Z49" i="13"/>
  <c r="Z36" i="13"/>
  <c r="Z32" i="13"/>
  <c r="Z20" i="13"/>
  <c r="Z18" i="13"/>
  <c r="Z14" i="13"/>
  <c r="X118" i="13"/>
  <c r="X113" i="13"/>
  <c r="X111" i="13"/>
  <c r="X82" i="13"/>
  <c r="X76" i="13"/>
  <c r="X64" i="13"/>
  <c r="X55" i="13"/>
  <c r="X51" i="13"/>
  <c r="X49" i="13"/>
  <c r="X36" i="13"/>
  <c r="X26" i="13"/>
  <c r="X20" i="13"/>
  <c r="X14" i="13"/>
  <c r="T113" i="13"/>
  <c r="T104" i="13"/>
  <c r="T98" i="13"/>
  <c r="T82" i="13"/>
  <c r="T78" i="13"/>
  <c r="T72" i="13"/>
  <c r="T66" i="13"/>
  <c r="T60" i="13"/>
  <c r="T51" i="13"/>
  <c r="T41" i="13"/>
  <c r="T36" i="13"/>
  <c r="T34" i="13"/>
  <c r="T12" i="13"/>
  <c r="Y36" i="13" l="1"/>
  <c r="Y20" i="13"/>
  <c r="AA32" i="13"/>
  <c r="Y49" i="13"/>
  <c r="AA55" i="13"/>
  <c r="AA74" i="13"/>
  <c r="AA87" i="13"/>
  <c r="Y14" i="13"/>
  <c r="Y55" i="13"/>
  <c r="AA62" i="13"/>
  <c r="AA80" i="13"/>
  <c r="AA49" i="13"/>
  <c r="AA68" i="13"/>
  <c r="Y82" i="13"/>
  <c r="T14" i="13"/>
  <c r="T20" i="13"/>
  <c r="T24" i="13"/>
  <c r="T26" i="13"/>
  <c r="T30" i="13"/>
  <c r="T53" i="13"/>
  <c r="T62" i="13"/>
  <c r="T68" i="13"/>
  <c r="T74" i="13"/>
  <c r="T80" i="13"/>
  <c r="T93" i="13"/>
  <c r="T16" i="13"/>
  <c r="T18" i="13"/>
  <c r="T32" i="13"/>
  <c r="T49" i="13"/>
  <c r="T55" i="13"/>
  <c r="T64" i="13"/>
  <c r="T70" i="13"/>
  <c r="T76" i="13"/>
  <c r="T102" i="13"/>
  <c r="T111" i="13"/>
  <c r="T87" i="13"/>
  <c r="T91" i="13"/>
  <c r="T100" i="13"/>
  <c r="T106" i="13"/>
  <c r="T118" i="13"/>
  <c r="X10" i="13"/>
  <c r="X16" i="13"/>
  <c r="X28" i="13"/>
  <c r="X32" i="13"/>
  <c r="Y32" i="13" s="1"/>
  <c r="X60" i="13"/>
  <c r="X62" i="13"/>
  <c r="Y62" i="13" s="1"/>
  <c r="X66" i="13"/>
  <c r="X12" i="13"/>
  <c r="X18" i="13"/>
  <c r="Y18" i="13" s="1"/>
  <c r="X30" i="13"/>
  <c r="X34" i="13"/>
  <c r="X41" i="13"/>
  <c r="X47" i="13"/>
  <c r="X68" i="13"/>
  <c r="Y68" i="13" s="1"/>
  <c r="X70" i="13"/>
  <c r="X74" i="13"/>
  <c r="Y74" i="13" s="1"/>
  <c r="X100" i="13"/>
  <c r="X102" i="13"/>
  <c r="Y102" i="13" s="1"/>
  <c r="X106" i="13"/>
  <c r="X78" i="13"/>
  <c r="X80" i="13"/>
  <c r="Y80" i="13" s="1"/>
  <c r="X87" i="13"/>
  <c r="Y87" i="13" s="1"/>
  <c r="X91" i="13"/>
  <c r="X93" i="13"/>
  <c r="X98" i="13"/>
  <c r="D10" i="13"/>
  <c r="D12" i="13"/>
  <c r="D16" i="13"/>
  <c r="AB18" i="13"/>
  <c r="AA18" i="13" s="1"/>
  <c r="AB20" i="13"/>
  <c r="AA20" i="13" s="1"/>
  <c r="D28" i="13"/>
  <c r="D32" i="13"/>
  <c r="AB34" i="13"/>
  <c r="AB41" i="13"/>
  <c r="D49" i="13"/>
  <c r="AB51" i="13"/>
  <c r="D55" i="13"/>
  <c r="D62" i="13"/>
  <c r="AB64" i="13"/>
  <c r="D68" i="13"/>
  <c r="AB70" i="13"/>
  <c r="D74" i="13"/>
  <c r="AB76" i="13"/>
  <c r="D80" i="13"/>
  <c r="AB82" i="13"/>
  <c r="AA82" i="13" s="1"/>
  <c r="D87" i="13"/>
  <c r="AB10" i="13"/>
  <c r="AB14" i="13"/>
  <c r="AA14" i="13" s="1"/>
  <c r="D18" i="13"/>
  <c r="D20" i="13"/>
  <c r="D24" i="13"/>
  <c r="D30" i="13"/>
  <c r="D34" i="13"/>
  <c r="AB36" i="13"/>
  <c r="AA36" i="13" s="1"/>
  <c r="D41" i="13"/>
  <c r="AB47" i="13"/>
  <c r="D51" i="13"/>
  <c r="AB53" i="13"/>
  <c r="AB58" i="13"/>
  <c r="AB60" i="13"/>
  <c r="D64" i="13"/>
  <c r="AB66" i="13"/>
  <c r="D70" i="13"/>
  <c r="AB72" i="13"/>
  <c r="D76" i="13"/>
  <c r="D93" i="13"/>
  <c r="D100" i="13"/>
  <c r="AB102" i="13"/>
  <c r="AA102" i="13" s="1"/>
  <c r="D106" i="13"/>
  <c r="D113" i="13"/>
  <c r="D120" i="13"/>
  <c r="D126" i="13"/>
  <c r="AB78" i="13"/>
  <c r="D82" i="13"/>
  <c r="D91" i="13"/>
  <c r="AB93" i="13"/>
  <c r="AB96" i="13"/>
  <c r="D98" i="13"/>
  <c r="AB100" i="13"/>
  <c r="D104" i="13"/>
  <c r="AB106" i="13"/>
  <c r="D111" i="13"/>
  <c r="AB113" i="13"/>
  <c r="AB116" i="13"/>
  <c r="D118" i="13"/>
  <c r="D124" i="13"/>
  <c r="Z10" i="13"/>
  <c r="Z28" i="13"/>
  <c r="AA28" i="13" s="1"/>
  <c r="Z51" i="13"/>
  <c r="Z64" i="13"/>
  <c r="Z70" i="13"/>
  <c r="Z76" i="13"/>
  <c r="Z91" i="13"/>
  <c r="AA91" i="13" s="1"/>
  <c r="Z98" i="13"/>
  <c r="AA98" i="13" s="1"/>
  <c r="Z104" i="13"/>
  <c r="AA104" i="13" s="1"/>
  <c r="Z111" i="13"/>
  <c r="AA111" i="13" s="1"/>
  <c r="Z118" i="13"/>
  <c r="AA118" i="13" s="1"/>
  <c r="Z16" i="13"/>
  <c r="AA16" i="13" s="1"/>
  <c r="Z34" i="13"/>
  <c r="Z47" i="13"/>
  <c r="Z53" i="13"/>
  <c r="Z60" i="13"/>
  <c r="Z66" i="13"/>
  <c r="Z72" i="13"/>
  <c r="Z78" i="13"/>
  <c r="Z93" i="13"/>
  <c r="Z96" i="13"/>
  <c r="Z100" i="13"/>
  <c r="Z106" i="13"/>
  <c r="AA106" i="13" s="1"/>
  <c r="Z39" i="13"/>
  <c r="Z58" i="13"/>
  <c r="Z109" i="13"/>
  <c r="Z113" i="13"/>
  <c r="Y113" i="13" s="1"/>
  <c r="Z116" i="13"/>
  <c r="D22" i="13"/>
  <c r="D39" i="13"/>
  <c r="AB39" i="13"/>
  <c r="D89" i="13"/>
  <c r="D85" i="13"/>
  <c r="AB12" i="13"/>
  <c r="AB30" i="13"/>
  <c r="D47" i="13"/>
  <c r="AB24" i="13"/>
  <c r="D8" i="13"/>
  <c r="AB26" i="13"/>
  <c r="D58" i="13"/>
  <c r="Z6" i="13"/>
  <c r="Z26" i="13"/>
  <c r="Y26" i="13" s="1"/>
  <c r="Z12" i="13"/>
  <c r="Z30" i="13"/>
  <c r="Z41" i="13"/>
  <c r="X89" i="13"/>
  <c r="X53" i="13"/>
  <c r="X72" i="13"/>
  <c r="X96" i="13"/>
  <c r="X104" i="13"/>
  <c r="X39" i="13"/>
  <c r="X109" i="13"/>
  <c r="T89" i="13"/>
  <c r="T85" i="13"/>
  <c r="T10" i="13"/>
  <c r="T47" i="13"/>
  <c r="T109" i="13"/>
  <c r="T45" i="13"/>
  <c r="T58" i="13"/>
  <c r="T116" i="13"/>
  <c r="AA116" i="13" l="1"/>
  <c r="AA64" i="13"/>
  <c r="AA66" i="13"/>
  <c r="AA47" i="13"/>
  <c r="AA12" i="13"/>
  <c r="AA30" i="13"/>
  <c r="Y104" i="13"/>
  <c r="AA58" i="13"/>
  <c r="AA70" i="13"/>
  <c r="AA41" i="13"/>
  <c r="AA96" i="13"/>
  <c r="AA72" i="13"/>
  <c r="AA53" i="13"/>
  <c r="AA10" i="13"/>
  <c r="AA76" i="13"/>
  <c r="Y39" i="13"/>
  <c r="Y53" i="13"/>
  <c r="AA93" i="13"/>
  <c r="AA100" i="13"/>
  <c r="AA78" i="13"/>
  <c r="Y96" i="13"/>
  <c r="AA51" i="13"/>
  <c r="Y109" i="13"/>
  <c r="Y72" i="13"/>
  <c r="AA113" i="13"/>
  <c r="AA60" i="13"/>
  <c r="AA34" i="13"/>
  <c r="Y98" i="13"/>
  <c r="Y100" i="13"/>
  <c r="Y34" i="13"/>
  <c r="Y60" i="13"/>
  <c r="Y16" i="13"/>
  <c r="AA39" i="13"/>
  <c r="AA26" i="13"/>
  <c r="Y12" i="13"/>
  <c r="Y93" i="13"/>
  <c r="Y106" i="13"/>
  <c r="Y47" i="13"/>
  <c r="Y30" i="13"/>
  <c r="Y66" i="13"/>
  <c r="Y10" i="13"/>
  <c r="Y118" i="13"/>
  <c r="Y76" i="13"/>
  <c r="Y91" i="13"/>
  <c r="Y78" i="13"/>
  <c r="Y70" i="13"/>
  <c r="Y41" i="13"/>
  <c r="Y28" i="13"/>
  <c r="Y64" i="13"/>
  <c r="Y51" i="13"/>
  <c r="Y111" i="13"/>
  <c r="T22" i="13"/>
  <c r="T28" i="13"/>
  <c r="X85" i="13"/>
  <c r="X22" i="13"/>
  <c r="X24" i="13"/>
  <c r="X116" i="13"/>
  <c r="Y116" i="13" s="1"/>
  <c r="X43" i="13"/>
  <c r="X45" i="13"/>
  <c r="D43" i="13"/>
  <c r="D45" i="13"/>
  <c r="D96" i="13"/>
  <c r="AB109" i="13"/>
  <c r="AA109" i="13" s="1"/>
  <c r="D116" i="13"/>
  <c r="AB8" i="13"/>
  <c r="AB43" i="13"/>
  <c r="AB45" i="13"/>
  <c r="Z43" i="13"/>
  <c r="Z45" i="13"/>
  <c r="Z22" i="13"/>
  <c r="Z24" i="13"/>
  <c r="AA24" i="13" s="1"/>
  <c r="AB89" i="13"/>
  <c r="AB22" i="13"/>
  <c r="D109" i="13"/>
  <c r="AB6" i="13"/>
  <c r="AA6" i="13" s="1"/>
  <c r="D6" i="13"/>
  <c r="Z8" i="13"/>
  <c r="Z89" i="13"/>
  <c r="X58" i="13"/>
  <c r="Y58" i="13" s="1"/>
  <c r="X8" i="13"/>
  <c r="T39" i="13"/>
  <c r="T96" i="13"/>
  <c r="T43" i="13"/>
  <c r="T8" i="13"/>
  <c r="AA8" i="13" l="1"/>
  <c r="AA89" i="13"/>
  <c r="AA45" i="13"/>
  <c r="Y8" i="13"/>
  <c r="Y45" i="13"/>
  <c r="Y24" i="13"/>
  <c r="AA22" i="13"/>
  <c r="AA43" i="13"/>
  <c r="Y43" i="13"/>
  <c r="Y22" i="13"/>
  <c r="Y89" i="13"/>
  <c r="T6" i="13"/>
  <c r="X6" i="13"/>
  <c r="Y6" i="13" s="1"/>
  <c r="D4" i="13"/>
  <c r="AB4" i="13"/>
  <c r="AB85" i="13"/>
  <c r="Z85" i="13"/>
  <c r="Y85" i="13" s="1"/>
  <c r="Z4" i="13"/>
  <c r="T4" i="13"/>
  <c r="AA85" i="13" l="1"/>
  <c r="AA4" i="13"/>
  <c r="Y4" i="13"/>
  <c r="P336" i="12"/>
  <c r="M336" i="12"/>
  <c r="J336" i="12"/>
  <c r="P335" i="12"/>
  <c r="M335" i="12"/>
  <c r="J335" i="12"/>
  <c r="P334" i="12"/>
  <c r="M334" i="12"/>
  <c r="J334" i="12"/>
  <c r="P333" i="12"/>
  <c r="M333" i="12"/>
  <c r="J333" i="12"/>
  <c r="P332" i="12"/>
  <c r="M332" i="12"/>
  <c r="J332" i="12"/>
  <c r="P331" i="12"/>
  <c r="M331" i="12"/>
  <c r="J331" i="12"/>
  <c r="P330" i="12"/>
  <c r="M330" i="12"/>
  <c r="J330" i="12"/>
  <c r="P329" i="12"/>
  <c r="M329" i="12"/>
  <c r="J329" i="12"/>
  <c r="P328" i="12"/>
  <c r="M328" i="12"/>
  <c r="J328" i="12"/>
  <c r="P327" i="12"/>
  <c r="M327" i="12"/>
  <c r="Q327" i="12" s="1"/>
  <c r="J327" i="12"/>
  <c r="P326" i="12"/>
  <c r="M326" i="12"/>
  <c r="J326" i="12"/>
  <c r="P325" i="12"/>
  <c r="M325" i="12"/>
  <c r="J325" i="12"/>
  <c r="P324" i="12"/>
  <c r="M324" i="12"/>
  <c r="J324" i="12"/>
  <c r="P323" i="12"/>
  <c r="M323" i="12"/>
  <c r="J323" i="12"/>
  <c r="P322" i="12"/>
  <c r="M322" i="12"/>
  <c r="J322" i="12"/>
  <c r="P321" i="12"/>
  <c r="M321" i="12"/>
  <c r="J321" i="12"/>
  <c r="P320" i="12"/>
  <c r="M320" i="12"/>
  <c r="J320" i="12"/>
  <c r="P319" i="12"/>
  <c r="M319" i="12"/>
  <c r="J319" i="12"/>
  <c r="P318" i="12"/>
  <c r="M318" i="12"/>
  <c r="J318" i="12"/>
  <c r="P317" i="12"/>
  <c r="M317" i="12"/>
  <c r="J317" i="12"/>
  <c r="P316" i="12"/>
  <c r="M316" i="12"/>
  <c r="J316" i="12"/>
  <c r="P315" i="12"/>
  <c r="M315" i="12"/>
  <c r="J315" i="12"/>
  <c r="P314" i="12"/>
  <c r="M314" i="12"/>
  <c r="J314" i="12"/>
  <c r="P313" i="12"/>
  <c r="M313" i="12"/>
  <c r="J313" i="12"/>
  <c r="P312" i="12"/>
  <c r="M312" i="12"/>
  <c r="J312" i="12"/>
  <c r="P311" i="12"/>
  <c r="M311" i="12"/>
  <c r="J311" i="12"/>
  <c r="P310" i="12"/>
  <c r="M310" i="12"/>
  <c r="J310" i="12"/>
  <c r="P309" i="12"/>
  <c r="M309" i="12"/>
  <c r="J309" i="12"/>
  <c r="O308" i="12"/>
  <c r="N308" i="12"/>
  <c r="L308" i="12"/>
  <c r="K308" i="12"/>
  <c r="I308" i="12"/>
  <c r="H308" i="12"/>
  <c r="G308" i="12"/>
  <c r="F308" i="12"/>
  <c r="E308" i="12"/>
  <c r="O307" i="12"/>
  <c r="N307" i="12"/>
  <c r="L307" i="12"/>
  <c r="K307" i="12"/>
  <c r="I307" i="12"/>
  <c r="H307" i="12"/>
  <c r="G307" i="12"/>
  <c r="F307" i="12"/>
  <c r="E307" i="12"/>
  <c r="P306" i="12"/>
  <c r="M306" i="12"/>
  <c r="J306" i="12"/>
  <c r="P305" i="12"/>
  <c r="M305" i="12"/>
  <c r="J305" i="12"/>
  <c r="P304" i="12"/>
  <c r="M304" i="12"/>
  <c r="J304" i="12"/>
  <c r="P303" i="12"/>
  <c r="M303" i="12"/>
  <c r="J303" i="12"/>
  <c r="P302" i="12"/>
  <c r="M302" i="12"/>
  <c r="J302" i="12"/>
  <c r="P301" i="12"/>
  <c r="M301" i="12"/>
  <c r="J301" i="12"/>
  <c r="P300" i="12"/>
  <c r="M300" i="12"/>
  <c r="J300" i="12"/>
  <c r="P299" i="12"/>
  <c r="M299" i="12"/>
  <c r="J299" i="12"/>
  <c r="P298" i="12"/>
  <c r="M298" i="12"/>
  <c r="J298" i="12"/>
  <c r="P297" i="12"/>
  <c r="M297" i="12"/>
  <c r="J297" i="12"/>
  <c r="P296" i="12"/>
  <c r="M296" i="12"/>
  <c r="J296" i="12"/>
  <c r="P295" i="12"/>
  <c r="M295" i="12"/>
  <c r="J295" i="12"/>
  <c r="P294" i="12"/>
  <c r="M294" i="12"/>
  <c r="J294" i="12"/>
  <c r="P293" i="12"/>
  <c r="M293" i="12"/>
  <c r="J293" i="12"/>
  <c r="P292" i="12"/>
  <c r="M292" i="12"/>
  <c r="J292" i="12"/>
  <c r="P291" i="12"/>
  <c r="M291" i="12"/>
  <c r="J291" i="12"/>
  <c r="P290" i="12"/>
  <c r="M290" i="12"/>
  <c r="J290" i="12"/>
  <c r="P289" i="12"/>
  <c r="M289" i="12"/>
  <c r="J289" i="12"/>
  <c r="P288" i="12"/>
  <c r="M288" i="12"/>
  <c r="J288" i="12"/>
  <c r="P287" i="12"/>
  <c r="M287" i="12"/>
  <c r="J287" i="12"/>
  <c r="O286" i="12"/>
  <c r="N286" i="12"/>
  <c r="N278" i="12" s="1"/>
  <c r="L286" i="12"/>
  <c r="L278" i="12" s="1"/>
  <c r="K286" i="12"/>
  <c r="K278" i="12" s="1"/>
  <c r="I286" i="12"/>
  <c r="H286" i="12"/>
  <c r="G286" i="12"/>
  <c r="F286" i="12"/>
  <c r="F278" i="12" s="1"/>
  <c r="E286" i="12"/>
  <c r="O285" i="12"/>
  <c r="O277" i="12" s="1"/>
  <c r="N285" i="12"/>
  <c r="N277" i="12" s="1"/>
  <c r="L285" i="12"/>
  <c r="L277" i="12" s="1"/>
  <c r="K285" i="12"/>
  <c r="I285" i="12"/>
  <c r="I277" i="12" s="1"/>
  <c r="H285" i="12"/>
  <c r="H277" i="12" s="1"/>
  <c r="G285" i="12"/>
  <c r="G277" i="12" s="1"/>
  <c r="F285" i="12"/>
  <c r="E285" i="12"/>
  <c r="E277" i="12" s="1"/>
  <c r="P284" i="12"/>
  <c r="M284" i="12"/>
  <c r="J284" i="12"/>
  <c r="P283" i="12"/>
  <c r="M283" i="12"/>
  <c r="J283" i="12"/>
  <c r="P282" i="12"/>
  <c r="M282" i="12"/>
  <c r="J282" i="12"/>
  <c r="P281" i="12"/>
  <c r="M281" i="12"/>
  <c r="J281" i="12"/>
  <c r="P280" i="12"/>
  <c r="M280" i="12"/>
  <c r="J280" i="12"/>
  <c r="P279" i="12"/>
  <c r="M279" i="12"/>
  <c r="J279" i="12"/>
  <c r="P275" i="12"/>
  <c r="J275" i="12"/>
  <c r="P274" i="12"/>
  <c r="M274" i="12"/>
  <c r="J274" i="12"/>
  <c r="P273" i="12"/>
  <c r="M273" i="12"/>
  <c r="J273" i="12"/>
  <c r="P272" i="12"/>
  <c r="M272" i="12"/>
  <c r="J272" i="12"/>
  <c r="P271" i="12"/>
  <c r="M271" i="12"/>
  <c r="J271" i="12"/>
  <c r="P270" i="12"/>
  <c r="M270" i="12"/>
  <c r="J270" i="12"/>
  <c r="P269" i="12"/>
  <c r="M269" i="12"/>
  <c r="J269" i="12"/>
  <c r="P268" i="12"/>
  <c r="M268" i="12"/>
  <c r="J268" i="12"/>
  <c r="P267" i="12"/>
  <c r="M267" i="12"/>
  <c r="J267" i="12"/>
  <c r="P266" i="12"/>
  <c r="M266" i="12"/>
  <c r="J266" i="12"/>
  <c r="P265" i="12"/>
  <c r="M265" i="12"/>
  <c r="J265" i="12"/>
  <c r="P264" i="12"/>
  <c r="M264" i="12"/>
  <c r="J264" i="12"/>
  <c r="P263" i="12"/>
  <c r="M263" i="12"/>
  <c r="J263" i="12"/>
  <c r="P262" i="12"/>
  <c r="M262" i="12"/>
  <c r="J262" i="12"/>
  <c r="P261" i="12"/>
  <c r="M261" i="12"/>
  <c r="J261" i="12"/>
  <c r="P260" i="12"/>
  <c r="M260" i="12"/>
  <c r="J260" i="12"/>
  <c r="P259" i="12"/>
  <c r="M259" i="12"/>
  <c r="P258" i="12"/>
  <c r="M258" i="12"/>
  <c r="J258" i="12"/>
  <c r="O257" i="12"/>
  <c r="N257" i="12"/>
  <c r="L257" i="12"/>
  <c r="K257" i="12"/>
  <c r="I257" i="12"/>
  <c r="H257" i="12"/>
  <c r="G257" i="12"/>
  <c r="F257" i="12"/>
  <c r="E257" i="12"/>
  <c r="O256" i="12"/>
  <c r="N256" i="12"/>
  <c r="L256" i="12"/>
  <c r="K256" i="12"/>
  <c r="I256" i="12"/>
  <c r="H256" i="12"/>
  <c r="G256" i="12"/>
  <c r="F256" i="12"/>
  <c r="E256" i="12"/>
  <c r="P254" i="12"/>
  <c r="M254" i="12"/>
  <c r="J254" i="12"/>
  <c r="P253" i="12"/>
  <c r="M253" i="12"/>
  <c r="J253" i="12"/>
  <c r="P250" i="12"/>
  <c r="M250" i="12"/>
  <c r="J250" i="12"/>
  <c r="P249" i="12"/>
  <c r="M249" i="12"/>
  <c r="J249" i="12"/>
  <c r="P248" i="12"/>
  <c r="M248" i="12"/>
  <c r="J248" i="12"/>
  <c r="P247" i="12"/>
  <c r="M247" i="12"/>
  <c r="J247" i="12"/>
  <c r="P246" i="12"/>
  <c r="M246" i="12"/>
  <c r="J246" i="12"/>
  <c r="P245" i="12"/>
  <c r="M245" i="12"/>
  <c r="J245" i="12"/>
  <c r="P244" i="12"/>
  <c r="M244" i="12"/>
  <c r="J244" i="12"/>
  <c r="P243" i="12"/>
  <c r="M243" i="12"/>
  <c r="J243" i="12"/>
  <c r="P242" i="12"/>
  <c r="M242" i="12"/>
  <c r="J242" i="12"/>
  <c r="P241" i="12"/>
  <c r="M241" i="12"/>
  <c r="J241" i="12"/>
  <c r="P240" i="12"/>
  <c r="M240" i="12"/>
  <c r="J240" i="12"/>
  <c r="P239" i="12"/>
  <c r="M239" i="12"/>
  <c r="J239" i="12"/>
  <c r="P238" i="12"/>
  <c r="M238" i="12"/>
  <c r="J238" i="12"/>
  <c r="P237" i="12"/>
  <c r="M237" i="12"/>
  <c r="J237" i="12"/>
  <c r="P236" i="12"/>
  <c r="M236" i="12"/>
  <c r="J236" i="12"/>
  <c r="P235" i="12"/>
  <c r="M235" i="12"/>
  <c r="J235" i="12"/>
  <c r="P234" i="12"/>
  <c r="M234" i="12"/>
  <c r="M232" i="12" s="1"/>
  <c r="J234" i="12"/>
  <c r="P233" i="12"/>
  <c r="M233" i="12"/>
  <c r="J233" i="12"/>
  <c r="N232" i="12"/>
  <c r="N231" i="12"/>
  <c r="P229" i="12"/>
  <c r="M229" i="12"/>
  <c r="J229" i="12"/>
  <c r="P228" i="12"/>
  <c r="M228" i="12"/>
  <c r="J228" i="12"/>
  <c r="P227" i="12"/>
  <c r="M227" i="12"/>
  <c r="J227" i="12"/>
  <c r="P226" i="12"/>
  <c r="M226" i="12"/>
  <c r="J226" i="12"/>
  <c r="P225" i="12"/>
  <c r="M225" i="12"/>
  <c r="J225" i="12"/>
  <c r="P224" i="12"/>
  <c r="M224" i="12"/>
  <c r="J224" i="12"/>
  <c r="P223" i="12"/>
  <c r="M223" i="12"/>
  <c r="J223" i="12"/>
  <c r="P222" i="12"/>
  <c r="M222" i="12"/>
  <c r="J222" i="12"/>
  <c r="P219" i="12"/>
  <c r="M219" i="12"/>
  <c r="J219" i="12"/>
  <c r="P218" i="12"/>
  <c r="M218" i="12"/>
  <c r="J218" i="12"/>
  <c r="O191" i="12"/>
  <c r="K191" i="12"/>
  <c r="I191" i="12"/>
  <c r="P215" i="12"/>
  <c r="M215" i="12"/>
  <c r="J215" i="12"/>
  <c r="P214" i="12"/>
  <c r="M214" i="12"/>
  <c r="J214" i="12"/>
  <c r="P213" i="12"/>
  <c r="M213" i="12"/>
  <c r="J213" i="12"/>
  <c r="P212" i="12"/>
  <c r="M212" i="12"/>
  <c r="J212" i="12"/>
  <c r="P211" i="12"/>
  <c r="M211" i="12"/>
  <c r="J211" i="12"/>
  <c r="P210" i="12"/>
  <c r="M210" i="12"/>
  <c r="J210" i="12"/>
  <c r="P207" i="12"/>
  <c r="M207" i="12"/>
  <c r="J207" i="12"/>
  <c r="P206" i="12"/>
  <c r="M206" i="12"/>
  <c r="J206" i="12"/>
  <c r="P205" i="12"/>
  <c r="M205" i="12"/>
  <c r="J205" i="12"/>
  <c r="P204" i="12"/>
  <c r="M204" i="12"/>
  <c r="J204" i="12"/>
  <c r="P203" i="12"/>
  <c r="M203" i="12"/>
  <c r="J203" i="12"/>
  <c r="P202" i="12"/>
  <c r="M202" i="12"/>
  <c r="J202" i="12"/>
  <c r="P201" i="12"/>
  <c r="M201" i="12"/>
  <c r="J201" i="12"/>
  <c r="P200" i="12"/>
  <c r="M200" i="12"/>
  <c r="J200" i="12"/>
  <c r="L191" i="12"/>
  <c r="G191" i="12"/>
  <c r="F191" i="12"/>
  <c r="P197" i="12"/>
  <c r="M197" i="12"/>
  <c r="J197" i="12"/>
  <c r="P196" i="12"/>
  <c r="M196" i="12"/>
  <c r="J196" i="12"/>
  <c r="P195" i="12"/>
  <c r="M195" i="12"/>
  <c r="J195" i="12"/>
  <c r="P194" i="12"/>
  <c r="M194" i="12"/>
  <c r="J194" i="12"/>
  <c r="P193" i="12"/>
  <c r="M193" i="12"/>
  <c r="J193" i="12"/>
  <c r="P192" i="12"/>
  <c r="M192" i="12"/>
  <c r="J192" i="12"/>
  <c r="N191" i="12"/>
  <c r="N190" i="12"/>
  <c r="P177" i="12"/>
  <c r="M177" i="12"/>
  <c r="J177" i="12"/>
  <c r="P175" i="12"/>
  <c r="M175" i="12"/>
  <c r="J175" i="12"/>
  <c r="P173" i="12"/>
  <c r="M173" i="12"/>
  <c r="J173" i="12"/>
  <c r="P172" i="12"/>
  <c r="M172" i="12"/>
  <c r="J172" i="12"/>
  <c r="P171" i="12"/>
  <c r="M171" i="12"/>
  <c r="J171" i="12"/>
  <c r="P168" i="12"/>
  <c r="M168" i="12"/>
  <c r="J168" i="12"/>
  <c r="P167" i="12"/>
  <c r="M167" i="12"/>
  <c r="J167" i="12"/>
  <c r="P166" i="12"/>
  <c r="M166" i="12"/>
  <c r="J166" i="12"/>
  <c r="P165" i="12"/>
  <c r="M165" i="12"/>
  <c r="J165" i="12"/>
  <c r="P164" i="12"/>
  <c r="M164" i="12"/>
  <c r="J164" i="12"/>
  <c r="P163" i="12"/>
  <c r="M163" i="12"/>
  <c r="J163" i="12"/>
  <c r="P162" i="12"/>
  <c r="M162" i="12"/>
  <c r="J162" i="12"/>
  <c r="P161" i="12"/>
  <c r="M161" i="12"/>
  <c r="J161" i="12"/>
  <c r="M160" i="12"/>
  <c r="P157" i="12"/>
  <c r="M157" i="12"/>
  <c r="J157" i="12"/>
  <c r="P156" i="12"/>
  <c r="M156" i="12"/>
  <c r="J156" i="12"/>
  <c r="P155" i="12"/>
  <c r="M155" i="12"/>
  <c r="J155" i="12"/>
  <c r="P154" i="12"/>
  <c r="M154" i="12"/>
  <c r="J154" i="12"/>
  <c r="P153" i="12"/>
  <c r="M153" i="12"/>
  <c r="J153" i="12"/>
  <c r="P152" i="12"/>
  <c r="M152" i="12"/>
  <c r="J152" i="12"/>
  <c r="P151" i="12"/>
  <c r="M151" i="12"/>
  <c r="J151" i="12"/>
  <c r="P150" i="12"/>
  <c r="M150" i="12"/>
  <c r="J150" i="12"/>
  <c r="O149" i="12"/>
  <c r="N149" i="12"/>
  <c r="L149" i="12"/>
  <c r="K149" i="12"/>
  <c r="I149" i="12"/>
  <c r="H149" i="12"/>
  <c r="G149" i="12"/>
  <c r="F149" i="12"/>
  <c r="E149" i="12"/>
  <c r="O148" i="12"/>
  <c r="N148" i="12"/>
  <c r="L148" i="12"/>
  <c r="K148" i="12"/>
  <c r="I148" i="12"/>
  <c r="H148" i="12"/>
  <c r="G148" i="12"/>
  <c r="F148" i="12"/>
  <c r="E148" i="12"/>
  <c r="P146" i="12"/>
  <c r="M146" i="12"/>
  <c r="J146" i="12"/>
  <c r="P145" i="12"/>
  <c r="M145" i="12"/>
  <c r="J145" i="12"/>
  <c r="P144" i="12"/>
  <c r="M144" i="12"/>
  <c r="J144" i="12"/>
  <c r="P143" i="12"/>
  <c r="M143" i="12"/>
  <c r="J143" i="12"/>
  <c r="P138" i="12"/>
  <c r="M138" i="12"/>
  <c r="J138" i="12"/>
  <c r="P137" i="12"/>
  <c r="M137" i="12"/>
  <c r="J137" i="12"/>
  <c r="P133" i="12"/>
  <c r="M133" i="12"/>
  <c r="J133" i="12"/>
  <c r="P132" i="12"/>
  <c r="M132" i="12"/>
  <c r="J132" i="12"/>
  <c r="P129" i="12"/>
  <c r="M129" i="12"/>
  <c r="J129" i="12"/>
  <c r="P128" i="12"/>
  <c r="M128" i="12"/>
  <c r="J128" i="12"/>
  <c r="P127" i="12"/>
  <c r="M127" i="12"/>
  <c r="J127" i="12"/>
  <c r="P126" i="12"/>
  <c r="M126" i="12"/>
  <c r="J126" i="12"/>
  <c r="P125" i="12"/>
  <c r="M125" i="12"/>
  <c r="J125" i="12"/>
  <c r="P124" i="12"/>
  <c r="M124" i="12"/>
  <c r="J124" i="12"/>
  <c r="P123" i="12"/>
  <c r="M123" i="12"/>
  <c r="J123" i="12"/>
  <c r="P122" i="12"/>
  <c r="M122" i="12"/>
  <c r="J122" i="12"/>
  <c r="P121" i="12"/>
  <c r="M121" i="12"/>
  <c r="J121" i="12"/>
  <c r="P120" i="12"/>
  <c r="M120" i="12"/>
  <c r="J120" i="12"/>
  <c r="P119" i="12"/>
  <c r="M119" i="12"/>
  <c r="J119" i="12"/>
  <c r="P118" i="12"/>
  <c r="M118" i="12"/>
  <c r="J118" i="12"/>
  <c r="N117" i="12"/>
  <c r="L117" i="12"/>
  <c r="N116" i="12"/>
  <c r="L116" i="12"/>
  <c r="P114" i="12"/>
  <c r="M114" i="12"/>
  <c r="J114" i="12"/>
  <c r="P113" i="12"/>
  <c r="M113" i="12"/>
  <c r="J113" i="12"/>
  <c r="P112" i="12"/>
  <c r="M112" i="12"/>
  <c r="J112" i="12"/>
  <c r="P111" i="12"/>
  <c r="M111" i="12"/>
  <c r="J111" i="12"/>
  <c r="O110" i="12"/>
  <c r="N110" i="12"/>
  <c r="L110" i="12"/>
  <c r="K110" i="12"/>
  <c r="I110" i="12"/>
  <c r="H110" i="12"/>
  <c r="G110" i="12"/>
  <c r="F110" i="12"/>
  <c r="E110" i="12"/>
  <c r="O109" i="12"/>
  <c r="N109" i="12"/>
  <c r="L109" i="12"/>
  <c r="K109" i="12"/>
  <c r="I109" i="12"/>
  <c r="H109" i="12"/>
  <c r="G109" i="12"/>
  <c r="F109" i="12"/>
  <c r="E109" i="12"/>
  <c r="P107" i="12"/>
  <c r="M107" i="12"/>
  <c r="J107" i="12"/>
  <c r="P106" i="12"/>
  <c r="M106" i="12"/>
  <c r="J106" i="12"/>
  <c r="P105" i="12"/>
  <c r="M105" i="12"/>
  <c r="J105" i="12"/>
  <c r="P104" i="12"/>
  <c r="M104" i="12"/>
  <c r="J104" i="12"/>
  <c r="P103" i="12"/>
  <c r="M103" i="12"/>
  <c r="J103" i="12"/>
  <c r="P102" i="12"/>
  <c r="M102" i="12"/>
  <c r="J102" i="12"/>
  <c r="P101" i="12"/>
  <c r="M101" i="12"/>
  <c r="J101" i="12"/>
  <c r="P100" i="12"/>
  <c r="M100" i="12"/>
  <c r="J100" i="12"/>
  <c r="P99" i="12"/>
  <c r="M99" i="12"/>
  <c r="J99" i="12"/>
  <c r="P98" i="12"/>
  <c r="M98" i="12"/>
  <c r="J98" i="12"/>
  <c r="O97" i="12"/>
  <c r="N97" i="12"/>
  <c r="L97" i="12"/>
  <c r="K97" i="12"/>
  <c r="I97" i="12"/>
  <c r="H97" i="12"/>
  <c r="G97" i="12"/>
  <c r="F97" i="12"/>
  <c r="E97" i="12"/>
  <c r="O96" i="12"/>
  <c r="N96" i="12"/>
  <c r="L96" i="12"/>
  <c r="K96" i="12"/>
  <c r="I96" i="12"/>
  <c r="H96" i="12"/>
  <c r="G96" i="12"/>
  <c r="F96" i="12"/>
  <c r="E96" i="12"/>
  <c r="P94" i="12"/>
  <c r="M94" i="12"/>
  <c r="J94" i="12"/>
  <c r="P93" i="12"/>
  <c r="M93" i="12"/>
  <c r="J93" i="12"/>
  <c r="P92" i="12"/>
  <c r="M92" i="12"/>
  <c r="J92" i="12"/>
  <c r="P91" i="12"/>
  <c r="M91" i="12"/>
  <c r="J91" i="12"/>
  <c r="Q90" i="12"/>
  <c r="J90" i="12"/>
  <c r="K86" i="12" s="1"/>
  <c r="Q89" i="12"/>
  <c r="J89" i="12"/>
  <c r="M89" i="12" s="1"/>
  <c r="P88" i="12"/>
  <c r="M88" i="12"/>
  <c r="J88" i="12"/>
  <c r="P87" i="12"/>
  <c r="M87" i="12"/>
  <c r="J87" i="12"/>
  <c r="O86" i="12"/>
  <c r="L86" i="12"/>
  <c r="I86" i="12"/>
  <c r="H86" i="12"/>
  <c r="G86" i="12"/>
  <c r="F86" i="12"/>
  <c r="E86" i="12"/>
  <c r="O85" i="12"/>
  <c r="L85" i="12"/>
  <c r="I85" i="12"/>
  <c r="H85" i="12"/>
  <c r="G85" i="12"/>
  <c r="F85" i="12"/>
  <c r="E85" i="12"/>
  <c r="P83" i="12"/>
  <c r="M83" i="12"/>
  <c r="J83" i="12"/>
  <c r="P82" i="12"/>
  <c r="M82" i="12"/>
  <c r="J82" i="12"/>
  <c r="P81" i="12"/>
  <c r="M81" i="12"/>
  <c r="J81" i="12"/>
  <c r="P80" i="12"/>
  <c r="M80" i="12"/>
  <c r="J80" i="12"/>
  <c r="P79" i="12"/>
  <c r="M79" i="12"/>
  <c r="J79" i="12"/>
  <c r="P78" i="12"/>
  <c r="M78" i="12"/>
  <c r="J78" i="12"/>
  <c r="P77" i="12"/>
  <c r="M77" i="12"/>
  <c r="J77" i="12"/>
  <c r="P76" i="12"/>
  <c r="M76" i="12"/>
  <c r="J76" i="12"/>
  <c r="P75" i="12"/>
  <c r="M75" i="12"/>
  <c r="J75" i="12"/>
  <c r="P74" i="12"/>
  <c r="M74" i="12"/>
  <c r="J74" i="12"/>
  <c r="P73" i="12"/>
  <c r="M73" i="12"/>
  <c r="J73" i="12"/>
  <c r="P72" i="12"/>
  <c r="M72" i="12"/>
  <c r="J72" i="12"/>
  <c r="P71" i="12"/>
  <c r="M71" i="12"/>
  <c r="J71" i="12"/>
  <c r="P70" i="12"/>
  <c r="M70" i="12"/>
  <c r="J70" i="12"/>
  <c r="P69" i="12"/>
  <c r="M69" i="12"/>
  <c r="J69" i="12"/>
  <c r="P68" i="12"/>
  <c r="M68" i="12"/>
  <c r="J68" i="12"/>
  <c r="P67" i="12"/>
  <c r="M67" i="12"/>
  <c r="J67" i="12"/>
  <c r="P66" i="12"/>
  <c r="M66" i="12"/>
  <c r="J66" i="12"/>
  <c r="P65" i="12"/>
  <c r="M65" i="12"/>
  <c r="J65" i="12"/>
  <c r="P64" i="12"/>
  <c r="M64" i="12"/>
  <c r="J64" i="12"/>
  <c r="P63" i="12"/>
  <c r="M63" i="12"/>
  <c r="J63" i="12"/>
  <c r="P62" i="12"/>
  <c r="M62" i="12"/>
  <c r="J62" i="12"/>
  <c r="P61" i="12"/>
  <c r="M61" i="12"/>
  <c r="J61" i="12"/>
  <c r="P60" i="12"/>
  <c r="M60" i="12"/>
  <c r="J60" i="12"/>
  <c r="O59" i="12"/>
  <c r="N59" i="12"/>
  <c r="L59" i="12"/>
  <c r="K59" i="12"/>
  <c r="I59" i="12"/>
  <c r="H59" i="12"/>
  <c r="G59" i="12"/>
  <c r="F59" i="12"/>
  <c r="E59" i="12"/>
  <c r="O58" i="12"/>
  <c r="N58" i="12"/>
  <c r="L58" i="12"/>
  <c r="K58" i="12"/>
  <c r="I58" i="12"/>
  <c r="H58" i="12"/>
  <c r="G58" i="12"/>
  <c r="F58" i="12"/>
  <c r="E58" i="12"/>
  <c r="P56" i="12"/>
  <c r="M56" i="12"/>
  <c r="J56" i="12"/>
  <c r="P55" i="12"/>
  <c r="M55" i="12"/>
  <c r="J55" i="12"/>
  <c r="P54" i="12"/>
  <c r="M54" i="12"/>
  <c r="J54" i="12"/>
  <c r="P53" i="12"/>
  <c r="M53" i="12"/>
  <c r="J53" i="12"/>
  <c r="P52" i="12"/>
  <c r="M52" i="12"/>
  <c r="J52" i="12"/>
  <c r="P51" i="12"/>
  <c r="M51" i="12"/>
  <c r="J51" i="12"/>
  <c r="P50" i="12"/>
  <c r="M50" i="12"/>
  <c r="J50" i="12"/>
  <c r="P49" i="12"/>
  <c r="M49" i="12"/>
  <c r="J49" i="12"/>
  <c r="P48" i="12"/>
  <c r="M48" i="12"/>
  <c r="J48" i="12"/>
  <c r="P47" i="12"/>
  <c r="M47" i="12"/>
  <c r="J47" i="12"/>
  <c r="P46" i="12"/>
  <c r="M46" i="12"/>
  <c r="J46" i="12"/>
  <c r="P45" i="12"/>
  <c r="M45" i="12"/>
  <c r="J45" i="12"/>
  <c r="O40" i="12"/>
  <c r="N40" i="12"/>
  <c r="L40" i="12"/>
  <c r="K40" i="12"/>
  <c r="I40" i="12"/>
  <c r="H40" i="12"/>
  <c r="G40" i="12"/>
  <c r="F40" i="12"/>
  <c r="E40" i="12"/>
  <c r="O39" i="12"/>
  <c r="N39" i="12"/>
  <c r="L39" i="12"/>
  <c r="K39" i="12"/>
  <c r="I39" i="12"/>
  <c r="H39" i="12"/>
  <c r="G39" i="12"/>
  <c r="F39" i="12"/>
  <c r="E39" i="12"/>
  <c r="P42" i="12"/>
  <c r="M42" i="12"/>
  <c r="J42" i="12"/>
  <c r="P41" i="12"/>
  <c r="M41" i="12"/>
  <c r="J41" i="12"/>
  <c r="P37" i="12"/>
  <c r="M37" i="12"/>
  <c r="J37" i="12"/>
  <c r="P36" i="12"/>
  <c r="M36" i="12"/>
  <c r="J36" i="12"/>
  <c r="P35" i="12"/>
  <c r="M35" i="12"/>
  <c r="J35" i="12"/>
  <c r="P34" i="12"/>
  <c r="M34" i="12"/>
  <c r="J34" i="12"/>
  <c r="P33" i="12"/>
  <c r="M33" i="12"/>
  <c r="J33" i="12"/>
  <c r="P32" i="12"/>
  <c r="M32" i="12"/>
  <c r="J32" i="12"/>
  <c r="P31" i="12"/>
  <c r="M31" i="12"/>
  <c r="J31" i="12"/>
  <c r="P30" i="12"/>
  <c r="M30" i="12"/>
  <c r="J30" i="12"/>
  <c r="P29" i="12"/>
  <c r="M29" i="12"/>
  <c r="J29" i="12"/>
  <c r="P28" i="12"/>
  <c r="M28" i="12"/>
  <c r="J28" i="12"/>
  <c r="P27" i="12"/>
  <c r="M27" i="12"/>
  <c r="J27" i="12"/>
  <c r="P26" i="12"/>
  <c r="M26" i="12"/>
  <c r="J26" i="12"/>
  <c r="P25" i="12"/>
  <c r="M25" i="12"/>
  <c r="J25" i="12"/>
  <c r="P24" i="12"/>
  <c r="M24" i="12"/>
  <c r="J24" i="12"/>
  <c r="O23" i="12"/>
  <c r="N23" i="12"/>
  <c r="L23" i="12"/>
  <c r="K23" i="12"/>
  <c r="I23" i="12"/>
  <c r="H23" i="12"/>
  <c r="G23" i="12"/>
  <c r="F23" i="12"/>
  <c r="E23" i="12"/>
  <c r="O22" i="12"/>
  <c r="N22" i="12"/>
  <c r="L22" i="12"/>
  <c r="K22" i="12"/>
  <c r="I22" i="12"/>
  <c r="H22" i="12"/>
  <c r="G22" i="12"/>
  <c r="F22" i="12"/>
  <c r="E22" i="12"/>
  <c r="E6" i="12" s="1"/>
  <c r="P21" i="12"/>
  <c r="M21" i="12"/>
  <c r="J21" i="12"/>
  <c r="P20" i="12"/>
  <c r="M20" i="12"/>
  <c r="J20" i="12"/>
  <c r="P19" i="12"/>
  <c r="M19" i="12"/>
  <c r="J19" i="12"/>
  <c r="P18" i="12"/>
  <c r="M18" i="12"/>
  <c r="J18" i="12"/>
  <c r="P17" i="12"/>
  <c r="M17" i="12"/>
  <c r="J17" i="12"/>
  <c r="P16" i="12"/>
  <c r="M16" i="12"/>
  <c r="J16" i="12"/>
  <c r="P15" i="12"/>
  <c r="M15" i="12"/>
  <c r="J15" i="12"/>
  <c r="P14" i="12"/>
  <c r="M14" i="12"/>
  <c r="J14" i="12"/>
  <c r="P13" i="12"/>
  <c r="M13" i="12"/>
  <c r="J13" i="12"/>
  <c r="P12" i="12"/>
  <c r="M12" i="12"/>
  <c r="J12" i="12"/>
  <c r="P11" i="12"/>
  <c r="M11" i="12"/>
  <c r="J11" i="12"/>
  <c r="P10" i="12"/>
  <c r="M10" i="12"/>
  <c r="J10" i="12"/>
  <c r="O9" i="12"/>
  <c r="N9" i="12"/>
  <c r="L9" i="12"/>
  <c r="K9" i="12"/>
  <c r="I9" i="12"/>
  <c r="H9" i="12"/>
  <c r="G9" i="12"/>
  <c r="O8" i="12"/>
  <c r="N8" i="12"/>
  <c r="L8" i="12"/>
  <c r="K8" i="12"/>
  <c r="I8" i="12"/>
  <c r="H8" i="12"/>
  <c r="G8" i="12"/>
  <c r="V118" i="13"/>
  <c r="V106" i="13"/>
  <c r="V100" i="13"/>
  <c r="V91" i="13"/>
  <c r="V55" i="13"/>
  <c r="V32" i="13"/>
  <c r="V20" i="13"/>
  <c r="V14" i="13"/>
  <c r="R118" i="13"/>
  <c r="S118" i="13" s="1"/>
  <c r="R111" i="13"/>
  <c r="S111" i="13" s="1"/>
  <c r="R104" i="13"/>
  <c r="S104" i="13" s="1"/>
  <c r="R98" i="13"/>
  <c r="S98" i="13" s="1"/>
  <c r="R91" i="13"/>
  <c r="S91" i="13" s="1"/>
  <c r="R89" i="13"/>
  <c r="S89" i="13" s="1"/>
  <c r="R36" i="13"/>
  <c r="S36" i="13" s="1"/>
  <c r="R34" i="13"/>
  <c r="S34" i="13" s="1"/>
  <c r="R30" i="13"/>
  <c r="S30" i="13" s="1"/>
  <c r="R28" i="13"/>
  <c r="S28" i="13" s="1"/>
  <c r="R24" i="13"/>
  <c r="S24" i="13" s="1"/>
  <c r="R18" i="13"/>
  <c r="S18" i="13" s="1"/>
  <c r="R16" i="13"/>
  <c r="S16" i="13" s="1"/>
  <c r="R12" i="13"/>
  <c r="S12" i="13" s="1"/>
  <c r="R10" i="13"/>
  <c r="S10" i="13" s="1"/>
  <c r="P113" i="13"/>
  <c r="P104" i="13"/>
  <c r="P100" i="13"/>
  <c r="P91" i="13"/>
  <c r="P87" i="13"/>
  <c r="P78" i="13"/>
  <c r="P72" i="13"/>
  <c r="P66" i="13"/>
  <c r="P60" i="13"/>
  <c r="P51" i="13"/>
  <c r="P41" i="13"/>
  <c r="P36" i="13"/>
  <c r="P26" i="13"/>
  <c r="P20" i="13"/>
  <c r="N111" i="13"/>
  <c r="N102" i="13"/>
  <c r="N93" i="13"/>
  <c r="N80" i="13"/>
  <c r="N74" i="13"/>
  <c r="N68" i="13"/>
  <c r="N62" i="13"/>
  <c r="N53" i="13"/>
  <c r="N30" i="13"/>
  <c r="N26" i="13"/>
  <c r="N24" i="13"/>
  <c r="N20" i="13"/>
  <c r="N14" i="13"/>
  <c r="L118" i="13"/>
  <c r="L111" i="13"/>
  <c r="L104" i="13"/>
  <c r="L89" i="13"/>
  <c r="L72" i="13"/>
  <c r="L47" i="13"/>
  <c r="L26" i="13"/>
  <c r="L20" i="13"/>
  <c r="L18" i="13"/>
  <c r="L14" i="13"/>
  <c r="L12" i="13"/>
  <c r="H278" i="12" l="1"/>
  <c r="G278" i="12"/>
  <c r="M231" i="12"/>
  <c r="F277" i="12"/>
  <c r="K277" i="12"/>
  <c r="E278" i="12"/>
  <c r="I278" i="12"/>
  <c r="O278" i="12"/>
  <c r="P232" i="12"/>
  <c r="P231" i="12"/>
  <c r="Q315" i="12"/>
  <c r="Q177" i="12"/>
  <c r="E177" i="13" s="1"/>
  <c r="M43" i="12"/>
  <c r="M8" i="12"/>
  <c r="M96" i="12"/>
  <c r="P43" i="12"/>
  <c r="I190" i="12"/>
  <c r="F190" i="12"/>
  <c r="Q259" i="12"/>
  <c r="P23" i="12"/>
  <c r="J22" i="12"/>
  <c r="Q330" i="12"/>
  <c r="F329" i="13" s="1"/>
  <c r="G329" i="13" s="1"/>
  <c r="J23" i="12"/>
  <c r="G190" i="12"/>
  <c r="Q309" i="12"/>
  <c r="Q321" i="12"/>
  <c r="Q333" i="12"/>
  <c r="N7" i="12"/>
  <c r="Q318" i="12"/>
  <c r="F317" i="13" s="1"/>
  <c r="G317" i="13" s="1"/>
  <c r="M23" i="12"/>
  <c r="M86" i="12"/>
  <c r="H190" i="12"/>
  <c r="M277" i="12"/>
  <c r="P308" i="12"/>
  <c r="Q312" i="12"/>
  <c r="F311" i="13" s="1"/>
  <c r="G311" i="13" s="1"/>
  <c r="Q324" i="12"/>
  <c r="F323" i="13" s="1"/>
  <c r="G323" i="13" s="1"/>
  <c r="Q336" i="12"/>
  <c r="Q91" i="13"/>
  <c r="Q36" i="13"/>
  <c r="Q104" i="13"/>
  <c r="H12" i="13"/>
  <c r="O20" i="13"/>
  <c r="W100" i="13"/>
  <c r="U100" i="13"/>
  <c r="W14" i="13"/>
  <c r="U14" i="13"/>
  <c r="W55" i="13"/>
  <c r="U55" i="13"/>
  <c r="W106" i="13"/>
  <c r="U106" i="13"/>
  <c r="W32" i="13"/>
  <c r="U32" i="13"/>
  <c r="W20" i="13"/>
  <c r="U20" i="13"/>
  <c r="W91" i="13"/>
  <c r="U91" i="13"/>
  <c r="W118" i="13"/>
  <c r="U118" i="13"/>
  <c r="O26" i="13"/>
  <c r="M20" i="13"/>
  <c r="M111" i="13"/>
  <c r="M14" i="13"/>
  <c r="M26" i="13"/>
  <c r="P191" i="12"/>
  <c r="E7" i="12"/>
  <c r="Q111" i="12"/>
  <c r="E111" i="13" s="1"/>
  <c r="Q114" i="12"/>
  <c r="F113" i="13" s="1"/>
  <c r="M116" i="12"/>
  <c r="J232" i="12"/>
  <c r="Q235" i="12"/>
  <c r="Q238" i="12"/>
  <c r="F237" i="13" s="1"/>
  <c r="G237" i="13" s="1"/>
  <c r="Q262" i="12"/>
  <c r="Q265" i="12"/>
  <c r="F264" i="13" s="1"/>
  <c r="G264" i="13" s="1"/>
  <c r="Q268" i="12"/>
  <c r="Q271" i="12"/>
  <c r="F270" i="13" s="1"/>
  <c r="G270" i="13" s="1"/>
  <c r="Q274" i="12"/>
  <c r="O6" i="12"/>
  <c r="K7" i="12"/>
  <c r="O7" i="12"/>
  <c r="P7" i="12" s="1"/>
  <c r="N6" i="12"/>
  <c r="M58" i="12"/>
  <c r="K85" i="12"/>
  <c r="M85" i="12" s="1"/>
  <c r="P96" i="12"/>
  <c r="P109" i="12"/>
  <c r="P110" i="12"/>
  <c r="P148" i="12"/>
  <c r="P149" i="12"/>
  <c r="P160" i="12"/>
  <c r="Q200" i="12"/>
  <c r="Q203" i="12"/>
  <c r="F202" i="13" s="1"/>
  <c r="G202" i="13" s="1"/>
  <c r="Q206" i="12"/>
  <c r="Q211" i="12"/>
  <c r="F210" i="13" s="1"/>
  <c r="G210" i="13" s="1"/>
  <c r="Q214" i="12"/>
  <c r="Q222" i="12"/>
  <c r="Q225" i="12"/>
  <c r="F224" i="13" s="1"/>
  <c r="G224" i="13" s="1"/>
  <c r="Q228" i="12"/>
  <c r="H51" i="13"/>
  <c r="H60" i="13"/>
  <c r="H66" i="13"/>
  <c r="H72" i="13"/>
  <c r="H78" i="13"/>
  <c r="H93" i="13"/>
  <c r="H24" i="13"/>
  <c r="H36" i="13"/>
  <c r="H102" i="13"/>
  <c r="H111" i="13"/>
  <c r="J39" i="12"/>
  <c r="P89" i="12"/>
  <c r="E89" i="13" s="1"/>
  <c r="N85" i="12"/>
  <c r="P85" i="12" s="1"/>
  <c r="L6" i="12"/>
  <c r="P8" i="12"/>
  <c r="Q10" i="12"/>
  <c r="E10" i="13" s="1"/>
  <c r="Q14" i="12"/>
  <c r="E14" i="13" s="1"/>
  <c r="Q17" i="12"/>
  <c r="Q19" i="12"/>
  <c r="M39" i="12"/>
  <c r="Q50" i="12"/>
  <c r="F49" i="13" s="1"/>
  <c r="Q53" i="12"/>
  <c r="E53" i="13" s="1"/>
  <c r="Q56" i="12"/>
  <c r="F55" i="13" s="1"/>
  <c r="Q120" i="12"/>
  <c r="E120" i="13" s="1"/>
  <c r="Q123" i="12"/>
  <c r="F122" i="13" s="1"/>
  <c r="G122" i="13" s="1"/>
  <c r="Q126" i="12"/>
  <c r="E126" i="13" s="1"/>
  <c r="Q129" i="12"/>
  <c r="F128" i="13" s="1"/>
  <c r="G128" i="13" s="1"/>
  <c r="Q138" i="12"/>
  <c r="F137" i="13" s="1"/>
  <c r="G137" i="13" s="1"/>
  <c r="Q144" i="12"/>
  <c r="F143" i="13" s="1"/>
  <c r="G143" i="13" s="1"/>
  <c r="Q151" i="12"/>
  <c r="F150" i="13" s="1"/>
  <c r="G150" i="13" s="1"/>
  <c r="Q157" i="12"/>
  <c r="F156" i="13" s="1"/>
  <c r="G156" i="13" s="1"/>
  <c r="P159" i="12"/>
  <c r="Q163" i="12"/>
  <c r="E163" i="13" s="1"/>
  <c r="Q166" i="12"/>
  <c r="F165" i="13" s="1"/>
  <c r="G165" i="13" s="1"/>
  <c r="Q171" i="12"/>
  <c r="E171" i="13" s="1"/>
  <c r="Q175" i="12"/>
  <c r="E175" i="13" s="1"/>
  <c r="P217" i="12"/>
  <c r="P257" i="12"/>
  <c r="L190" i="12"/>
  <c r="Q24" i="12"/>
  <c r="Q33" i="12"/>
  <c r="F32" i="13" s="1"/>
  <c r="P39" i="12"/>
  <c r="Q62" i="12"/>
  <c r="E62" i="13" s="1"/>
  <c r="Q68" i="12"/>
  <c r="E68" i="13" s="1"/>
  <c r="Q74" i="12"/>
  <c r="E74" i="13" s="1"/>
  <c r="Q80" i="12"/>
  <c r="E80" i="13" s="1"/>
  <c r="M90" i="12"/>
  <c r="N86" i="12" s="1"/>
  <c r="P86" i="12" s="1"/>
  <c r="Q93" i="12"/>
  <c r="E93" i="13" s="1"/>
  <c r="M97" i="12"/>
  <c r="Q99" i="12"/>
  <c r="F98" i="13" s="1"/>
  <c r="Q102" i="12"/>
  <c r="E102" i="13" s="1"/>
  <c r="Q105" i="12"/>
  <c r="F104" i="13" s="1"/>
  <c r="J109" i="12"/>
  <c r="M109" i="12"/>
  <c r="P116" i="12"/>
  <c r="M117" i="12"/>
  <c r="M136" i="12"/>
  <c r="M149" i="12"/>
  <c r="M159" i="12"/>
  <c r="Q192" i="12"/>
  <c r="E192" i="13" s="1"/>
  <c r="Q195" i="12"/>
  <c r="F194" i="13" s="1"/>
  <c r="G194" i="13" s="1"/>
  <c r="Q239" i="12"/>
  <c r="Q242" i="12"/>
  <c r="F241" i="13" s="1"/>
  <c r="G241" i="13" s="1"/>
  <c r="Q245" i="12"/>
  <c r="Q248" i="12"/>
  <c r="F247" i="13" s="1"/>
  <c r="G247" i="13" s="1"/>
  <c r="Q253" i="12"/>
  <c r="M256" i="12"/>
  <c r="J257" i="12"/>
  <c r="M257" i="12"/>
  <c r="Q280" i="12"/>
  <c r="F279" i="13" s="1"/>
  <c r="G279" i="13" s="1"/>
  <c r="Q283" i="12"/>
  <c r="Q289" i="12"/>
  <c r="Q292" i="12"/>
  <c r="F291" i="13" s="1"/>
  <c r="G291" i="13" s="1"/>
  <c r="Q295" i="12"/>
  <c r="Q298" i="12"/>
  <c r="F297" i="13" s="1"/>
  <c r="G297" i="13" s="1"/>
  <c r="Q301" i="12"/>
  <c r="Q304" i="12"/>
  <c r="F303" i="13" s="1"/>
  <c r="G303" i="13" s="1"/>
  <c r="J307" i="12"/>
  <c r="Q83" i="12"/>
  <c r="F82" i="13" s="1"/>
  <c r="Q77" i="12"/>
  <c r="F76" i="13" s="1"/>
  <c r="P58" i="12"/>
  <c r="P59" i="12"/>
  <c r="Q71" i="12"/>
  <c r="F70" i="13" s="1"/>
  <c r="Q65" i="12"/>
  <c r="F64" i="13" s="1"/>
  <c r="F6" i="12"/>
  <c r="I6" i="12"/>
  <c r="I4" i="12" s="1"/>
  <c r="Q30" i="12"/>
  <c r="E30" i="13" s="1"/>
  <c r="M198" i="12"/>
  <c r="K190" i="12"/>
  <c r="M190" i="12" s="1"/>
  <c r="G6" i="12"/>
  <c r="J9" i="12"/>
  <c r="H7" i="12"/>
  <c r="L7" i="12"/>
  <c r="L5" i="12" s="1"/>
  <c r="Q13" i="12"/>
  <c r="Q16" i="12"/>
  <c r="E16" i="13" s="1"/>
  <c r="Q18" i="12"/>
  <c r="E18" i="13" s="1"/>
  <c r="H6" i="12"/>
  <c r="K6" i="12"/>
  <c r="G7" i="12"/>
  <c r="Q26" i="12"/>
  <c r="E26" i="13" s="1"/>
  <c r="P22" i="12"/>
  <c r="Q32" i="12"/>
  <c r="E32" i="13" s="1"/>
  <c r="Q35" i="12"/>
  <c r="Q37" i="12"/>
  <c r="Q42" i="12"/>
  <c r="F41" i="13" s="1"/>
  <c r="Q49" i="12"/>
  <c r="E49" i="13" s="1"/>
  <c r="Q52" i="12"/>
  <c r="F51" i="13" s="1"/>
  <c r="Q55" i="12"/>
  <c r="E55" i="13" s="1"/>
  <c r="Q61" i="12"/>
  <c r="F60" i="13" s="1"/>
  <c r="Q64" i="12"/>
  <c r="E64" i="13" s="1"/>
  <c r="Q67" i="12"/>
  <c r="F66" i="13" s="1"/>
  <c r="Q70" i="12"/>
  <c r="E70" i="13" s="1"/>
  <c r="Q73" i="12"/>
  <c r="F72" i="13" s="1"/>
  <c r="Q76" i="12"/>
  <c r="E76" i="13" s="1"/>
  <c r="Q79" i="12"/>
  <c r="F78" i="13" s="1"/>
  <c r="Q82" i="12"/>
  <c r="E82" i="13" s="1"/>
  <c r="J86" i="12"/>
  <c r="Q88" i="12"/>
  <c r="F87" i="13" s="1"/>
  <c r="Q92" i="12"/>
  <c r="F91" i="13" s="1"/>
  <c r="Q98" i="12"/>
  <c r="E98" i="13" s="1"/>
  <c r="Q101" i="12"/>
  <c r="F100" i="13" s="1"/>
  <c r="J216" i="12"/>
  <c r="E190" i="12"/>
  <c r="E4" i="12" s="1"/>
  <c r="H191" i="12"/>
  <c r="M308" i="12"/>
  <c r="Q12" i="12"/>
  <c r="E12" i="13" s="1"/>
  <c r="Q15" i="12"/>
  <c r="Q21" i="12"/>
  <c r="Q25" i="12"/>
  <c r="Q27" i="12"/>
  <c r="Q31" i="12"/>
  <c r="Q34" i="12"/>
  <c r="E34" i="13" s="1"/>
  <c r="Q36" i="12"/>
  <c r="E36" i="13" s="1"/>
  <c r="Q41" i="12"/>
  <c r="E41" i="13" s="1"/>
  <c r="Q51" i="12"/>
  <c r="E51" i="13" s="1"/>
  <c r="Q54" i="12"/>
  <c r="F53" i="13" s="1"/>
  <c r="J58" i="12"/>
  <c r="Q60" i="12"/>
  <c r="E60" i="13" s="1"/>
  <c r="Q63" i="12"/>
  <c r="F62" i="13" s="1"/>
  <c r="Q66" i="12"/>
  <c r="E66" i="13" s="1"/>
  <c r="Q69" i="12"/>
  <c r="F68" i="13" s="1"/>
  <c r="Q72" i="12"/>
  <c r="E72" i="13" s="1"/>
  <c r="Q75" i="12"/>
  <c r="F74" i="13" s="1"/>
  <c r="Q78" i="12"/>
  <c r="E78" i="13" s="1"/>
  <c r="Q81" i="12"/>
  <c r="F80" i="13" s="1"/>
  <c r="J85" i="12"/>
  <c r="Q87" i="12"/>
  <c r="E87" i="13" s="1"/>
  <c r="Q91" i="12"/>
  <c r="E91" i="13" s="1"/>
  <c r="Q104" i="12"/>
  <c r="E104" i="13" s="1"/>
  <c r="Q107" i="12"/>
  <c r="F106" i="13" s="1"/>
  <c r="Q113" i="12"/>
  <c r="E113" i="13" s="1"/>
  <c r="Q119" i="12"/>
  <c r="F118" i="13" s="1"/>
  <c r="Q122" i="12"/>
  <c r="E122" i="13" s="1"/>
  <c r="Q125" i="12"/>
  <c r="F124" i="13" s="1"/>
  <c r="G124" i="13" s="1"/>
  <c r="Q128" i="12"/>
  <c r="E128" i="13" s="1"/>
  <c r="Q133" i="12"/>
  <c r="F132" i="13" s="1"/>
  <c r="G132" i="13" s="1"/>
  <c r="Q137" i="12"/>
  <c r="E137" i="13" s="1"/>
  <c r="Q143" i="12"/>
  <c r="E143" i="13" s="1"/>
  <c r="Q146" i="12"/>
  <c r="F145" i="13" s="1"/>
  <c r="G145" i="13" s="1"/>
  <c r="Q150" i="12"/>
  <c r="E150" i="13" s="1"/>
  <c r="Q153" i="12"/>
  <c r="F152" i="13" s="1"/>
  <c r="G152" i="13" s="1"/>
  <c r="Q155" i="12"/>
  <c r="F154" i="13" s="1"/>
  <c r="G154" i="13" s="1"/>
  <c r="J160" i="12"/>
  <c r="Q162" i="12"/>
  <c r="F161" i="13" s="1"/>
  <c r="G161" i="13" s="1"/>
  <c r="Q165" i="12"/>
  <c r="E165" i="13" s="1"/>
  <c r="Q168" i="12"/>
  <c r="F167" i="13" s="1"/>
  <c r="G167" i="13" s="1"/>
  <c r="Q173" i="12"/>
  <c r="E173" i="13" s="1"/>
  <c r="Q194" i="12"/>
  <c r="Q197" i="12"/>
  <c r="F196" i="13" s="1"/>
  <c r="G196" i="13" s="1"/>
  <c r="Q202" i="12"/>
  <c r="Q205" i="12"/>
  <c r="F204" i="13" s="1"/>
  <c r="G204" i="13" s="1"/>
  <c r="Q210" i="12"/>
  <c r="Q213" i="12"/>
  <c r="F212" i="13" s="1"/>
  <c r="G212" i="13" s="1"/>
  <c r="Q219" i="12"/>
  <c r="F218" i="13" s="1"/>
  <c r="G218" i="13" s="1"/>
  <c r="Q224" i="12"/>
  <c r="Q227" i="12"/>
  <c r="F226" i="13" s="1"/>
  <c r="G226" i="13" s="1"/>
  <c r="Q234" i="12"/>
  <c r="F233" i="13" s="1"/>
  <c r="G233" i="13" s="1"/>
  <c r="Q237" i="12"/>
  <c r="Q241" i="12"/>
  <c r="Q244" i="12"/>
  <c r="F243" i="13" s="1"/>
  <c r="G243" i="13" s="1"/>
  <c r="Q247" i="12"/>
  <c r="Q250" i="12"/>
  <c r="F249" i="13" s="1"/>
  <c r="G249" i="13" s="1"/>
  <c r="J256" i="12"/>
  <c r="Q258" i="12"/>
  <c r="Q261" i="12"/>
  <c r="F260" i="13" s="1"/>
  <c r="G260" i="13" s="1"/>
  <c r="Q264" i="12"/>
  <c r="Q267" i="12"/>
  <c r="F266" i="13" s="1"/>
  <c r="G266" i="13" s="1"/>
  <c r="Q270" i="12"/>
  <c r="Q273" i="12"/>
  <c r="F272" i="13" s="1"/>
  <c r="G272" i="13" s="1"/>
  <c r="Q279" i="12"/>
  <c r="Q282" i="12"/>
  <c r="F281" i="13" s="1"/>
  <c r="G281" i="13" s="1"/>
  <c r="Q288" i="12"/>
  <c r="F287" i="13" s="1"/>
  <c r="G287" i="13" s="1"/>
  <c r="Q291" i="12"/>
  <c r="Q294" i="12"/>
  <c r="F293" i="13" s="1"/>
  <c r="G293" i="13" s="1"/>
  <c r="Q297" i="12"/>
  <c r="Q300" i="12"/>
  <c r="F299" i="13" s="1"/>
  <c r="G299" i="13" s="1"/>
  <c r="Q303" i="12"/>
  <c r="Q306" i="12"/>
  <c r="F305" i="13" s="1"/>
  <c r="G305" i="13" s="1"/>
  <c r="Q311" i="12"/>
  <c r="Q314" i="12"/>
  <c r="F313" i="13" s="1"/>
  <c r="G313" i="13" s="1"/>
  <c r="Q317" i="12"/>
  <c r="Q320" i="12"/>
  <c r="F319" i="13" s="1"/>
  <c r="G319" i="13" s="1"/>
  <c r="Q323" i="12"/>
  <c r="Q326" i="12"/>
  <c r="F325" i="13" s="1"/>
  <c r="G325" i="13" s="1"/>
  <c r="Q329" i="12"/>
  <c r="Q332" i="12"/>
  <c r="F331" i="13" s="1"/>
  <c r="G331" i="13" s="1"/>
  <c r="Q335" i="12"/>
  <c r="E335" i="13" s="1"/>
  <c r="Q94" i="12"/>
  <c r="F93" i="13" s="1"/>
  <c r="Q100" i="12"/>
  <c r="E100" i="13" s="1"/>
  <c r="Q103" i="12"/>
  <c r="F102" i="13" s="1"/>
  <c r="Q106" i="12"/>
  <c r="E106" i="13" s="1"/>
  <c r="Q112" i="12"/>
  <c r="F111" i="13" s="1"/>
  <c r="J116" i="12"/>
  <c r="Q118" i="12"/>
  <c r="E118" i="13" s="1"/>
  <c r="Q121" i="12"/>
  <c r="F120" i="13" s="1"/>
  <c r="G120" i="13" s="1"/>
  <c r="Q124" i="12"/>
  <c r="E124" i="13" s="1"/>
  <c r="Q127" i="12"/>
  <c r="F126" i="13" s="1"/>
  <c r="G126" i="13" s="1"/>
  <c r="Q132" i="12"/>
  <c r="E132" i="13" s="1"/>
  <c r="J135" i="12"/>
  <c r="J136" i="12"/>
  <c r="Q145" i="12"/>
  <c r="E145" i="13" s="1"/>
  <c r="J149" i="12"/>
  <c r="Q152" i="12"/>
  <c r="E152" i="13" s="1"/>
  <c r="Q154" i="12"/>
  <c r="E154" i="13" s="1"/>
  <c r="J159" i="12"/>
  <c r="Q161" i="12"/>
  <c r="E161" i="13" s="1"/>
  <c r="Q164" i="12"/>
  <c r="F163" i="13" s="1"/>
  <c r="G163" i="13" s="1"/>
  <c r="Q167" i="12"/>
  <c r="E167" i="13" s="1"/>
  <c r="Q172" i="12"/>
  <c r="F171" i="13" s="1"/>
  <c r="G171" i="13" s="1"/>
  <c r="M191" i="12"/>
  <c r="Q193" i="12"/>
  <c r="F192" i="13" s="1"/>
  <c r="G192" i="13" s="1"/>
  <c r="Q196" i="12"/>
  <c r="M199" i="12"/>
  <c r="Q201" i="12"/>
  <c r="F200" i="13" s="1"/>
  <c r="G200" i="13" s="1"/>
  <c r="Q204" i="12"/>
  <c r="Q207" i="12"/>
  <c r="F206" i="13" s="1"/>
  <c r="G206" i="13" s="1"/>
  <c r="Q212" i="12"/>
  <c r="Q215" i="12"/>
  <c r="F214" i="13" s="1"/>
  <c r="G214" i="13" s="1"/>
  <c r="O190" i="12"/>
  <c r="P190" i="12" s="1"/>
  <c r="M217" i="12"/>
  <c r="Q218" i="12"/>
  <c r="Q223" i="12"/>
  <c r="F222" i="13" s="1"/>
  <c r="G222" i="13" s="1"/>
  <c r="Q226" i="12"/>
  <c r="Q229" i="12"/>
  <c r="F228" i="13" s="1"/>
  <c r="G228" i="13" s="1"/>
  <c r="Q233" i="12"/>
  <c r="Q236" i="12"/>
  <c r="F235" i="13" s="1"/>
  <c r="G235" i="13" s="1"/>
  <c r="Q240" i="12"/>
  <c r="F239" i="13" s="1"/>
  <c r="G239" i="13" s="1"/>
  <c r="Q243" i="12"/>
  <c r="Q246" i="12"/>
  <c r="F245" i="13" s="1"/>
  <c r="G245" i="13" s="1"/>
  <c r="Q249" i="12"/>
  <c r="Q254" i="12"/>
  <c r="F253" i="13" s="1"/>
  <c r="G253" i="13" s="1"/>
  <c r="P256" i="12"/>
  <c r="Q260" i="12"/>
  <c r="Q263" i="12"/>
  <c r="F262" i="13" s="1"/>
  <c r="G262" i="13" s="1"/>
  <c r="Q266" i="12"/>
  <c r="Q269" i="12"/>
  <c r="F268" i="13" s="1"/>
  <c r="G268" i="13" s="1"/>
  <c r="Q272" i="12"/>
  <c r="Q275" i="12"/>
  <c r="Q281" i="12"/>
  <c r="Q284" i="12"/>
  <c r="F283" i="13" s="1"/>
  <c r="G283" i="13" s="1"/>
  <c r="M285" i="12"/>
  <c r="Q287" i="12"/>
  <c r="Q290" i="12"/>
  <c r="F289" i="13" s="1"/>
  <c r="G289" i="13" s="1"/>
  <c r="Q293" i="12"/>
  <c r="Q296" i="12"/>
  <c r="F295" i="13" s="1"/>
  <c r="G295" i="13" s="1"/>
  <c r="Q299" i="12"/>
  <c r="Q302" i="12"/>
  <c r="F301" i="13" s="1"/>
  <c r="G301" i="13" s="1"/>
  <c r="Q305" i="12"/>
  <c r="M307" i="12"/>
  <c r="J308" i="12"/>
  <c r="Q310" i="12"/>
  <c r="F309" i="13" s="1"/>
  <c r="G309" i="13" s="1"/>
  <c r="Q313" i="12"/>
  <c r="Q316" i="12"/>
  <c r="F315" i="13" s="1"/>
  <c r="G315" i="13" s="1"/>
  <c r="Q319" i="12"/>
  <c r="Q322" i="12"/>
  <c r="F321" i="13" s="1"/>
  <c r="G321" i="13" s="1"/>
  <c r="Q325" i="12"/>
  <c r="Q328" i="12"/>
  <c r="Q331" i="12"/>
  <c r="Q334" i="12"/>
  <c r="F333" i="13" s="1"/>
  <c r="G333" i="13" s="1"/>
  <c r="H14" i="13"/>
  <c r="H20" i="13"/>
  <c r="H26" i="13"/>
  <c r="H30" i="13"/>
  <c r="H32" i="13"/>
  <c r="H49" i="13"/>
  <c r="H53" i="13"/>
  <c r="H62" i="13"/>
  <c r="H68" i="13"/>
  <c r="H74" i="13"/>
  <c r="H80" i="13"/>
  <c r="H89" i="13"/>
  <c r="H98" i="13"/>
  <c r="H104" i="13"/>
  <c r="H113" i="13"/>
  <c r="H16" i="13"/>
  <c r="H18" i="13"/>
  <c r="H45" i="13"/>
  <c r="H55" i="13"/>
  <c r="H64" i="13"/>
  <c r="H70" i="13"/>
  <c r="H76" i="13"/>
  <c r="H82" i="13"/>
  <c r="H87" i="13"/>
  <c r="H91" i="13"/>
  <c r="H96" i="13"/>
  <c r="H100" i="13"/>
  <c r="H106" i="13"/>
  <c r="H116" i="13"/>
  <c r="H118" i="13"/>
  <c r="L8" i="13"/>
  <c r="L10" i="13"/>
  <c r="L53" i="13"/>
  <c r="L91" i="13"/>
  <c r="L98" i="13"/>
  <c r="L16" i="13"/>
  <c r="L28" i="13"/>
  <c r="L32" i="13"/>
  <c r="L34" i="13"/>
  <c r="L41" i="13"/>
  <c r="L70" i="13"/>
  <c r="L74" i="13"/>
  <c r="L76" i="13"/>
  <c r="L51" i="13"/>
  <c r="L55" i="13"/>
  <c r="L60" i="13"/>
  <c r="L64" i="13"/>
  <c r="L66" i="13"/>
  <c r="L78" i="13"/>
  <c r="L82" i="13"/>
  <c r="L87" i="13"/>
  <c r="L100" i="13"/>
  <c r="L102" i="13"/>
  <c r="N12" i="13"/>
  <c r="N34" i="13"/>
  <c r="N36" i="13"/>
  <c r="O36" i="13" s="1"/>
  <c r="N41" i="13"/>
  <c r="O41" i="13" s="1"/>
  <c r="N51" i="13"/>
  <c r="O51" i="13" s="1"/>
  <c r="N60" i="13"/>
  <c r="O60" i="13" s="1"/>
  <c r="N66" i="13"/>
  <c r="O66" i="13" s="1"/>
  <c r="N72" i="13"/>
  <c r="O72" i="13" s="1"/>
  <c r="N78" i="13"/>
  <c r="O78" i="13" s="1"/>
  <c r="N87" i="13"/>
  <c r="O87" i="13" s="1"/>
  <c r="N91" i="13"/>
  <c r="O91" i="13" s="1"/>
  <c r="N100" i="13"/>
  <c r="O100" i="13" s="1"/>
  <c r="N106" i="13"/>
  <c r="N118" i="13"/>
  <c r="N16" i="13"/>
  <c r="N18" i="13"/>
  <c r="N32" i="13"/>
  <c r="N49" i="13"/>
  <c r="N55" i="13"/>
  <c r="N64" i="13"/>
  <c r="N70" i="13"/>
  <c r="N76" i="13"/>
  <c r="N82" i="13"/>
  <c r="N98" i="13"/>
  <c r="N104" i="13"/>
  <c r="O104" i="13" s="1"/>
  <c r="N113" i="13"/>
  <c r="O113" i="13" s="1"/>
  <c r="P12" i="13"/>
  <c r="Q12" i="13" s="1"/>
  <c r="P16" i="13"/>
  <c r="Q16" i="13" s="1"/>
  <c r="P18" i="13"/>
  <c r="Q18" i="13" s="1"/>
  <c r="P30" i="13"/>
  <c r="Q30" i="13" s="1"/>
  <c r="P34" i="13"/>
  <c r="Q34" i="13" s="1"/>
  <c r="P49" i="13"/>
  <c r="P55" i="13"/>
  <c r="P64" i="13"/>
  <c r="P70" i="13"/>
  <c r="P76" i="13"/>
  <c r="P82" i="13"/>
  <c r="P98" i="13"/>
  <c r="Q98" i="13" s="1"/>
  <c r="P14" i="13"/>
  <c r="O14" i="13" s="1"/>
  <c r="P53" i="13"/>
  <c r="O53" i="13" s="1"/>
  <c r="P62" i="13"/>
  <c r="P68" i="13"/>
  <c r="P74" i="13"/>
  <c r="P80" i="13"/>
  <c r="P106" i="13"/>
  <c r="P118" i="13"/>
  <c r="Q118" i="13" s="1"/>
  <c r="P93" i="13"/>
  <c r="P102" i="13"/>
  <c r="P111" i="13"/>
  <c r="Q111" i="13" s="1"/>
  <c r="R14" i="13"/>
  <c r="S14" i="13" s="1"/>
  <c r="R20" i="13"/>
  <c r="S20" i="13" s="1"/>
  <c r="R32" i="13"/>
  <c r="S32" i="13" s="1"/>
  <c r="R41" i="13"/>
  <c r="S41" i="13" s="1"/>
  <c r="R47" i="13"/>
  <c r="S47" i="13" s="1"/>
  <c r="R49" i="13"/>
  <c r="S49" i="13" s="1"/>
  <c r="R53" i="13"/>
  <c r="S53" i="13" s="1"/>
  <c r="R55" i="13"/>
  <c r="S55" i="13" s="1"/>
  <c r="R60" i="13"/>
  <c r="S60" i="13" s="1"/>
  <c r="R62" i="13"/>
  <c r="S62" i="13" s="1"/>
  <c r="R66" i="13"/>
  <c r="S66" i="13" s="1"/>
  <c r="R68" i="13"/>
  <c r="S68" i="13" s="1"/>
  <c r="R72" i="13"/>
  <c r="S72" i="13" s="1"/>
  <c r="R74" i="13"/>
  <c r="S74" i="13" s="1"/>
  <c r="R78" i="13"/>
  <c r="S78" i="13" s="1"/>
  <c r="R80" i="13"/>
  <c r="S80" i="13" s="1"/>
  <c r="R87" i="13"/>
  <c r="S87" i="13" s="1"/>
  <c r="R100" i="13"/>
  <c r="S100" i="13" s="1"/>
  <c r="R106" i="13"/>
  <c r="S106" i="13" s="1"/>
  <c r="R113" i="13"/>
  <c r="S113" i="13" s="1"/>
  <c r="R109" i="13"/>
  <c r="S109" i="13" s="1"/>
  <c r="R45" i="13"/>
  <c r="S45" i="13" s="1"/>
  <c r="R51" i="13"/>
  <c r="S51" i="13" s="1"/>
  <c r="R64" i="13"/>
  <c r="S64" i="13" s="1"/>
  <c r="R70" i="13"/>
  <c r="S70" i="13" s="1"/>
  <c r="R76" i="13"/>
  <c r="S76" i="13" s="1"/>
  <c r="R82" i="13"/>
  <c r="S82" i="13" s="1"/>
  <c r="R96" i="13"/>
  <c r="S96" i="13" s="1"/>
  <c r="R102" i="13"/>
  <c r="S102" i="13" s="1"/>
  <c r="V41" i="13"/>
  <c r="V53" i="13"/>
  <c r="V60" i="13"/>
  <c r="V66" i="13"/>
  <c r="V72" i="13"/>
  <c r="V76" i="13"/>
  <c r="V78" i="13"/>
  <c r="V93" i="13"/>
  <c r="V111" i="13"/>
  <c r="V116" i="13"/>
  <c r="V10" i="13"/>
  <c r="V12" i="13"/>
  <c r="V16" i="13"/>
  <c r="V18" i="13"/>
  <c r="V24" i="13"/>
  <c r="V28" i="13"/>
  <c r="V30" i="13"/>
  <c r="V34" i="13"/>
  <c r="V36" i="13"/>
  <c r="V49" i="13"/>
  <c r="V62" i="13"/>
  <c r="V68" i="13"/>
  <c r="V74" i="13"/>
  <c r="V80" i="13"/>
  <c r="V87" i="13"/>
  <c r="V96" i="13"/>
  <c r="V98" i="13"/>
  <c r="V104" i="13"/>
  <c r="V113" i="13"/>
  <c r="Q45" i="12"/>
  <c r="J96" i="12"/>
  <c r="F7" i="12"/>
  <c r="I7" i="12"/>
  <c r="P9" i="12"/>
  <c r="Q11" i="12"/>
  <c r="Q20" i="12"/>
  <c r="E20" i="13" s="1"/>
  <c r="Q28" i="12"/>
  <c r="E28" i="13" s="1"/>
  <c r="Q29" i="12"/>
  <c r="P40" i="12"/>
  <c r="Q47" i="12"/>
  <c r="E47" i="13" s="1"/>
  <c r="Q48" i="12"/>
  <c r="F47" i="13" s="1"/>
  <c r="M59" i="12"/>
  <c r="J97" i="12"/>
  <c r="M110" i="12"/>
  <c r="J117" i="12"/>
  <c r="J217" i="12"/>
  <c r="E191" i="12"/>
  <c r="M286" i="12"/>
  <c r="M278" i="12"/>
  <c r="J8" i="12"/>
  <c r="M9" i="12"/>
  <c r="M22" i="12"/>
  <c r="J40" i="12"/>
  <c r="M40" i="12"/>
  <c r="Q46" i="12"/>
  <c r="J59" i="12"/>
  <c r="P97" i="12"/>
  <c r="J110" i="12"/>
  <c r="P117" i="12"/>
  <c r="M135" i="12"/>
  <c r="P307" i="12"/>
  <c r="P277" i="12"/>
  <c r="M148" i="12"/>
  <c r="Q156" i="12"/>
  <c r="J199" i="12"/>
  <c r="P216" i="12"/>
  <c r="J231" i="12"/>
  <c r="J285" i="12"/>
  <c r="J286" i="12"/>
  <c r="J148" i="12"/>
  <c r="P199" i="12"/>
  <c r="M216" i="12"/>
  <c r="P285" i="12"/>
  <c r="P286" i="12"/>
  <c r="H39" i="13"/>
  <c r="H34" i="13"/>
  <c r="H58" i="13"/>
  <c r="H109" i="13"/>
  <c r="H10" i="13"/>
  <c r="H41" i="13"/>
  <c r="V51" i="13"/>
  <c r="V64" i="13"/>
  <c r="V82" i="13"/>
  <c r="V89" i="13"/>
  <c r="V85" i="13"/>
  <c r="V39" i="13"/>
  <c r="V47" i="13"/>
  <c r="V70" i="13"/>
  <c r="V102" i="13"/>
  <c r="R8" i="13"/>
  <c r="S8" i="13" s="1"/>
  <c r="R39" i="13"/>
  <c r="S39" i="13" s="1"/>
  <c r="R58" i="13"/>
  <c r="S58" i="13" s="1"/>
  <c r="R93" i="13"/>
  <c r="S93" i="13" s="1"/>
  <c r="P8" i="13"/>
  <c r="P10" i="13"/>
  <c r="Q10" i="13" s="1"/>
  <c r="P28" i="13"/>
  <c r="Q28" i="13" s="1"/>
  <c r="P32" i="13"/>
  <c r="P45" i="13"/>
  <c r="P96" i="13"/>
  <c r="P109" i="13"/>
  <c r="P116" i="13"/>
  <c r="P24" i="13"/>
  <c r="Q24" i="13" s="1"/>
  <c r="P58" i="13"/>
  <c r="P89" i="13"/>
  <c r="Q89" i="13" s="1"/>
  <c r="P85" i="13"/>
  <c r="P39" i="13"/>
  <c r="P47" i="13"/>
  <c r="N89" i="13"/>
  <c r="N85" i="13"/>
  <c r="N10" i="13"/>
  <c r="N47" i="13"/>
  <c r="N109" i="13"/>
  <c r="N96" i="13"/>
  <c r="L58" i="13"/>
  <c r="L109" i="13"/>
  <c r="L116" i="13"/>
  <c r="L96" i="13"/>
  <c r="L39" i="13"/>
  <c r="L36" i="13"/>
  <c r="L49" i="13"/>
  <c r="L68" i="13"/>
  <c r="L85" i="13"/>
  <c r="L93" i="13"/>
  <c r="L113" i="13"/>
  <c r="L30" i="13"/>
  <c r="L62" i="13"/>
  <c r="L80" i="13"/>
  <c r="L106" i="13"/>
  <c r="Q43" i="12" l="1"/>
  <c r="M6" i="12"/>
  <c r="Q308" i="12"/>
  <c r="F307" i="13" s="1"/>
  <c r="G307" i="13" s="1"/>
  <c r="G64" i="13"/>
  <c r="G100" i="13"/>
  <c r="G68" i="13"/>
  <c r="Q96" i="12"/>
  <c r="E96" i="13" s="1"/>
  <c r="H4" i="12"/>
  <c r="M7" i="12"/>
  <c r="I5" i="12"/>
  <c r="G113" i="13"/>
  <c r="J190" i="12"/>
  <c r="Q190" i="12" s="1"/>
  <c r="Q198" i="12"/>
  <c r="G4" i="12"/>
  <c r="J277" i="12"/>
  <c r="Q277" i="12" s="1"/>
  <c r="O4" i="12"/>
  <c r="P6" i="12"/>
  <c r="Q116" i="12"/>
  <c r="E116" i="13" s="1"/>
  <c r="E24" i="13"/>
  <c r="Q22" i="12"/>
  <c r="E22" i="13" s="1"/>
  <c r="G76" i="13"/>
  <c r="L4" i="12"/>
  <c r="Q217" i="12"/>
  <c r="F216" i="13" s="1"/>
  <c r="G216" i="13" s="1"/>
  <c r="Q39" i="12"/>
  <c r="E39" i="13" s="1"/>
  <c r="F5" i="12"/>
  <c r="K4" i="12"/>
  <c r="M4" i="12" s="1"/>
  <c r="F4" i="12"/>
  <c r="Q257" i="12"/>
  <c r="F256" i="13" s="1"/>
  <c r="G256" i="13" s="1"/>
  <c r="P90" i="12"/>
  <c r="F89" i="13" s="1"/>
  <c r="G89" i="13" s="1"/>
  <c r="G53" i="13"/>
  <c r="Q256" i="12"/>
  <c r="O96" i="13"/>
  <c r="Q109" i="12"/>
  <c r="E109" i="13" s="1"/>
  <c r="Q148" i="12"/>
  <c r="E148" i="13" s="1"/>
  <c r="Q8" i="12"/>
  <c r="E8" i="13" s="1"/>
  <c r="Q149" i="12"/>
  <c r="F148" i="13" s="1"/>
  <c r="G148" i="13" s="1"/>
  <c r="Q58" i="12"/>
  <c r="E58" i="13" s="1"/>
  <c r="Q86" i="12"/>
  <c r="F85" i="13" s="1"/>
  <c r="Q47" i="13"/>
  <c r="O89" i="13"/>
  <c r="Q58" i="13"/>
  <c r="Q32" i="13"/>
  <c r="G118" i="13"/>
  <c r="G87" i="13"/>
  <c r="G72" i="13"/>
  <c r="G51" i="13"/>
  <c r="Q39" i="13"/>
  <c r="Q96" i="13"/>
  <c r="G82" i="13"/>
  <c r="Q45" i="13"/>
  <c r="G106" i="13"/>
  <c r="G91" i="13"/>
  <c r="G55" i="13"/>
  <c r="G104" i="13"/>
  <c r="G80" i="13"/>
  <c r="G62" i="13"/>
  <c r="G111" i="13"/>
  <c r="Q70" i="13"/>
  <c r="O10" i="13"/>
  <c r="O47" i="13"/>
  <c r="O76" i="13"/>
  <c r="O55" i="13"/>
  <c r="G93" i="13"/>
  <c r="G66" i="13"/>
  <c r="Q60" i="13"/>
  <c r="G41" i="13"/>
  <c r="G70" i="13"/>
  <c r="G98" i="13"/>
  <c r="G74" i="13"/>
  <c r="G32" i="13"/>
  <c r="G102" i="13"/>
  <c r="G78" i="13"/>
  <c r="G60" i="13"/>
  <c r="O30" i="13"/>
  <c r="Q113" i="13"/>
  <c r="Q93" i="13"/>
  <c r="Q49" i="13"/>
  <c r="G49" i="13"/>
  <c r="W89" i="13"/>
  <c r="U89" i="13"/>
  <c r="W113" i="13"/>
  <c r="U113" i="13"/>
  <c r="W74" i="13"/>
  <c r="U74" i="13"/>
  <c r="W30" i="13"/>
  <c r="U30" i="13"/>
  <c r="W10" i="13"/>
  <c r="U10" i="13"/>
  <c r="W116" i="13"/>
  <c r="U116" i="13"/>
  <c r="W66" i="13"/>
  <c r="U66" i="13"/>
  <c r="W70" i="13"/>
  <c r="U70" i="13"/>
  <c r="W47" i="13"/>
  <c r="U47" i="13"/>
  <c r="W82" i="13"/>
  <c r="U82" i="13"/>
  <c r="W104" i="13"/>
  <c r="U104" i="13"/>
  <c r="W87" i="13"/>
  <c r="U87" i="13"/>
  <c r="W68" i="13"/>
  <c r="U68" i="13"/>
  <c r="W36" i="13"/>
  <c r="U36" i="13"/>
  <c r="W28" i="13"/>
  <c r="U28" i="13"/>
  <c r="W16" i="13"/>
  <c r="U16" i="13"/>
  <c r="W111" i="13"/>
  <c r="U111" i="13"/>
  <c r="W76" i="13"/>
  <c r="U76" i="13"/>
  <c r="W60" i="13"/>
  <c r="U60" i="13"/>
  <c r="W102" i="13"/>
  <c r="U102" i="13"/>
  <c r="W51" i="13"/>
  <c r="U51" i="13"/>
  <c r="W96" i="13"/>
  <c r="U96" i="13"/>
  <c r="W49" i="13"/>
  <c r="U49" i="13"/>
  <c r="W18" i="13"/>
  <c r="U18" i="13"/>
  <c r="W78" i="13"/>
  <c r="U78" i="13"/>
  <c r="W41" i="13"/>
  <c r="U41" i="13"/>
  <c r="W39" i="13"/>
  <c r="U39" i="13"/>
  <c r="W85" i="13"/>
  <c r="U85" i="13"/>
  <c r="W64" i="13"/>
  <c r="U64" i="13"/>
  <c r="W98" i="13"/>
  <c r="U98" i="13"/>
  <c r="W80" i="13"/>
  <c r="U80" i="13"/>
  <c r="W62" i="13"/>
  <c r="U62" i="13"/>
  <c r="W34" i="13"/>
  <c r="U34" i="13"/>
  <c r="W24" i="13"/>
  <c r="U24" i="13"/>
  <c r="W12" i="13"/>
  <c r="U12" i="13"/>
  <c r="W93" i="13"/>
  <c r="U93" i="13"/>
  <c r="W72" i="13"/>
  <c r="U72" i="13"/>
  <c r="W53" i="13"/>
  <c r="U53" i="13"/>
  <c r="Q62" i="13"/>
  <c r="Q41" i="13"/>
  <c r="Q74" i="13"/>
  <c r="Q53" i="13"/>
  <c r="Q82" i="13"/>
  <c r="Q64" i="13"/>
  <c r="Q87" i="13"/>
  <c r="Q20" i="13"/>
  <c r="Q51" i="13"/>
  <c r="Q100" i="13"/>
  <c r="Q72" i="13"/>
  <c r="Q80" i="13"/>
  <c r="Q109" i="13"/>
  <c r="Q8" i="13"/>
  <c r="Q102" i="13"/>
  <c r="Q106" i="13"/>
  <c r="Q68" i="13"/>
  <c r="Q14" i="13"/>
  <c r="Q76" i="13"/>
  <c r="Q55" i="13"/>
  <c r="Q66" i="13"/>
  <c r="Q78" i="13"/>
  <c r="O80" i="13"/>
  <c r="O109" i="13"/>
  <c r="O85" i="13"/>
  <c r="O98" i="13"/>
  <c r="O70" i="13"/>
  <c r="O49" i="13"/>
  <c r="O16" i="13"/>
  <c r="O118" i="13"/>
  <c r="O34" i="13"/>
  <c r="O93" i="13"/>
  <c r="O62" i="13"/>
  <c r="O74" i="13"/>
  <c r="O18" i="13"/>
  <c r="O82" i="13"/>
  <c r="O64" i="13"/>
  <c r="O32" i="13"/>
  <c r="O106" i="13"/>
  <c r="O12" i="13"/>
  <c r="O68" i="13"/>
  <c r="O111" i="13"/>
  <c r="O102" i="13"/>
  <c r="O24" i="13"/>
  <c r="M89" i="13"/>
  <c r="M18" i="13"/>
  <c r="M104" i="13"/>
  <c r="M118" i="13"/>
  <c r="M72" i="13"/>
  <c r="M12" i="13"/>
  <c r="M47" i="13"/>
  <c r="M106" i="13"/>
  <c r="M85" i="13"/>
  <c r="M102" i="13"/>
  <c r="M64" i="13"/>
  <c r="M70" i="13"/>
  <c r="M10" i="13"/>
  <c r="M80" i="13"/>
  <c r="M113" i="13"/>
  <c r="M68" i="13"/>
  <c r="M109" i="13"/>
  <c r="M100" i="13"/>
  <c r="M78" i="13"/>
  <c r="M60" i="13"/>
  <c r="M76" i="13"/>
  <c r="M41" i="13"/>
  <c r="M53" i="13"/>
  <c r="M30" i="13"/>
  <c r="M36" i="13"/>
  <c r="M82" i="13"/>
  <c r="M51" i="13"/>
  <c r="M32" i="13"/>
  <c r="M91" i="13"/>
  <c r="M62" i="13"/>
  <c r="M93" i="13"/>
  <c r="M49" i="13"/>
  <c r="M96" i="13"/>
  <c r="M87" i="13"/>
  <c r="M66" i="13"/>
  <c r="M55" i="13"/>
  <c r="M74" i="13"/>
  <c r="M34" i="13"/>
  <c r="M16" i="13"/>
  <c r="M98" i="13"/>
  <c r="Q285" i="12"/>
  <c r="Q232" i="12"/>
  <c r="F231" i="13" s="1"/>
  <c r="G231" i="13" s="1"/>
  <c r="P278" i="12"/>
  <c r="Q159" i="12"/>
  <c r="E159" i="13" s="1"/>
  <c r="Q160" i="12"/>
  <c r="F159" i="13" s="1"/>
  <c r="G159" i="13" s="1"/>
  <c r="O5" i="12"/>
  <c r="Q307" i="12"/>
  <c r="Q136" i="12"/>
  <c r="F135" i="13" s="1"/>
  <c r="G135" i="13" s="1"/>
  <c r="F16" i="13"/>
  <c r="G16" i="13" s="1"/>
  <c r="F18" i="13"/>
  <c r="G18" i="13" s="1"/>
  <c r="J191" i="12"/>
  <c r="Q191" i="12" s="1"/>
  <c r="F190" i="13" s="1"/>
  <c r="G190" i="13" s="1"/>
  <c r="H85" i="13"/>
  <c r="Q97" i="12"/>
  <c r="F96" i="13" s="1"/>
  <c r="G96" i="13" s="1"/>
  <c r="Q85" i="12"/>
  <c r="E85" i="13" s="1"/>
  <c r="J278" i="12"/>
  <c r="Q110" i="12"/>
  <c r="F109" i="13" s="1"/>
  <c r="G109" i="13" s="1"/>
  <c r="G5" i="12"/>
  <c r="J6" i="12"/>
  <c r="J7" i="12"/>
  <c r="Q7" i="12" s="1"/>
  <c r="F6" i="13" s="1"/>
  <c r="E43" i="13"/>
  <c r="E45" i="13"/>
  <c r="F43" i="13"/>
  <c r="F45" i="13"/>
  <c r="G45" i="13" s="1"/>
  <c r="Q40" i="12"/>
  <c r="F39" i="13" s="1"/>
  <c r="G39" i="13" s="1"/>
  <c r="F26" i="13"/>
  <c r="G26" i="13" s="1"/>
  <c r="F14" i="13"/>
  <c r="G14" i="13" s="1"/>
  <c r="F36" i="13"/>
  <c r="G36" i="13" s="1"/>
  <c r="H5" i="12"/>
  <c r="Q59" i="12"/>
  <c r="F58" i="13" s="1"/>
  <c r="G58" i="13" s="1"/>
  <c r="Q23" i="12"/>
  <c r="F28" i="13"/>
  <c r="F10" i="13"/>
  <c r="G10" i="13" s="1"/>
  <c r="F24" i="13"/>
  <c r="G24" i="13" s="1"/>
  <c r="F34" i="13"/>
  <c r="G34" i="13" s="1"/>
  <c r="F12" i="13"/>
  <c r="G12" i="13" s="1"/>
  <c r="F30" i="13"/>
  <c r="G30" i="13" s="1"/>
  <c r="F20" i="13"/>
  <c r="G20" i="13" s="1"/>
  <c r="H22" i="13"/>
  <c r="H28" i="13"/>
  <c r="H43" i="13"/>
  <c r="H47" i="13"/>
  <c r="G47" i="13" s="1"/>
  <c r="H8" i="13"/>
  <c r="L43" i="13"/>
  <c r="L45" i="13"/>
  <c r="L22" i="13"/>
  <c r="L24" i="13"/>
  <c r="N58" i="13"/>
  <c r="O58" i="13" s="1"/>
  <c r="N22" i="13"/>
  <c r="N28" i="13"/>
  <c r="O28" i="13" s="1"/>
  <c r="N43" i="13"/>
  <c r="N45" i="13"/>
  <c r="O45" i="13" s="1"/>
  <c r="N39" i="13"/>
  <c r="O39" i="13" s="1"/>
  <c r="R22" i="13"/>
  <c r="S22" i="13" s="1"/>
  <c r="R26" i="13"/>
  <c r="R85" i="13"/>
  <c r="S85" i="13" s="1"/>
  <c r="R116" i="13"/>
  <c r="S116" i="13" s="1"/>
  <c r="R43" i="13"/>
  <c r="S43" i="13" s="1"/>
  <c r="V22" i="13"/>
  <c r="V26" i="13"/>
  <c r="V43" i="13"/>
  <c r="V45" i="13"/>
  <c r="V109" i="13"/>
  <c r="V58" i="13"/>
  <c r="Q199" i="12"/>
  <c r="F198" i="13" s="1"/>
  <c r="G198" i="13" s="1"/>
  <c r="Q117" i="12"/>
  <c r="F116" i="13" s="1"/>
  <c r="G116" i="13" s="1"/>
  <c r="E5" i="12"/>
  <c r="N5" i="12"/>
  <c r="Q286" i="12"/>
  <c r="F285" i="13" s="1"/>
  <c r="G285" i="13" s="1"/>
  <c r="Q231" i="12"/>
  <c r="Q216" i="12"/>
  <c r="Q135" i="12"/>
  <c r="E135" i="13" s="1"/>
  <c r="Q9" i="12"/>
  <c r="N4" i="12"/>
  <c r="K5" i="12"/>
  <c r="M5" i="12" s="1"/>
  <c r="V8" i="13"/>
  <c r="P43" i="13"/>
  <c r="P22" i="13"/>
  <c r="N116" i="13"/>
  <c r="O116" i="13" s="1"/>
  <c r="N8" i="13"/>
  <c r="O8" i="13" s="1"/>
  <c r="J89" i="13"/>
  <c r="Q43" i="13" l="1"/>
  <c r="Q278" i="12"/>
  <c r="F277" i="13" s="1"/>
  <c r="G277" i="13" s="1"/>
  <c r="J4" i="12"/>
  <c r="P4" i="12"/>
  <c r="Q6" i="12"/>
  <c r="E6" i="13" s="1"/>
  <c r="G85" i="13"/>
  <c r="P5" i="12"/>
  <c r="G28" i="13"/>
  <c r="I89" i="13"/>
  <c r="K89" i="13"/>
  <c r="Q22" i="13"/>
  <c r="G43" i="13"/>
  <c r="W22" i="13"/>
  <c r="U22" i="13"/>
  <c r="W58" i="13"/>
  <c r="U58" i="13"/>
  <c r="W43" i="13"/>
  <c r="U43" i="13"/>
  <c r="W8" i="13"/>
  <c r="U8" i="13"/>
  <c r="W45" i="13"/>
  <c r="U45" i="13"/>
  <c r="W109" i="13"/>
  <c r="U109" i="13"/>
  <c r="W26" i="13"/>
  <c r="U26" i="13"/>
  <c r="S26" i="13"/>
  <c r="Q26" i="13"/>
  <c r="Q85" i="13"/>
  <c r="Q116" i="13"/>
  <c r="O43" i="13"/>
  <c r="O22" i="13"/>
  <c r="M8" i="13"/>
  <c r="M28" i="13"/>
  <c r="M116" i="13"/>
  <c r="M58" i="13"/>
  <c r="M39" i="13"/>
  <c r="M45" i="13"/>
  <c r="M24" i="13"/>
  <c r="M43" i="13"/>
  <c r="M22" i="13"/>
  <c r="J5" i="12"/>
  <c r="F8" i="13"/>
  <c r="G8" i="13" s="1"/>
  <c r="F22" i="13"/>
  <c r="G22" i="13" s="1"/>
  <c r="H6" i="13"/>
  <c r="G6" i="13" s="1"/>
  <c r="H4" i="13"/>
  <c r="L4" i="13"/>
  <c r="L6" i="13"/>
  <c r="N6" i="13"/>
  <c r="P6" i="13"/>
  <c r="R4" i="13"/>
  <c r="S4" i="13" s="1"/>
  <c r="V6" i="13"/>
  <c r="V4" i="13"/>
  <c r="P4" i="13"/>
  <c r="N4" i="13"/>
  <c r="J66" i="13"/>
  <c r="J72" i="13"/>
  <c r="Q4" i="12" l="1"/>
  <c r="E4" i="13" s="1"/>
  <c r="Q5" i="12"/>
  <c r="F4" i="13" s="1"/>
  <c r="G4" i="13" s="1"/>
  <c r="Q4" i="13"/>
  <c r="I72" i="13"/>
  <c r="K72" i="13"/>
  <c r="I66" i="13"/>
  <c r="K66" i="13"/>
  <c r="W4" i="13"/>
  <c r="U4" i="13"/>
  <c r="W6" i="13"/>
  <c r="U6" i="13"/>
  <c r="O6" i="13"/>
  <c r="O4" i="13"/>
  <c r="M6" i="13"/>
  <c r="M4" i="13"/>
  <c r="R6" i="13"/>
  <c r="S6" i="13" s="1"/>
  <c r="Q6" i="13" l="1"/>
  <c r="J49" i="13"/>
  <c r="J55" i="13"/>
  <c r="J98" i="13"/>
  <c r="J111" i="13"/>
  <c r="J26" i="13"/>
  <c r="J93" i="13"/>
  <c r="J14" i="13"/>
  <c r="J20" i="13"/>
  <c r="J36" i="13"/>
  <c r="J51" i="13"/>
  <c r="J34" i="13"/>
  <c r="J53" i="13"/>
  <c r="J62" i="13"/>
  <c r="J64" i="13"/>
  <c r="J70" i="13"/>
  <c r="J82" i="13"/>
  <c r="J91" i="13"/>
  <c r="J100" i="13"/>
  <c r="J113" i="13"/>
  <c r="J104" i="13"/>
  <c r="J10" i="13"/>
  <c r="J12" i="13"/>
  <c r="J18" i="13"/>
  <c r="J32" i="13"/>
  <c r="J24" i="13"/>
  <c r="J30" i="13"/>
  <c r="J118" i="13"/>
  <c r="J102" i="13"/>
  <c r="J80" i="13"/>
  <c r="J78" i="13"/>
  <c r="J76" i="13"/>
  <c r="J74" i="13"/>
  <c r="J60" i="13"/>
  <c r="J41" i="13"/>
  <c r="J28" i="13"/>
  <c r="J16" i="13"/>
  <c r="J47" i="13"/>
  <c r="J68" i="13"/>
  <c r="J87" i="13"/>
  <c r="J106" i="13"/>
  <c r="I47" i="13" l="1"/>
  <c r="K47" i="13"/>
  <c r="I28" i="13"/>
  <c r="K28" i="13"/>
  <c r="I74" i="13"/>
  <c r="K74" i="13"/>
  <c r="I80" i="13"/>
  <c r="K80" i="13"/>
  <c r="I102" i="13"/>
  <c r="K102" i="13"/>
  <c r="I30" i="13"/>
  <c r="K30" i="13"/>
  <c r="I18" i="13"/>
  <c r="K18" i="13"/>
  <c r="I100" i="13"/>
  <c r="K100" i="13"/>
  <c r="I70" i="13"/>
  <c r="K70" i="13"/>
  <c r="I36" i="13"/>
  <c r="K36" i="13"/>
  <c r="I20" i="13"/>
  <c r="K20" i="13"/>
  <c r="I49" i="13"/>
  <c r="K49" i="13"/>
  <c r="I16" i="13"/>
  <c r="K16" i="13"/>
  <c r="I41" i="13"/>
  <c r="K41" i="13"/>
  <c r="I76" i="13"/>
  <c r="K76" i="13"/>
  <c r="I24" i="13"/>
  <c r="K24" i="13"/>
  <c r="I32" i="13"/>
  <c r="K32" i="13"/>
  <c r="I10" i="13"/>
  <c r="K10" i="13"/>
  <c r="I113" i="13"/>
  <c r="K113" i="13"/>
  <c r="I91" i="13"/>
  <c r="K91" i="13"/>
  <c r="I64" i="13"/>
  <c r="K64" i="13"/>
  <c r="I34" i="13"/>
  <c r="K34" i="13"/>
  <c r="I51" i="13"/>
  <c r="K51" i="13"/>
  <c r="I26" i="13"/>
  <c r="K26" i="13"/>
  <c r="I111" i="13"/>
  <c r="K111" i="13"/>
  <c r="I55" i="13"/>
  <c r="K55" i="13"/>
  <c r="I106" i="13"/>
  <c r="K106" i="13"/>
  <c r="I87" i="13"/>
  <c r="K87" i="13"/>
  <c r="I68" i="13"/>
  <c r="K68" i="13"/>
  <c r="I60" i="13"/>
  <c r="K60" i="13"/>
  <c r="I78" i="13"/>
  <c r="K78" i="13"/>
  <c r="I118" i="13"/>
  <c r="K118" i="13"/>
  <c r="I12" i="13"/>
  <c r="K12" i="13"/>
  <c r="I104" i="13"/>
  <c r="K104" i="13"/>
  <c r="I82" i="13"/>
  <c r="K82" i="13"/>
  <c r="I62" i="13"/>
  <c r="K62" i="13"/>
  <c r="I53" i="13"/>
  <c r="K53" i="13"/>
  <c r="I14" i="13"/>
  <c r="K14" i="13"/>
  <c r="I93" i="13"/>
  <c r="K93" i="13"/>
  <c r="I98" i="13"/>
  <c r="K98" i="13"/>
  <c r="J43" i="13"/>
  <c r="J45" i="13"/>
  <c r="J109" i="13"/>
  <c r="J116" i="13"/>
  <c r="J96" i="13"/>
  <c r="J8" i="13"/>
  <c r="J58" i="13"/>
  <c r="J22" i="13"/>
  <c r="J85" i="13"/>
  <c r="J39" i="13"/>
  <c r="I43" i="13" l="1"/>
  <c r="K43" i="13"/>
  <c r="I85" i="13"/>
  <c r="K85" i="13"/>
  <c r="I58" i="13"/>
  <c r="K58" i="13"/>
  <c r="I8" i="13"/>
  <c r="K8" i="13"/>
  <c r="I96" i="13"/>
  <c r="K96" i="13"/>
  <c r="I39" i="13"/>
  <c r="K39" i="13"/>
  <c r="I22" i="13"/>
  <c r="K22" i="13"/>
  <c r="I116" i="13"/>
  <c r="K116" i="13"/>
  <c r="I109" i="13"/>
  <c r="K109" i="13"/>
  <c r="I45" i="13"/>
  <c r="K45" i="13"/>
  <c r="J6" i="13"/>
  <c r="I6" i="13" l="1"/>
  <c r="K6" i="13"/>
  <c r="J4" i="13"/>
  <c r="I4" i="13" l="1"/>
  <c r="K4" i="13"/>
</calcChain>
</file>

<file path=xl/sharedStrings.xml><?xml version="1.0" encoding="utf-8"?>
<sst xmlns="http://schemas.openxmlformats.org/spreadsheetml/2006/main" count="5103" uniqueCount="315">
  <si>
    <t>Bežné výdavky</t>
  </si>
  <si>
    <t>Kapitálové výdavky</t>
  </si>
  <si>
    <t>Finančné operácie</t>
  </si>
  <si>
    <t xml:space="preserve">Schválený rozpočet </t>
  </si>
  <si>
    <t>SPOLU</t>
  </si>
  <si>
    <t>Čerpanie</t>
  </si>
  <si>
    <t>Výdavky rozpočtu celkom</t>
  </si>
  <si>
    <t>Rozpočet</t>
  </si>
  <si>
    <t>1.</t>
  </si>
  <si>
    <t>Plánovanie manažment a kontrola</t>
  </si>
  <si>
    <t>1.1</t>
  </si>
  <si>
    <t>Riadenie mesta</t>
  </si>
  <si>
    <t>1.1.1</t>
  </si>
  <si>
    <t>0000</t>
  </si>
  <si>
    <t>1.1.2</t>
  </si>
  <si>
    <t>Výkon samosprávnych orgánov mesta - odmeny poslancom</t>
  </si>
  <si>
    <t>1.2</t>
  </si>
  <si>
    <t>Členstvo v organizáciach a združeniach - členské príspevky</t>
  </si>
  <si>
    <t>840</t>
  </si>
  <si>
    <t>1.3</t>
  </si>
  <si>
    <t>Občianskemu združeniu, nadácii a neinv.fondu</t>
  </si>
  <si>
    <t>08209</t>
  </si>
  <si>
    <t>Cirkvi, náboženskej spoločnosti a cirk.charite</t>
  </si>
  <si>
    <t>0840</t>
  </si>
  <si>
    <t>1.4</t>
  </si>
  <si>
    <t>Manažment investícií - príprava projektovej dokumentácie</t>
  </si>
  <si>
    <t>0620</t>
  </si>
  <si>
    <t>1.5</t>
  </si>
  <si>
    <t>Strategické plánovanie a projekty</t>
  </si>
  <si>
    <t>1.5.1</t>
  </si>
  <si>
    <t>00000</t>
  </si>
  <si>
    <t>Koncepcia tepelného hospodárstva</t>
  </si>
  <si>
    <t>1.5.3</t>
  </si>
  <si>
    <t>Kofinan."Protipov.opat, v meste -ul.Trenčianska"</t>
  </si>
  <si>
    <t>1.6</t>
  </si>
  <si>
    <t>Územné plánovanie</t>
  </si>
  <si>
    <t>1.7</t>
  </si>
  <si>
    <t>Daňová a rozpočtová politika mesta</t>
  </si>
  <si>
    <t>2.</t>
  </si>
  <si>
    <t>Propagácia a marketing</t>
  </si>
  <si>
    <t>2.1</t>
  </si>
  <si>
    <t>Propagácia a prezentácia mesta</t>
  </si>
  <si>
    <t>01116</t>
  </si>
  <si>
    <t>2.2</t>
  </si>
  <si>
    <t>Kronika mesta Nováky</t>
  </si>
  <si>
    <t>2.2.1</t>
  </si>
  <si>
    <t xml:space="preserve">Kronika  </t>
  </si>
  <si>
    <t>2.2.2</t>
  </si>
  <si>
    <t>Monografia mesta</t>
  </si>
  <si>
    <t>2.3</t>
  </si>
  <si>
    <t>Mestský rozhlas - všeobecné služby</t>
  </si>
  <si>
    <t>Mestský rozhlas - údržba</t>
  </si>
  <si>
    <t>0640</t>
  </si>
  <si>
    <t>2.4</t>
  </si>
  <si>
    <t>Internetová komunikácia</t>
  </si>
  <si>
    <t>2.5</t>
  </si>
  <si>
    <t>Mestské vysielanie a videotext</t>
  </si>
  <si>
    <t>0830</t>
  </si>
  <si>
    <t>3.</t>
  </si>
  <si>
    <t>Interné služby mesta</t>
  </si>
  <si>
    <t>3.1</t>
  </si>
  <si>
    <t>3.2</t>
  </si>
  <si>
    <t>Hospodárska správa, údržba a prevádzka budovy Msú a v. WC</t>
  </si>
  <si>
    <t>3.3</t>
  </si>
  <si>
    <t>0510</t>
  </si>
  <si>
    <t>3.4</t>
  </si>
  <si>
    <t>Zabezpečenie úkonov spojených s voľbami</t>
  </si>
  <si>
    <t>0160</t>
  </si>
  <si>
    <t>3.5</t>
  </si>
  <si>
    <t>Arichív a registratúra</t>
  </si>
  <si>
    <t>3.7</t>
  </si>
  <si>
    <t>Autodoprava MsÚ</t>
  </si>
  <si>
    <t>Autodoprava MsP</t>
  </si>
  <si>
    <t>0310</t>
  </si>
  <si>
    <t>Autodoprava</t>
  </si>
  <si>
    <t>4.</t>
  </si>
  <si>
    <t>Služby občanom a podnikateľom</t>
  </si>
  <si>
    <t>4.1</t>
  </si>
  <si>
    <t>Činnosť matriky</t>
  </si>
  <si>
    <t>0113</t>
  </si>
  <si>
    <t>Klientské služby</t>
  </si>
  <si>
    <t>4.3</t>
  </si>
  <si>
    <t>Evidencie</t>
  </si>
  <si>
    <t>4.4</t>
  </si>
  <si>
    <t>Organizácia občianskych obradov</t>
  </si>
  <si>
    <t>5.</t>
  </si>
  <si>
    <t>Bezpečnosť, právo a poriadok</t>
  </si>
  <si>
    <t>5.1</t>
  </si>
  <si>
    <t>Verejný poriadok</t>
  </si>
  <si>
    <t>5.2</t>
  </si>
  <si>
    <t>MsP - propagácia, reklama</t>
  </si>
  <si>
    <t>5.3</t>
  </si>
  <si>
    <t>5.4</t>
  </si>
  <si>
    <t>Civilná obrana</t>
  </si>
  <si>
    <t>0220</t>
  </si>
  <si>
    <t>5.5</t>
  </si>
  <si>
    <t>Ochrana pred požiarmi</t>
  </si>
  <si>
    <t>0320</t>
  </si>
  <si>
    <t>6.</t>
  </si>
  <si>
    <t>Odpadové hospodárstvo</t>
  </si>
  <si>
    <t>6.1</t>
  </si>
  <si>
    <t>Zvoz, odvoz a zneškodňovanie odpadu</t>
  </si>
  <si>
    <t>6.2</t>
  </si>
  <si>
    <t>Nakladanie s odpadovými vodami</t>
  </si>
  <si>
    <t>0520</t>
  </si>
  <si>
    <t>7.</t>
  </si>
  <si>
    <t>Komunikácie</t>
  </si>
  <si>
    <t>7.1</t>
  </si>
  <si>
    <t>Správa miestnych komunikácií Cesty, značky, vodor. značenie</t>
  </si>
  <si>
    <t>0451</t>
  </si>
  <si>
    <t>Správa a údržba miestnych komunikácií zametacie vozidlo</t>
  </si>
  <si>
    <t>Správa a údržba miestnych komunikácií - ČOV</t>
  </si>
  <si>
    <t>Správa a údržba miestnych komunikácií - kropenie ciest</t>
  </si>
  <si>
    <t>7.2</t>
  </si>
  <si>
    <t>Výstavba miestnych komunikácií splácanie uveru, úroky a istina</t>
  </si>
  <si>
    <t>0170</t>
  </si>
  <si>
    <t>8.</t>
  </si>
  <si>
    <t>Vzdelávanie</t>
  </si>
  <si>
    <t>8.1</t>
  </si>
  <si>
    <t>Materská škola</t>
  </si>
  <si>
    <t>09111</t>
  </si>
  <si>
    <t>8.2</t>
  </si>
  <si>
    <t>Základné školy</t>
  </si>
  <si>
    <t>8.4</t>
  </si>
  <si>
    <t>8.5</t>
  </si>
  <si>
    <t>Školský úrad</t>
  </si>
  <si>
    <t>0980</t>
  </si>
  <si>
    <t>9.</t>
  </si>
  <si>
    <t>Šport</t>
  </si>
  <si>
    <t>9.1</t>
  </si>
  <si>
    <t>Podpora športových aktivít - dotácie športovým klubom</t>
  </si>
  <si>
    <t>0810</t>
  </si>
  <si>
    <t>Podpora športových aktivít - ostatné dotácie voľnočasové</t>
  </si>
  <si>
    <t>9.2</t>
  </si>
  <si>
    <t>Futbalový štadión</t>
  </si>
  <si>
    <t>9.3</t>
  </si>
  <si>
    <t>Prístavba posilňovne v KRK</t>
  </si>
  <si>
    <t>10.</t>
  </si>
  <si>
    <t>Kultúra</t>
  </si>
  <si>
    <t>10.1</t>
  </si>
  <si>
    <t>Obnova kaplnky sv. Juliany</t>
  </si>
  <si>
    <t>11.</t>
  </si>
  <si>
    <t>Prostredie pre život</t>
  </si>
  <si>
    <t>11.1</t>
  </si>
  <si>
    <t>11.2</t>
  </si>
  <si>
    <t>Fontány</t>
  </si>
  <si>
    <t>0540</t>
  </si>
  <si>
    <t>11.3</t>
  </si>
  <si>
    <t>Cintoríny</t>
  </si>
  <si>
    <t>11.4</t>
  </si>
  <si>
    <t>Správa, údržba a rekonštrukcia verejných priestranstiev</t>
  </si>
  <si>
    <t>11.5</t>
  </si>
  <si>
    <t>Správa a údržba verejnej zelene</t>
  </si>
  <si>
    <t>11.6</t>
  </si>
  <si>
    <t>Detské a športové ihriská na verejných priestransvach</t>
  </si>
  <si>
    <t>11.7</t>
  </si>
  <si>
    <t>Verejné osvetlenie</t>
  </si>
  <si>
    <t>11.7.1</t>
  </si>
  <si>
    <t>11.8</t>
  </si>
  <si>
    <t>11.9</t>
  </si>
  <si>
    <t>Protipovodňové aktivity</t>
  </si>
  <si>
    <t xml:space="preserve">12. </t>
  </si>
  <si>
    <t>Sociálne služby</t>
  </si>
  <si>
    <t>12.1</t>
  </si>
  <si>
    <t>Jednorázové dávky sociálnej pomoci - občania v hmotnej a sociálnej núdzi</t>
  </si>
  <si>
    <t>10701</t>
  </si>
  <si>
    <t>12.2</t>
  </si>
  <si>
    <t>Príspevky neštátnym subjektom - ZOSZZP dotácia</t>
  </si>
  <si>
    <t>10124</t>
  </si>
  <si>
    <t>12.3</t>
  </si>
  <si>
    <t>Pochovanie občana</t>
  </si>
  <si>
    <t>12.4</t>
  </si>
  <si>
    <t>Opatrovateľská služba v domácnosti občana</t>
  </si>
  <si>
    <t>0610</t>
  </si>
  <si>
    <t>10202</t>
  </si>
  <si>
    <t>12.5</t>
  </si>
  <si>
    <t>Organizovanie spoločného stravovania</t>
  </si>
  <si>
    <t>12.6</t>
  </si>
  <si>
    <t>Kluby dôchodcov</t>
  </si>
  <si>
    <t>10203</t>
  </si>
  <si>
    <t>12.7</t>
  </si>
  <si>
    <t>Osobitný príjemca - dávky v hmotnej núdzi</t>
  </si>
  <si>
    <t>12.8</t>
  </si>
  <si>
    <t>Dotácia na žiakov základnej, špeciálnej základnej a mat. školy</t>
  </si>
  <si>
    <t>12.9</t>
  </si>
  <si>
    <t>Príspevok pre novonarodené deti</t>
  </si>
  <si>
    <t>10405</t>
  </si>
  <si>
    <t>13.</t>
  </si>
  <si>
    <t>Byty a nebytové priestory</t>
  </si>
  <si>
    <t>13.1</t>
  </si>
  <si>
    <t>Bytová problematika</t>
  </si>
  <si>
    <t>13.2</t>
  </si>
  <si>
    <t>Správa a evidencia bytov a nebytových priestorov</t>
  </si>
  <si>
    <t>13.3</t>
  </si>
  <si>
    <t>13.4</t>
  </si>
  <si>
    <t>Televízny káblový rozvod</t>
  </si>
  <si>
    <t>13.5</t>
  </si>
  <si>
    <t>Výstavba bytov uver. č. 2 SFRB</t>
  </si>
  <si>
    <t>Výstavba bytov uver. č. 3 SFRB</t>
  </si>
  <si>
    <t>Výstavba bytov SFRB úroky z úverov</t>
  </si>
  <si>
    <t>Výstavba bytov SFRB manipul. poplatky, splácanie istiny</t>
  </si>
  <si>
    <t>14.</t>
  </si>
  <si>
    <t>Administratíva</t>
  </si>
  <si>
    <t>14.1</t>
  </si>
  <si>
    <t>Administratíva - základne platy a príplatky</t>
  </si>
  <si>
    <t>Cestovné náhrady tuzemské, zahraničné</t>
  </si>
  <si>
    <t xml:space="preserve"> Poštové služby a telekomunikačné služby</t>
  </si>
  <si>
    <t>Materiál</t>
  </si>
  <si>
    <t>14.1.1.a</t>
  </si>
  <si>
    <t>Výpočtová technika</t>
  </si>
  <si>
    <t>14.1.1.b</t>
  </si>
  <si>
    <t>Telekomunikačná technika</t>
  </si>
  <si>
    <t>14.1.1.c</t>
  </si>
  <si>
    <t>Prevádzkové stroje,prístr., zariad., tech. a nár.</t>
  </si>
  <si>
    <t>14.1.1.d</t>
  </si>
  <si>
    <t>Špeciálne stroje a prístroje</t>
  </si>
  <si>
    <t>14.1.1.e</t>
  </si>
  <si>
    <t>Všeobecný materiál</t>
  </si>
  <si>
    <t>14.1.1.f</t>
  </si>
  <si>
    <t xml:space="preserve">Knihy, noviny, časopisy, uč.a komp.pomôcky </t>
  </si>
  <si>
    <t>14.1.1.g</t>
  </si>
  <si>
    <t>Pracovné odevy, obuv a pracovné pomôcky</t>
  </si>
  <si>
    <t>14.1.1.h</t>
  </si>
  <si>
    <t>Nehmotný majetok softvér a licencie</t>
  </si>
  <si>
    <t>Údržba výpočtovej, telekomun. a ostatnej techniky</t>
  </si>
  <si>
    <t>Nájomné za prev. stroje</t>
  </si>
  <si>
    <t>Služby</t>
  </si>
  <si>
    <t>14.1.1.i</t>
  </si>
  <si>
    <t>Školenia, kurzy,semináre, porady, konferencie</t>
  </si>
  <si>
    <t>14.1.1.j</t>
  </si>
  <si>
    <t>Všeobecné služby</t>
  </si>
  <si>
    <t>14.1.1.k</t>
  </si>
  <si>
    <t>Špeciálne služby</t>
  </si>
  <si>
    <t>14.1.1.l</t>
  </si>
  <si>
    <t>Cestovné iným osobám</t>
  </si>
  <si>
    <t>14.1.1.m</t>
  </si>
  <si>
    <t>Poplatky, odvody, dane</t>
  </si>
  <si>
    <t>14.1.1.n</t>
  </si>
  <si>
    <t>Stravovanie</t>
  </si>
  <si>
    <t>14.1.1.o</t>
  </si>
  <si>
    <t>Poistné</t>
  </si>
  <si>
    <t>14.1.1.p</t>
  </si>
  <si>
    <t>Prídel do sociálneho fondu</t>
  </si>
  <si>
    <t>14.1.1.q</t>
  </si>
  <si>
    <t>Odmeny na základe dohôd mimopracovným zamestnanc.</t>
  </si>
  <si>
    <t>14.1.1.qa</t>
  </si>
  <si>
    <t>Manká a škody</t>
  </si>
  <si>
    <t>14.1.1.r</t>
  </si>
  <si>
    <t>Dane</t>
  </si>
  <si>
    <t>Príspevok na SOU a transfery PO</t>
  </si>
  <si>
    <t>Výkon funkcie primátora</t>
  </si>
  <si>
    <t>Právne a zmluvné služby pre mesto</t>
  </si>
  <si>
    <t>Majetkovo právne vyrovnanie nehnuteľností (MPVN) - Dane</t>
  </si>
  <si>
    <t>MPVN - ostatné služby</t>
  </si>
  <si>
    <t>MPVN - Nákup pozemkov pod poľné hnojisko</t>
  </si>
  <si>
    <t>MPVN - Nákup pozemkov MK, VP ul. Lesná, ul. Tajovského</t>
  </si>
  <si>
    <t>Chránená dielňa</t>
  </si>
  <si>
    <t>Rekonštrukcia lávky cez rieku Nitru</t>
  </si>
  <si>
    <t>Rekonštrukcia ul. Kukučínova</t>
  </si>
  <si>
    <t>Podpora kultúry celomestského charakteru - mzdy, odvody</t>
  </si>
  <si>
    <t>Dom kultúry - energie</t>
  </si>
  <si>
    <t xml:space="preserve">Dom kultúry - vybavenie </t>
  </si>
  <si>
    <t>10.1.</t>
  </si>
  <si>
    <t>Klub dôchodcov - energie</t>
  </si>
  <si>
    <t>Ohňostroj</t>
  </si>
  <si>
    <t>Dom kultúry - údržba</t>
  </si>
  <si>
    <t>Aktivačné práce</t>
  </si>
  <si>
    <t>11.4.</t>
  </si>
  <si>
    <t>Energie verejného osvetelenia</t>
  </si>
  <si>
    <t>Údržba verejného osvetlenia</t>
  </si>
  <si>
    <t>Verejné osvetlenie - vianoce a špeciálne služby</t>
  </si>
  <si>
    <t>Spoločný obecný úrad</t>
  </si>
  <si>
    <t>Splácanie úrokov a istiny - úver a úrok z úveru v Dexii č. 1</t>
  </si>
  <si>
    <t>Splácanie úrokov a istiny - úver a úrok z úveru v Dexii č. 2</t>
  </si>
  <si>
    <t>Splácanie úrokov a istiny - úver a úrok z úveru v Dexii za námestie</t>
  </si>
  <si>
    <t>Manipulačné poplatky - všeobecné služby</t>
  </si>
  <si>
    <t>MsÚ nemocenské dávky</t>
  </si>
  <si>
    <t>Rozpočet po zmenách</t>
  </si>
  <si>
    <t>Schválený rozpočet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</si>
  <si>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</si>
  <si>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</si>
  <si>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</si>
  <si>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</si>
  <si>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</si>
  <si>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</si>
  <si>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</si>
  <si>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</si>
  <si>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</si>
  <si>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</si>
  <si>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</si>
  <si>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</si>
  <si>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Čerpanie v mesiaci</t>
  </si>
  <si>
    <t>Nárastom</t>
  </si>
  <si>
    <t>10.2</t>
  </si>
  <si>
    <t>Knižnica</t>
  </si>
  <si>
    <t>Reminder</t>
  </si>
  <si>
    <t>Špeciálne služby externý manažment</t>
  </si>
  <si>
    <t>1.5.5</t>
  </si>
  <si>
    <t>Akčný plán energetického rozvoja</t>
  </si>
  <si>
    <t>MPVN geodetické práce a ostatné služby</t>
  </si>
  <si>
    <t>Rekonštrukcia MK ul. Trenčianska</t>
  </si>
  <si>
    <t>Školský úrad - reprezentačné</t>
  </si>
  <si>
    <t>Zariadenia pre záujmové vzdelávanie - inej obci za CVČ</t>
  </si>
  <si>
    <t>Dom kultúry - prenájom prevádzkových strojov a zariadení</t>
  </si>
  <si>
    <t>Kultúrne podujatia + ozvučenie</t>
  </si>
  <si>
    <t>Splácanie úrokov a istiny - úver a úrok z úveru vo VÚB (2015)</t>
  </si>
  <si>
    <t>Splácanie úrokov a istiny - úver a úrok z úveru vo VÚB č. 2 (2016)</t>
  </si>
  <si>
    <t>Verejné osvetlenie - materiál</t>
  </si>
  <si>
    <t>12.11</t>
  </si>
  <si>
    <t>Sociálny taxík</t>
  </si>
  <si>
    <t>Tepelné hospodárstvo - transakcie verejného dlhu - splácanie úverov</t>
  </si>
  <si>
    <t>Tepelné hospodárstvo - rekonštrukcia</t>
  </si>
  <si>
    <t>2017</t>
  </si>
  <si>
    <t>Čerpanie programového rozpočtu  mesta Nováky za rok 2017 ku koncu aktuálneho mesiaca. Nie je sledované čerpanie rozpočtu ZŠ, ZUŠ a CVČ.</t>
  </si>
  <si>
    <t>Základné školy - vrátenie dotácie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</si>
</sst>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_ ;[Red]\-#,##0\ "/>
    <numFmt numFmtId="166" formatCode="#,##0.00_ ;[Red]\-#,##0.00\ "/>
  </numFmts>
  <fonts count="8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2" fillId="0" borderId="13" xfId="0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14" xfId="0" applyNumberFormat="1" applyFont="1" applyBorder="1" applyAlignment="1" applyProtection="1">
      <alignment vertical="center"/>
    </xf>
    <xf numFmtId="164" fontId="2" fillId="0" borderId="15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1" fillId="2" borderId="12" xfId="0" applyNumberFormat="1" applyFont="1" applyFill="1" applyBorder="1" applyAlignment="1" applyProtection="1">
      <alignment vertical="center"/>
    </xf>
    <xf numFmtId="4" fontId="2" fillId="2" borderId="16" xfId="0" applyNumberFormat="1" applyFont="1" applyFill="1" applyBorder="1" applyAlignment="1" applyProtection="1">
      <alignment vertical="center"/>
    </xf>
    <xf numFmtId="4" fontId="2" fillId="2" borderId="17" xfId="0" applyNumberFormat="1" applyFont="1" applyFill="1" applyBorder="1" applyAlignment="1" applyProtection="1">
      <alignment vertical="center"/>
    </xf>
    <xf numFmtId="4" fontId="2" fillId="2" borderId="18" xfId="0" applyNumberFormat="1" applyFont="1" applyFill="1" applyBorder="1" applyAlignment="1" applyProtection="1">
      <alignment vertical="center"/>
    </xf>
    <xf numFmtId="4" fontId="2" fillId="2" borderId="1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" fontId="0" fillId="0" borderId="21" xfId="0" applyNumberForma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4" fontId="0" fillId="2" borderId="10" xfId="0" applyNumberForma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</xf>
    <xf numFmtId="4" fontId="0" fillId="2" borderId="25" xfId="0" applyNumberFormat="1" applyFill="1" applyBorder="1" applyAlignment="1" applyProtection="1">
      <alignment vertical="center"/>
    </xf>
    <xf numFmtId="4" fontId="0" fillId="2" borderId="12" xfId="0" applyNumberFormat="1" applyFill="1" applyBorder="1" applyAlignment="1" applyProtection="1">
      <alignment vertical="center"/>
    </xf>
    <xf numFmtId="4" fontId="0" fillId="2" borderId="26" xfId="0" applyNumberFormat="1" applyFill="1" applyBorder="1" applyAlignment="1" applyProtection="1">
      <alignment vertical="center"/>
    </xf>
    <xf numFmtId="4" fontId="0" fillId="0" borderId="28" xfId="0" applyNumberFormat="1" applyBorder="1" applyAlignment="1" applyProtection="1">
      <alignment vertical="center"/>
    </xf>
    <xf numFmtId="4" fontId="0" fillId="0" borderId="14" xfId="0" applyNumberFormat="1" applyBorder="1" applyAlignment="1" applyProtection="1">
      <alignment vertical="center"/>
    </xf>
    <xf numFmtId="4" fontId="0" fillId="0" borderId="27" xfId="0" applyNumberFormat="1" applyBorder="1" applyAlignment="1" applyProtection="1">
      <alignment vertical="center"/>
    </xf>
    <xf numFmtId="4" fontId="0" fillId="0" borderId="29" xfId="0" applyNumberFormat="1" applyBorder="1" applyAlignment="1" applyProtection="1">
      <alignment vertical="center"/>
    </xf>
    <xf numFmtId="4" fontId="0" fillId="0" borderId="30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</xf>
    <xf numFmtId="4" fontId="0" fillId="2" borderId="6" xfId="0" applyNumberFormat="1" applyFill="1" applyBorder="1" applyAlignment="1" applyProtection="1">
      <alignment vertical="center"/>
    </xf>
    <xf numFmtId="4" fontId="0" fillId="2" borderId="31" xfId="0" applyNumberFormat="1" applyFill="1" applyBorder="1" applyAlignment="1" applyProtection="1">
      <alignment vertical="center"/>
    </xf>
    <xf numFmtId="4" fontId="0" fillId="2" borderId="7" xfId="0" applyNumberFormat="1" applyFill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49" fontId="0" fillId="0" borderId="31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4" fontId="0" fillId="0" borderId="31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right" vertical="center"/>
    </xf>
    <xf numFmtId="49" fontId="0" fillId="0" borderId="27" xfId="0" applyNumberFormat="1" applyBorder="1" applyAlignment="1" applyProtection="1">
      <alignment horizontal="right" vertical="center"/>
    </xf>
    <xf numFmtId="49" fontId="0" fillId="0" borderId="25" xfId="0" applyNumberFormat="1" applyBorder="1" applyAlignment="1" applyProtection="1">
      <alignment horizontal="right" vertical="center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</xf>
    <xf numFmtId="4" fontId="0" fillId="2" borderId="33" xfId="0" applyNumberFormat="1" applyFill="1" applyBorder="1" applyAlignment="1" applyProtection="1">
      <alignment vertical="center"/>
    </xf>
    <xf numFmtId="4" fontId="0" fillId="0" borderId="34" xfId="0" applyNumberFormat="1" applyBorder="1" applyAlignment="1" applyProtection="1">
      <alignment vertical="center"/>
    </xf>
    <xf numFmtId="4" fontId="0" fillId="2" borderId="13" xfId="0" applyNumberFormat="1" applyFill="1" applyBorder="1" applyAlignment="1" applyProtection="1">
      <alignment vertical="center"/>
      <protection locked="0"/>
    </xf>
    <xf numFmtId="4" fontId="0" fillId="2" borderId="33" xfId="0" applyNumberForma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 applyProtection="1">
      <alignment vertical="center"/>
    </xf>
    <xf numFmtId="49" fontId="0" fillId="0" borderId="29" xfId="0" applyNumberFormat="1" applyBorder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right" vertical="center"/>
    </xf>
    <xf numFmtId="49" fontId="0" fillId="0" borderId="12" xfId="0" applyNumberFormat="1" applyBorder="1" applyAlignment="1" applyProtection="1">
      <alignment horizontal="right" vertical="center"/>
    </xf>
    <xf numFmtId="4" fontId="0" fillId="3" borderId="6" xfId="0" applyNumberFormat="1" applyFill="1" applyBorder="1" applyAlignment="1" applyProtection="1">
      <alignment vertical="center"/>
    </xf>
    <xf numFmtId="4" fontId="0" fillId="0" borderId="36" xfId="0" applyNumberFormat="1" applyBorder="1" applyAlignment="1" applyProtection="1">
      <alignment vertical="center"/>
    </xf>
    <xf numFmtId="4" fontId="0" fillId="2" borderId="37" xfId="0" applyNumberFormat="1" applyFill="1" applyBorder="1" applyAlignment="1" applyProtection="1">
      <alignment vertical="center"/>
    </xf>
    <xf numFmtId="4" fontId="0" fillId="0" borderId="38" xfId="0" applyNumberFormat="1" applyBorder="1" applyAlignment="1" applyProtection="1">
      <alignment vertical="center"/>
    </xf>
    <xf numFmtId="4" fontId="0" fillId="2" borderId="39" xfId="0" applyNumberFormat="1" applyFill="1" applyBorder="1" applyAlignment="1" applyProtection="1">
      <alignment vertical="center"/>
    </xf>
    <xf numFmtId="4" fontId="0" fillId="0" borderId="39" xfId="0" applyNumberForma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" fontId="1" fillId="0" borderId="3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/>
    <xf numFmtId="165" fontId="0" fillId="0" borderId="0" xfId="0" applyNumberFormat="1" applyBorder="1" applyAlignment="1" applyProtection="1">
      <alignment horizontal="right" vertical="center" indent="2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0" fillId="0" borderId="0" xfId="0" applyBorder="1"/>
    <xf numFmtId="166" fontId="0" fillId="0" borderId="0" xfId="0" applyNumberFormat="1" applyBorder="1" applyAlignment="1">
      <alignment vertical="center"/>
    </xf>
    <xf numFmtId="166" fontId="0" fillId="0" borderId="0" xfId="0" applyNumberFormat="1"/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 wrapText="1" indent="2"/>
    </xf>
    <xf numFmtId="0" fontId="0" fillId="0" borderId="0" xfId="0" applyAlignment="1">
      <alignment horizontal="right" indent="2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4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40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49" fontId="0" fillId="0" borderId="5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5" xfId="0" applyNumberForma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43" xfId="0" applyNumberForma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0" fillId="0" borderId="18" xfId="0" applyNumberFormat="1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166" fontId="0" fillId="0" borderId="6" xfId="0" applyNumberFormat="1" applyBorder="1" applyAlignment="1" applyProtection="1">
      <alignment horizontal="center" vertical="center"/>
    </xf>
    <xf numFmtId="166" fontId="0" fillId="0" borderId="11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right" vertical="center" indent="2"/>
    </xf>
    <xf numFmtId="165" fontId="0" fillId="0" borderId="12" xfId="0" applyNumberFormat="1" applyBorder="1" applyAlignment="1" applyProtection="1">
      <alignment horizontal="right" vertical="center" indent="2"/>
    </xf>
    <xf numFmtId="166" fontId="0" fillId="0" borderId="13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5" fontId="0" fillId="0" borderId="39" xfId="0" applyNumberFormat="1" applyBorder="1" applyAlignment="1" applyProtection="1">
      <alignment horizontal="right" vertical="center" indent="2"/>
    </xf>
    <xf numFmtId="165" fontId="0" fillId="0" borderId="37" xfId="0" applyNumberFormat="1" applyBorder="1" applyAlignment="1" applyProtection="1">
      <alignment horizontal="right" vertical="center" indent="2"/>
    </xf>
    <xf numFmtId="166" fontId="0" fillId="0" borderId="13" xfId="0" applyNumberFormat="1" applyBorder="1" applyAlignment="1" applyProtection="1">
      <alignment horizontal="center" vertical="center"/>
    </xf>
    <xf numFmtId="166" fontId="0" fillId="0" borderId="33" xfId="0" applyNumberFormat="1" applyBorder="1" applyAlignment="1" applyProtection="1">
      <alignment horizontal="center" vertical="center"/>
    </xf>
    <xf numFmtId="166" fontId="0" fillId="0" borderId="17" xfId="0" applyNumberFormat="1" applyBorder="1" applyAlignment="1" applyProtection="1">
      <alignment horizontal="center" vertical="center"/>
    </xf>
    <xf numFmtId="166" fontId="0" fillId="0" borderId="14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165" fontId="0" fillId="0" borderId="48" xfId="0" applyNumberFormat="1" applyBorder="1" applyAlignment="1" applyProtection="1">
      <alignment horizontal="right" vertical="center" indent="2"/>
    </xf>
    <xf numFmtId="165" fontId="0" fillId="0" borderId="38" xfId="0" applyNumberFormat="1" applyBorder="1" applyAlignment="1" applyProtection="1">
      <alignment horizontal="right" vertical="center" indent="2"/>
    </xf>
    <xf numFmtId="166" fontId="0" fillId="0" borderId="40" xfId="0" applyNumberFormat="1" applyBorder="1" applyAlignment="1" applyProtection="1">
      <alignment horizontal="center" vertical="center"/>
    </xf>
    <xf numFmtId="166" fontId="0" fillId="0" borderId="28" xfId="0" applyNumberFormat="1" applyBorder="1" applyAlignment="1" applyProtection="1">
      <alignment horizontal="center" vertical="center"/>
    </xf>
    <xf numFmtId="166" fontId="0" fillId="0" borderId="40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165" fontId="0" fillId="0" borderId="29" xfId="0" applyNumberFormat="1" applyBorder="1" applyAlignment="1" applyProtection="1">
      <alignment horizontal="right" vertical="center" indent="2"/>
    </xf>
    <xf numFmtId="166" fontId="0" fillId="0" borderId="34" xfId="0" applyNumberFormat="1" applyBorder="1" applyAlignment="1" applyProtection="1">
      <alignment horizontal="center" vertical="center"/>
    </xf>
    <xf numFmtId="165" fontId="2" fillId="0" borderId="36" xfId="0" applyNumberFormat="1" applyFont="1" applyBorder="1" applyAlignment="1" applyProtection="1">
      <alignment horizontal="right" vertical="center" indent="2"/>
    </xf>
    <xf numFmtId="165" fontId="2" fillId="0" borderId="37" xfId="0" applyNumberFormat="1" applyFont="1" applyBorder="1" applyAlignment="1" applyProtection="1">
      <alignment horizontal="right" vertical="center" indent="2"/>
    </xf>
    <xf numFmtId="165" fontId="2" fillId="0" borderId="4" xfId="0" applyNumberFormat="1" applyFont="1" applyBorder="1" applyAlignment="1" applyProtection="1">
      <alignment horizontal="right" vertical="center" indent="2"/>
    </xf>
    <xf numFmtId="165" fontId="2" fillId="0" borderId="12" xfId="0" applyNumberFormat="1" applyFont="1" applyBorder="1" applyAlignment="1" applyProtection="1">
      <alignment horizontal="right" vertical="center" indent="2"/>
    </xf>
    <xf numFmtId="166" fontId="2" fillId="0" borderId="32" xfId="0" applyNumberFormat="1" applyFont="1" applyBorder="1" applyAlignment="1" applyProtection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165" fontId="0" fillId="0" borderId="44" xfId="0" applyNumberFormat="1" applyBorder="1" applyAlignment="1" applyProtection="1">
      <alignment horizontal="right" vertical="center" indent="2"/>
    </xf>
    <xf numFmtId="166" fontId="0" fillId="0" borderId="6" xfId="0" applyNumberFormat="1" applyFill="1" applyBorder="1" applyAlignment="1" applyProtection="1">
      <alignment horizontal="center" vertical="center"/>
    </xf>
    <xf numFmtId="166" fontId="0" fillId="0" borderId="11" xfId="0" applyNumberFormat="1" applyFill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right" vertical="center" indent="2"/>
    </xf>
    <xf numFmtId="166" fontId="0" fillId="0" borderId="5" xfId="0" applyNumberFormat="1" applyBorder="1" applyAlignment="1" applyProtection="1">
      <alignment horizontal="center" vertical="center"/>
    </xf>
    <xf numFmtId="165" fontId="0" fillId="0" borderId="51" xfId="0" applyNumberFormat="1" applyBorder="1" applyAlignment="1" applyProtection="1">
      <alignment horizontal="right" vertical="center" indent="2"/>
    </xf>
    <xf numFmtId="166" fontId="2" fillId="0" borderId="50" xfId="0" applyNumberFormat="1" applyFont="1" applyBorder="1" applyAlignment="1" applyProtection="1">
      <alignment horizontal="center" vertical="center"/>
    </xf>
    <xf numFmtId="166" fontId="2" fillId="0" borderId="41" xfId="0" applyNumberFormat="1" applyFont="1" applyBorder="1" applyAlignment="1" applyProtection="1">
      <alignment horizontal="center" vertical="center"/>
    </xf>
    <xf numFmtId="165" fontId="2" fillId="0" borderId="44" xfId="0" applyNumberFormat="1" applyFont="1" applyBorder="1" applyAlignment="1" applyProtection="1">
      <alignment horizontal="right" vertical="center" indent="2"/>
    </xf>
    <xf numFmtId="165" fontId="2" fillId="0" borderId="46" xfId="0" applyNumberFormat="1" applyFont="1" applyBorder="1" applyAlignment="1" applyProtection="1">
      <alignment horizontal="right" vertical="center" indent="2"/>
    </xf>
    <xf numFmtId="166" fontId="2" fillId="0" borderId="49" xfId="0" applyNumberFormat="1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166" fontId="0" fillId="0" borderId="10" xfId="0" applyNumberForma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10" xfId="0" applyNumberFormat="1" applyFont="1" applyBorder="1" applyAlignment="1" applyProtection="1">
      <alignment horizontal="center" vertical="center"/>
    </xf>
    <xf numFmtId="165" fontId="0" fillId="0" borderId="46" xfId="0" applyNumberFormat="1" applyBorder="1" applyAlignment="1" applyProtection="1">
      <alignment horizontal="right" vertical="center" indent="2"/>
    </xf>
    <xf numFmtId="166" fontId="0" fillId="0" borderId="5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0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7" xfId="0" applyFont="1" applyBorder="1" applyAlignment="1" applyProtection="1">
      <alignment horizontal="left" vertical="center" wrapText="1"/>
    </xf>
    <xf numFmtId="165" fontId="2" fillId="0" borderId="44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109" activePane="bottomLeft" state="frozen"/>
      <selection pane="bottomLeft" activeCell="C130" sqref="C130:C13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bestFit="1" customWidth="1"/>
    <col min="20" max="16384" width="9.109375" style="9"/>
  </cols>
  <sheetData>
    <row r="1" spans="1:19" s="1" customFormat="1" ht="15.6" x14ac:dyDescent="0.3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37" t="s">
        <v>3</v>
      </c>
    </row>
    <row r="2" spans="1:19" s="1" customFormat="1" x14ac:dyDescent="0.3">
      <c r="A2" s="131"/>
      <c r="B2" s="131"/>
      <c r="C2" s="131"/>
      <c r="D2" s="132"/>
      <c r="E2" s="139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38"/>
    </row>
    <row r="3" spans="1:19" s="1" customFormat="1" ht="15" thickBot="1" x14ac:dyDescent="0.35">
      <c r="A3" s="133"/>
      <c r="B3" s="133"/>
      <c r="C3" s="133"/>
      <c r="D3" s="134"/>
      <c r="E3" s="140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27" t="s">
        <v>312</v>
      </c>
      <c r="B4" s="128"/>
      <c r="C4" s="117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129"/>
      <c r="B5" s="130"/>
      <c r="C5" s="118"/>
      <c r="D5" s="11" t="s">
        <v>5</v>
      </c>
      <c r="E5" s="12">
        <f t="shared" si="0"/>
        <v>63882.240000000005</v>
      </c>
      <c r="F5" s="13">
        <f t="shared" si="0"/>
        <v>23141.260000000002</v>
      </c>
      <c r="G5" s="13">
        <f t="shared" si="0"/>
        <v>91421.86</v>
      </c>
      <c r="H5" s="13">
        <f t="shared" si="0"/>
        <v>1266.72</v>
      </c>
      <c r="I5" s="13">
        <f t="shared" si="0"/>
        <v>1492.53</v>
      </c>
      <c r="J5" s="13">
        <f t="shared" si="1"/>
        <v>181204.61</v>
      </c>
      <c r="K5" s="13">
        <f>K7+K40+K59+K86+K97+K110+K117+K136+K149+K160+K191+K232+K257+K278</f>
        <v>3697.12</v>
      </c>
      <c r="L5" s="13">
        <f>L7+L40+L59+L86+L97+L110+L117+L136+L149+L160+L191+L232+L257+L278</f>
        <v>0</v>
      </c>
      <c r="M5" s="13">
        <f>SUM(K5:L5)</f>
        <v>3697.12</v>
      </c>
      <c r="N5" s="13">
        <f>N7+N40+N59+N86+N97+N110+N117+N136+N149+N160+N191+N232+N257+N278</f>
        <v>0</v>
      </c>
      <c r="O5" s="13">
        <f>O7+O40+O59+O86+O97+O110+O117+O136+O149+O160+O191+O232+O257+O278</f>
        <v>16150</v>
      </c>
      <c r="P5" s="14">
        <f>SUM(N5:O5)</f>
        <v>16150</v>
      </c>
      <c r="Q5" s="15">
        <f>P5+M5+J5</f>
        <v>201051.72999999998</v>
      </c>
    </row>
    <row r="6" spans="1:19" x14ac:dyDescent="0.3">
      <c r="A6" s="113" t="s">
        <v>8</v>
      </c>
      <c r="B6" s="114"/>
      <c r="C6" s="117" t="s">
        <v>9</v>
      </c>
      <c r="D6" s="111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5"/>
      <c r="B7" s="116"/>
      <c r="C7" s="118"/>
      <c r="D7" s="112"/>
      <c r="E7" s="21">
        <f t="shared" si="2"/>
        <v>2301.63</v>
      </c>
      <c r="F7" s="22">
        <f t="shared" si="2"/>
        <v>1323.75</v>
      </c>
      <c r="G7" s="22">
        <f t="shared" si="2"/>
        <v>1774.44</v>
      </c>
      <c r="H7" s="22">
        <f t="shared" si="2"/>
        <v>699.11</v>
      </c>
      <c r="I7" s="22">
        <f t="shared" si="2"/>
        <v>0</v>
      </c>
      <c r="J7" s="23">
        <f t="shared" si="1"/>
        <v>6098.9299999999994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9098.93</v>
      </c>
    </row>
    <row r="8" spans="1:19" x14ac:dyDescent="0.3">
      <c r="A8" s="102" t="s">
        <v>10</v>
      </c>
      <c r="B8" s="102"/>
      <c r="C8" s="104" t="s">
        <v>11</v>
      </c>
      <c r="D8" s="119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9"/>
      <c r="D9" s="120"/>
      <c r="E9" s="31">
        <f>E11+E13</f>
        <v>2301.63</v>
      </c>
      <c r="F9" s="32">
        <f>F11+F13</f>
        <v>1323.75</v>
      </c>
      <c r="G9" s="32">
        <f t="shared" si="4"/>
        <v>1774.44</v>
      </c>
      <c r="H9" s="32">
        <f t="shared" si="4"/>
        <v>0</v>
      </c>
      <c r="I9" s="32">
        <f t="shared" si="4"/>
        <v>0</v>
      </c>
      <c r="J9" s="33">
        <f t="shared" si="1"/>
        <v>5399.82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5399.82</v>
      </c>
    </row>
    <row r="10" spans="1:19" x14ac:dyDescent="0.3">
      <c r="A10" s="107"/>
      <c r="B10" s="107" t="s">
        <v>12</v>
      </c>
      <c r="C10" s="109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9"/>
      <c r="D11" s="36"/>
      <c r="E11" s="42">
        <v>2301.63</v>
      </c>
      <c r="F11" s="43">
        <v>804.98</v>
      </c>
      <c r="G11" s="43">
        <v>179.9</v>
      </c>
      <c r="H11" s="43">
        <v>0</v>
      </c>
      <c r="I11" s="43"/>
      <c r="J11" s="33">
        <f t="shared" si="7"/>
        <v>3286.51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3286.51</v>
      </c>
    </row>
    <row r="12" spans="1:19" x14ac:dyDescent="0.3">
      <c r="A12" s="107"/>
      <c r="B12" s="107" t="s">
        <v>14</v>
      </c>
      <c r="C12" s="109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9"/>
      <c r="D13" s="36"/>
      <c r="E13" s="42"/>
      <c r="F13" s="43">
        <v>518.77</v>
      </c>
      <c r="G13" s="43">
        <v>1594.54</v>
      </c>
      <c r="H13" s="43"/>
      <c r="I13" s="43"/>
      <c r="J13" s="33">
        <f t="shared" si="7"/>
        <v>2113.31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2113.31</v>
      </c>
    </row>
    <row r="14" spans="1:19" x14ac:dyDescent="0.3">
      <c r="A14" s="107" t="s">
        <v>16</v>
      </c>
      <c r="B14" s="107"/>
      <c r="C14" s="109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9"/>
      <c r="D15" s="36"/>
      <c r="E15" s="42"/>
      <c r="F15" s="43"/>
      <c r="G15" s="43"/>
      <c r="H15" s="43">
        <v>699.11</v>
      </c>
      <c r="I15" s="43"/>
      <c r="J15" s="33">
        <f t="shared" si="7"/>
        <v>699.11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699.11</v>
      </c>
    </row>
    <row r="16" spans="1:19" x14ac:dyDescent="0.3">
      <c r="A16" s="107" t="s">
        <v>19</v>
      </c>
      <c r="B16" s="107"/>
      <c r="C16" s="109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9"/>
      <c r="D17" s="36"/>
      <c r="E17" s="42"/>
      <c r="F17" s="43"/>
      <c r="G17" s="43"/>
      <c r="H17" s="43">
        <v>0</v>
      </c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9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9"/>
      <c r="D19" s="36"/>
      <c r="E19" s="42"/>
      <c r="F19" s="43"/>
      <c r="G19" s="43"/>
      <c r="H19" s="43">
        <v>0</v>
      </c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9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107"/>
      <c r="B21" s="107"/>
      <c r="C21" s="109"/>
      <c r="D21" s="36"/>
      <c r="E21" s="42"/>
      <c r="F21" s="43"/>
      <c r="G21" s="43">
        <v>0</v>
      </c>
      <c r="H21" s="43"/>
      <c r="I21" s="43"/>
      <c r="J21" s="33">
        <f t="shared" si="7"/>
        <v>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3000</v>
      </c>
    </row>
    <row r="22" spans="1:17" x14ac:dyDescent="0.3">
      <c r="A22" s="107" t="s">
        <v>27</v>
      </c>
      <c r="B22" s="107"/>
      <c r="C22" s="109" t="s">
        <v>28</v>
      </c>
      <c r="D22" s="120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9"/>
      <c r="D23" s="12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9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9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9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9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3" t="s">
        <v>296</v>
      </c>
      <c r="D28" s="120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4"/>
      <c r="D29" s="120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3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4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9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9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107" t="s">
        <v>34</v>
      </c>
      <c r="B34" s="107"/>
      <c r="C34" s="109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107"/>
      <c r="B35" s="107"/>
      <c r="C35" s="10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9" t="s">
        <v>37</v>
      </c>
      <c r="D36" s="12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9"/>
      <c r="D37" s="120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3" t="s">
        <v>38</v>
      </c>
      <c r="B39" s="114"/>
      <c r="C39" s="117" t="s">
        <v>39</v>
      </c>
      <c r="D39" s="111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5"/>
      <c r="B40" s="116"/>
      <c r="C40" s="118"/>
      <c r="D40" s="112"/>
      <c r="E40" s="21">
        <f>E42+E44+E50+E52+E54+E56</f>
        <v>0</v>
      </c>
      <c r="F40" s="22">
        <f t="shared" si="10"/>
        <v>19.55</v>
      </c>
      <c r="G40" s="22">
        <f t="shared" si="10"/>
        <v>339.59</v>
      </c>
      <c r="H40" s="22">
        <f t="shared" si="10"/>
        <v>0</v>
      </c>
      <c r="I40" s="22">
        <f t="shared" si="10"/>
        <v>0</v>
      </c>
      <c r="J40" s="24">
        <f t="shared" si="11"/>
        <v>359.14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359.14</v>
      </c>
    </row>
    <row r="41" spans="1:17" x14ac:dyDescent="0.3">
      <c r="A41" s="102" t="s">
        <v>40</v>
      </c>
      <c r="B41" s="102"/>
      <c r="C41" s="104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9"/>
      <c r="D42" s="36"/>
      <c r="E42" s="42"/>
      <c r="F42" s="43"/>
      <c r="G42" s="43">
        <v>0</v>
      </c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9" t="s">
        <v>44</v>
      </c>
      <c r="D43" s="120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9"/>
      <c r="D44" s="120"/>
      <c r="E44" s="42"/>
      <c r="F44" s="43">
        <v>19.55</v>
      </c>
      <c r="G44" s="43">
        <v>100</v>
      </c>
      <c r="H44" s="43"/>
      <c r="I44" s="43"/>
      <c r="J44" s="34">
        <f t="shared" si="11"/>
        <v>119.55</v>
      </c>
      <c r="K44" s="42"/>
      <c r="L44" s="43"/>
      <c r="M44" s="34"/>
      <c r="N44" s="42"/>
      <c r="O44" s="43"/>
      <c r="P44" s="34"/>
      <c r="Q44" s="35">
        <f t="shared" si="14"/>
        <v>119.55</v>
      </c>
    </row>
    <row r="45" spans="1:17" hidden="1" x14ac:dyDescent="0.3">
      <c r="A45" s="107"/>
      <c r="B45" s="107" t="s">
        <v>45</v>
      </c>
      <c r="C45" s="109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9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9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9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9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9"/>
      <c r="D52" s="36"/>
      <c r="E52" s="42"/>
      <c r="F52" s="43"/>
      <c r="G52" s="43">
        <v>159.91999999999999</v>
      </c>
      <c r="H52" s="43"/>
      <c r="I52" s="43"/>
      <c r="J52" s="34">
        <f t="shared" si="11"/>
        <v>159.91999999999999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159.91999999999999</v>
      </c>
    </row>
    <row r="53" spans="1:17" x14ac:dyDescent="0.3">
      <c r="A53" s="107" t="s">
        <v>53</v>
      </c>
      <c r="B53" s="107"/>
      <c r="C53" s="109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9"/>
      <c r="D54" s="36"/>
      <c r="E54" s="42"/>
      <c r="F54" s="43"/>
      <c r="G54" s="43">
        <v>79.67</v>
      </c>
      <c r="H54" s="43"/>
      <c r="I54" s="43"/>
      <c r="J54" s="34">
        <f t="shared" si="11"/>
        <v>79.67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79.67</v>
      </c>
    </row>
    <row r="55" spans="1:17" x14ac:dyDescent="0.3">
      <c r="A55" s="107" t="s">
        <v>55</v>
      </c>
      <c r="B55" s="107"/>
      <c r="C55" s="109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08"/>
      <c r="B56" s="108"/>
      <c r="C56" s="11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3" t="s">
        <v>58</v>
      </c>
      <c r="B58" s="114"/>
      <c r="C58" s="117" t="s">
        <v>59</v>
      </c>
      <c r="D58" s="11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4.4" thickBot="1" x14ac:dyDescent="0.35">
      <c r="A59" s="115"/>
      <c r="B59" s="116"/>
      <c r="C59" s="118"/>
      <c r="D59" s="11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5014.0199999999995</v>
      </c>
      <c r="H59" s="22">
        <f t="shared" si="22"/>
        <v>0.09</v>
      </c>
      <c r="I59" s="22">
        <f t="shared" si="22"/>
        <v>0</v>
      </c>
      <c r="J59" s="24">
        <f t="shared" si="17"/>
        <v>5014.1099999999997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147.13999999999999</v>
      </c>
      <c r="P59" s="24">
        <f t="shared" si="20"/>
        <v>147.13999999999999</v>
      </c>
      <c r="Q59" s="25">
        <f t="shared" si="21"/>
        <v>5161.25</v>
      </c>
    </row>
    <row r="60" spans="1:17" x14ac:dyDescent="0.3">
      <c r="A60" s="102" t="s">
        <v>60</v>
      </c>
      <c r="B60" s="102"/>
      <c r="C60" s="104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9"/>
      <c r="D61" s="36"/>
      <c r="E61" s="42"/>
      <c r="F61" s="43"/>
      <c r="G61" s="43">
        <v>1019.92</v>
      </c>
      <c r="H61" s="43"/>
      <c r="I61" s="43"/>
      <c r="J61" s="34">
        <f t="shared" si="17"/>
        <v>1019.92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1019.92</v>
      </c>
    </row>
    <row r="62" spans="1:17" x14ac:dyDescent="0.3">
      <c r="A62" s="107" t="s">
        <v>61</v>
      </c>
      <c r="B62" s="107"/>
      <c r="C62" s="109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9"/>
      <c r="D63" s="36"/>
      <c r="E63" s="42"/>
      <c r="F63" s="43"/>
      <c r="G63" s="43">
        <v>1879.63</v>
      </c>
      <c r="H63" s="43"/>
      <c r="I63" s="43"/>
      <c r="J63" s="34">
        <f t="shared" si="17"/>
        <v>1879.63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1879.63</v>
      </c>
    </row>
    <row r="64" spans="1:17" x14ac:dyDescent="0.3">
      <c r="A64" s="107" t="s">
        <v>63</v>
      </c>
      <c r="B64" s="107"/>
      <c r="C64" s="109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9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9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9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9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9"/>
      <c r="D69" s="36"/>
      <c r="E69" s="42"/>
      <c r="F69" s="43"/>
      <c r="G69" s="43">
        <v>189.5</v>
      </c>
      <c r="H69" s="43"/>
      <c r="I69" s="43"/>
      <c r="J69" s="34">
        <f t="shared" si="17"/>
        <v>189.5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189.5</v>
      </c>
    </row>
    <row r="70" spans="1:17" hidden="1" x14ac:dyDescent="0.3">
      <c r="A70" s="107" t="s">
        <v>63</v>
      </c>
      <c r="B70" s="107"/>
      <c r="C70" s="109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9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1" t="s">
        <v>63</v>
      </c>
      <c r="B72" s="101"/>
      <c r="C72" s="103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2"/>
      <c r="B73" s="102"/>
      <c r="C73" s="104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9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9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9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9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9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9"/>
      <c r="D79" s="36"/>
      <c r="E79" s="42"/>
      <c r="F79" s="43"/>
      <c r="G79" s="43">
        <v>1741.57</v>
      </c>
      <c r="H79" s="43">
        <v>0.09</v>
      </c>
      <c r="I79" s="43"/>
      <c r="J79" s="34">
        <f t="shared" si="17"/>
        <v>1741.6599999999999</v>
      </c>
      <c r="K79" s="55"/>
      <c r="L79" s="43"/>
      <c r="M79" s="34">
        <f t="shared" si="18"/>
        <v>0</v>
      </c>
      <c r="N79" s="55"/>
      <c r="O79" s="43">
        <v>147.13999999999999</v>
      </c>
      <c r="P79" s="34">
        <f t="shared" si="20"/>
        <v>147.13999999999999</v>
      </c>
      <c r="Q79" s="35">
        <f t="shared" si="21"/>
        <v>1888.7999999999997</v>
      </c>
    </row>
    <row r="80" spans="1:17" x14ac:dyDescent="0.3">
      <c r="A80" s="107" t="s">
        <v>70</v>
      </c>
      <c r="B80" s="107"/>
      <c r="C80" s="109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3">
      <c r="A81" s="107"/>
      <c r="B81" s="107"/>
      <c r="C81" s="109" t="s">
        <v>74</v>
      </c>
      <c r="D81" s="36"/>
      <c r="E81" s="42"/>
      <c r="F81" s="43"/>
      <c r="G81" s="43">
        <v>183.4</v>
      </c>
      <c r="H81" s="43"/>
      <c r="I81" s="43"/>
      <c r="J81" s="34">
        <f t="shared" si="17"/>
        <v>183.4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183.4</v>
      </c>
    </row>
    <row r="82" spans="1:17" hidden="1" x14ac:dyDescent="0.3">
      <c r="A82" s="107" t="s">
        <v>70</v>
      </c>
      <c r="B82" s="107"/>
      <c r="C82" s="109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08"/>
      <c r="B83" s="108"/>
      <c r="C83" s="11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3" t="s">
        <v>75</v>
      </c>
      <c r="B85" s="114"/>
      <c r="C85" s="117" t="s">
        <v>76</v>
      </c>
      <c r="D85" s="111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5"/>
      <c r="B86" s="116"/>
      <c r="C86" s="118"/>
      <c r="D86" s="112"/>
      <c r="E86" s="21">
        <f t="shared" si="26"/>
        <v>0</v>
      </c>
      <c r="F86" s="22">
        <f t="shared" si="26"/>
        <v>158.41</v>
      </c>
      <c r="G86" s="22">
        <f t="shared" si="26"/>
        <v>513.1</v>
      </c>
      <c r="H86" s="22">
        <f t="shared" si="26"/>
        <v>0</v>
      </c>
      <c r="I86" s="22">
        <f t="shared" si="26"/>
        <v>0</v>
      </c>
      <c r="J86" s="24">
        <f t="shared" si="27"/>
        <v>671.51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671.51</v>
      </c>
    </row>
    <row r="87" spans="1:17" x14ac:dyDescent="0.3">
      <c r="A87" s="102" t="s">
        <v>77</v>
      </c>
      <c r="B87" s="102"/>
      <c r="C87" s="104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9"/>
      <c r="D88" s="36"/>
      <c r="E88" s="42">
        <v>0</v>
      </c>
      <c r="F88" s="43">
        <v>0</v>
      </c>
      <c r="G88" s="43">
        <v>0</v>
      </c>
      <c r="H88" s="43">
        <v>0</v>
      </c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1" t="s">
        <v>77</v>
      </c>
      <c r="B89" s="101"/>
      <c r="C89" s="103" t="s">
        <v>80</v>
      </c>
      <c r="D89" s="68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2"/>
      <c r="B90" s="102"/>
      <c r="C90" s="104"/>
      <c r="D90" s="68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9" t="s">
        <v>82</v>
      </c>
      <c r="D91" s="120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9"/>
      <c r="D92" s="120"/>
      <c r="E92" s="42">
        <v>0</v>
      </c>
      <c r="F92" s="43">
        <v>0</v>
      </c>
      <c r="G92" s="43">
        <v>0</v>
      </c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9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08"/>
      <c r="B94" s="108"/>
      <c r="C94" s="110"/>
      <c r="D94" s="50"/>
      <c r="E94" s="51"/>
      <c r="F94" s="45">
        <v>158.41</v>
      </c>
      <c r="G94" s="45">
        <v>513.1</v>
      </c>
      <c r="H94" s="45"/>
      <c r="I94" s="45"/>
      <c r="J94" s="24">
        <f t="shared" si="27"/>
        <v>671.51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671.51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3" t="s">
        <v>85</v>
      </c>
      <c r="B96" s="114"/>
      <c r="C96" s="117" t="s">
        <v>86</v>
      </c>
      <c r="D96" s="111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4.4" thickBot="1" x14ac:dyDescent="0.35">
      <c r="A97" s="115"/>
      <c r="B97" s="116"/>
      <c r="C97" s="118"/>
      <c r="D97" s="112"/>
      <c r="E97" s="21">
        <f t="shared" si="31"/>
        <v>6032.0399999999991</v>
      </c>
      <c r="F97" s="22">
        <f t="shared" si="31"/>
        <v>2126.8900000000003</v>
      </c>
      <c r="G97" s="22">
        <f t="shared" si="31"/>
        <v>1549.18</v>
      </c>
      <c r="H97" s="22">
        <f t="shared" si="31"/>
        <v>0</v>
      </c>
      <c r="I97" s="22">
        <f t="shared" si="31"/>
        <v>0</v>
      </c>
      <c r="J97" s="24">
        <f t="shared" si="32"/>
        <v>9708.1099999999988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9708.1099999999988</v>
      </c>
    </row>
    <row r="98" spans="1:17" x14ac:dyDescent="0.3">
      <c r="A98" s="102" t="s">
        <v>87</v>
      </c>
      <c r="B98" s="102"/>
      <c r="C98" s="104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9"/>
      <c r="D99" s="36"/>
      <c r="E99" s="42">
        <v>4390.7299999999996</v>
      </c>
      <c r="F99" s="43">
        <v>1546.67</v>
      </c>
      <c r="G99" s="43">
        <v>481.07</v>
      </c>
      <c r="H99" s="43">
        <v>0</v>
      </c>
      <c r="I99" s="43"/>
      <c r="J99" s="34">
        <f t="shared" si="32"/>
        <v>6418.4699999999993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6418.4699999999993</v>
      </c>
    </row>
    <row r="100" spans="1:17" x14ac:dyDescent="0.3">
      <c r="A100" s="107" t="s">
        <v>89</v>
      </c>
      <c r="B100" s="107"/>
      <c r="C100" s="109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9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9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3">
      <c r="A103" s="107"/>
      <c r="B103" s="107"/>
      <c r="C103" s="109"/>
      <c r="D103" s="36"/>
      <c r="E103" s="42">
        <v>1641.31</v>
      </c>
      <c r="F103" s="43">
        <v>491.46</v>
      </c>
      <c r="G103" s="43">
        <v>151.12</v>
      </c>
      <c r="H103" s="43">
        <v>0</v>
      </c>
      <c r="I103" s="43"/>
      <c r="J103" s="34">
        <f t="shared" si="32"/>
        <v>2283.89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2283.89</v>
      </c>
    </row>
    <row r="104" spans="1:17" x14ac:dyDescent="0.3">
      <c r="A104" s="107" t="s">
        <v>92</v>
      </c>
      <c r="B104" s="107"/>
      <c r="C104" s="109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9"/>
      <c r="D105" s="36"/>
      <c r="E105" s="42"/>
      <c r="F105" s="43">
        <v>18.86</v>
      </c>
      <c r="G105" s="43">
        <v>54</v>
      </c>
      <c r="H105" s="43"/>
      <c r="I105" s="43"/>
      <c r="J105" s="34">
        <f t="shared" si="32"/>
        <v>72.86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72.86</v>
      </c>
    </row>
    <row r="106" spans="1:17" x14ac:dyDescent="0.3">
      <c r="A106" s="107" t="s">
        <v>95</v>
      </c>
      <c r="B106" s="107"/>
      <c r="C106" s="109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9"/>
      <c r="D107" s="36"/>
      <c r="E107" s="51"/>
      <c r="F107" s="45">
        <v>69.900000000000006</v>
      </c>
      <c r="G107" s="45">
        <v>862.99</v>
      </c>
      <c r="H107" s="45"/>
      <c r="I107" s="45"/>
      <c r="J107" s="24">
        <f t="shared" si="32"/>
        <v>932.89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932.89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3" t="s">
        <v>98</v>
      </c>
      <c r="B109" s="114"/>
      <c r="C109" s="117" t="s">
        <v>99</v>
      </c>
      <c r="D109" s="111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5"/>
      <c r="B110" s="116"/>
      <c r="C110" s="118"/>
      <c r="D110" s="112"/>
      <c r="E110" s="21">
        <f t="shared" si="36"/>
        <v>0</v>
      </c>
      <c r="F110" s="22">
        <f t="shared" si="36"/>
        <v>0</v>
      </c>
      <c r="G110" s="22">
        <f t="shared" si="36"/>
        <v>16274.24</v>
      </c>
      <c r="H110" s="22">
        <f t="shared" si="36"/>
        <v>0</v>
      </c>
      <c r="I110" s="22">
        <f t="shared" si="36"/>
        <v>0</v>
      </c>
      <c r="J110" s="24">
        <f t="shared" si="37"/>
        <v>16274.24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16274.24</v>
      </c>
    </row>
    <row r="111" spans="1:17" x14ac:dyDescent="0.3">
      <c r="A111" s="102" t="s">
        <v>100</v>
      </c>
      <c r="B111" s="102"/>
      <c r="C111" s="104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9"/>
      <c r="D112" s="36"/>
      <c r="E112" s="42"/>
      <c r="F112" s="43"/>
      <c r="G112" s="43">
        <v>16170.07</v>
      </c>
      <c r="H112" s="43"/>
      <c r="I112" s="43"/>
      <c r="J112" s="34">
        <f t="shared" si="37"/>
        <v>16170.07</v>
      </c>
      <c r="K112" s="42">
        <v>0</v>
      </c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16170.07</v>
      </c>
    </row>
    <row r="113" spans="1:17" x14ac:dyDescent="0.3">
      <c r="A113" s="107" t="s">
        <v>102</v>
      </c>
      <c r="B113" s="107"/>
      <c r="C113" s="109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08"/>
      <c r="B114" s="108"/>
      <c r="C114" s="110"/>
      <c r="D114" s="50"/>
      <c r="E114" s="51"/>
      <c r="F114" s="45"/>
      <c r="G114" s="45">
        <v>104.17</v>
      </c>
      <c r="H114" s="45"/>
      <c r="I114" s="45"/>
      <c r="J114" s="24">
        <f t="shared" si="37"/>
        <v>104.17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104.17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3" t="s">
        <v>105</v>
      </c>
      <c r="B116" s="114"/>
      <c r="C116" s="117" t="s">
        <v>106</v>
      </c>
      <c r="D116" s="111"/>
      <c r="E116" s="16">
        <f t="shared" ref="E116:I116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5"/>
      <c r="B117" s="116"/>
      <c r="C117" s="118"/>
      <c r="D117" s="112"/>
      <c r="E117" s="21">
        <f t="shared" ref="E117:I117" si="45">E119+E121+E123+E125+E127+E129+E131+E133</f>
        <v>0</v>
      </c>
      <c r="F117" s="22">
        <f t="shared" si="45"/>
        <v>0</v>
      </c>
      <c r="G117" s="22">
        <f t="shared" si="45"/>
        <v>2444.75</v>
      </c>
      <c r="H117" s="22">
        <f t="shared" si="45"/>
        <v>0</v>
      </c>
      <c r="I117" s="22">
        <f t="shared" si="45"/>
        <v>283.33</v>
      </c>
      <c r="J117" s="24">
        <f t="shared" si="42"/>
        <v>2728.08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1430</v>
      </c>
      <c r="P117" s="24">
        <f t="shared" si="44"/>
        <v>1430</v>
      </c>
      <c r="Q117" s="25">
        <f t="shared" ref="Q117:Q133" si="46">P117+M117+J117</f>
        <v>4158.08</v>
      </c>
    </row>
    <row r="118" spans="1:17" x14ac:dyDescent="0.3">
      <c r="A118" s="100" t="s">
        <v>107</v>
      </c>
      <c r="B118" s="102"/>
      <c r="C118" s="104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6"/>
        <v>24000</v>
      </c>
    </row>
    <row r="119" spans="1:17" x14ac:dyDescent="0.3">
      <c r="A119" s="105"/>
      <c r="B119" s="107"/>
      <c r="C119" s="109"/>
      <c r="D119" s="36"/>
      <c r="E119" s="42"/>
      <c r="F119" s="43"/>
      <c r="G119" s="43">
        <v>2160.4499999999998</v>
      </c>
      <c r="H119" s="43"/>
      <c r="I119" s="43"/>
      <c r="J119" s="34">
        <f t="shared" si="42"/>
        <v>2160.4499999999998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6"/>
        <v>2160.4499999999998</v>
      </c>
    </row>
    <row r="120" spans="1:17" x14ac:dyDescent="0.3">
      <c r="A120" s="100" t="s">
        <v>107</v>
      </c>
      <c r="B120" s="107"/>
      <c r="C120" s="109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6"/>
        <v>13000</v>
      </c>
    </row>
    <row r="121" spans="1:17" x14ac:dyDescent="0.3">
      <c r="A121" s="105"/>
      <c r="B121" s="107"/>
      <c r="C121" s="109"/>
      <c r="D121" s="36"/>
      <c r="E121" s="42"/>
      <c r="F121" s="43"/>
      <c r="G121" s="43">
        <v>284.3</v>
      </c>
      <c r="H121" s="43"/>
      <c r="I121" s="43"/>
      <c r="J121" s="34">
        <f t="shared" si="42"/>
        <v>284.3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6"/>
        <v>284.3</v>
      </c>
    </row>
    <row r="122" spans="1:17" x14ac:dyDescent="0.3">
      <c r="A122" s="105" t="s">
        <v>107</v>
      </c>
      <c r="B122" s="107"/>
      <c r="C122" s="109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6"/>
        <v>5000</v>
      </c>
    </row>
    <row r="123" spans="1:17" x14ac:dyDescent="0.3">
      <c r="A123" s="105"/>
      <c r="B123" s="107"/>
      <c r="C123" s="109"/>
      <c r="D123" s="36"/>
      <c r="E123" s="42"/>
      <c r="F123" s="43"/>
      <c r="G123" s="43">
        <v>0</v>
      </c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6"/>
        <v>0</v>
      </c>
    </row>
    <row r="124" spans="1:17" x14ac:dyDescent="0.3">
      <c r="A124" s="105" t="s">
        <v>107</v>
      </c>
      <c r="B124" s="107"/>
      <c r="C124" s="109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6"/>
        <v>500</v>
      </c>
    </row>
    <row r="125" spans="1:17" x14ac:dyDescent="0.3">
      <c r="A125" s="105"/>
      <c r="B125" s="107"/>
      <c r="C125" s="109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6"/>
        <v>0</v>
      </c>
    </row>
    <row r="126" spans="1:17" x14ac:dyDescent="0.3">
      <c r="A126" s="99" t="s">
        <v>113</v>
      </c>
      <c r="B126" s="101"/>
      <c r="C126" s="103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6"/>
        <v>19660</v>
      </c>
    </row>
    <row r="127" spans="1:17" x14ac:dyDescent="0.3">
      <c r="A127" s="100"/>
      <c r="B127" s="102"/>
      <c r="C127" s="104"/>
      <c r="D127" s="36"/>
      <c r="E127" s="42"/>
      <c r="F127" s="43"/>
      <c r="G127" s="43"/>
      <c r="H127" s="43"/>
      <c r="I127" s="43">
        <v>283.33</v>
      </c>
      <c r="J127" s="34">
        <f t="shared" si="42"/>
        <v>283.33</v>
      </c>
      <c r="K127" s="42"/>
      <c r="L127" s="43"/>
      <c r="M127" s="34">
        <f t="shared" si="43"/>
        <v>0</v>
      </c>
      <c r="N127" s="55"/>
      <c r="O127" s="43">
        <v>1430</v>
      </c>
      <c r="P127" s="34">
        <f t="shared" si="44"/>
        <v>1430</v>
      </c>
      <c r="Q127" s="35">
        <f t="shared" si="46"/>
        <v>1713.33</v>
      </c>
    </row>
    <row r="128" spans="1:17" x14ac:dyDescent="0.3">
      <c r="A128" s="99" t="s">
        <v>113</v>
      </c>
      <c r="B128" s="101"/>
      <c r="C128" s="103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6"/>
        <v>100000</v>
      </c>
    </row>
    <row r="129" spans="1:17" x14ac:dyDescent="0.3">
      <c r="A129" s="100"/>
      <c r="B129" s="102"/>
      <c r="C129" s="104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6"/>
        <v>0</v>
      </c>
    </row>
    <row r="130" spans="1:17" x14ac:dyDescent="0.3">
      <c r="A130" s="99" t="s">
        <v>113</v>
      </c>
      <c r="B130" s="101"/>
      <c r="C130" s="103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7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8">SUM(N130:O130)</f>
        <v>0</v>
      </c>
      <c r="Q130" s="41">
        <f t="shared" ref="Q130:Q131" si="49">P130+M130+J130</f>
        <v>90000</v>
      </c>
    </row>
    <row r="131" spans="1:17" x14ac:dyDescent="0.3">
      <c r="A131" s="100"/>
      <c r="B131" s="102"/>
      <c r="C131" s="104"/>
      <c r="D131" s="36"/>
      <c r="E131" s="42"/>
      <c r="F131" s="43"/>
      <c r="G131" s="43"/>
      <c r="H131" s="43"/>
      <c r="I131" s="43"/>
      <c r="J131" s="34">
        <f t="shared" si="47"/>
        <v>0</v>
      </c>
      <c r="K131" s="42">
        <v>0</v>
      </c>
      <c r="L131" s="43"/>
      <c r="M131" s="34">
        <f t="shared" ref="M131" si="50">SUM(K131:L131)</f>
        <v>0</v>
      </c>
      <c r="N131" s="55"/>
      <c r="O131" s="43"/>
      <c r="P131" s="34">
        <f t="shared" si="48"/>
        <v>0</v>
      </c>
      <c r="Q131" s="35">
        <f t="shared" si="49"/>
        <v>0</v>
      </c>
    </row>
    <row r="132" spans="1:17" x14ac:dyDescent="0.3">
      <c r="A132" s="105" t="s">
        <v>113</v>
      </c>
      <c r="B132" s="107"/>
      <c r="C132" s="109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6"/>
        <v>100000</v>
      </c>
    </row>
    <row r="133" spans="1:17" ht="14.4" thickBot="1" x14ac:dyDescent="0.35">
      <c r="A133" s="106"/>
      <c r="B133" s="108"/>
      <c r="C133" s="110"/>
      <c r="D133" s="50"/>
      <c r="E133" s="51"/>
      <c r="F133" s="45"/>
      <c r="G133" s="45"/>
      <c r="H133" s="45"/>
      <c r="I133" s="45"/>
      <c r="J133" s="24">
        <f t="shared" si="42"/>
        <v>0</v>
      </c>
      <c r="K133" s="51">
        <v>0</v>
      </c>
      <c r="L133" s="45"/>
      <c r="M133" s="24">
        <f t="shared" ref="M133" si="51">SUM(K133:L133)</f>
        <v>0</v>
      </c>
      <c r="N133" s="56"/>
      <c r="O133" s="45"/>
      <c r="P133" s="24">
        <f t="shared" si="44"/>
        <v>0</v>
      </c>
      <c r="Q133" s="25">
        <f t="shared" si="46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3" t="s">
        <v>116</v>
      </c>
      <c r="B135" s="114"/>
      <c r="C135" s="117" t="s">
        <v>117</v>
      </c>
      <c r="D135" s="111"/>
      <c r="E135" s="16">
        <f t="shared" ref="E135:I136" si="52">E137+E139+E141+E143+E145</f>
        <v>193818</v>
      </c>
      <c r="F135" s="17">
        <f t="shared" si="52"/>
        <v>66397</v>
      </c>
      <c r="G135" s="17">
        <f t="shared" si="52"/>
        <v>61490</v>
      </c>
      <c r="H135" s="17">
        <f t="shared" si="52"/>
        <v>876</v>
      </c>
      <c r="I135" s="17">
        <f t="shared" si="52"/>
        <v>0</v>
      </c>
      <c r="J135" s="18">
        <f t="shared" ref="J135:J146" si="53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4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5">SUM(N135:O135)</f>
        <v>0</v>
      </c>
      <c r="Q135" s="20">
        <f t="shared" ref="Q135:Q146" si="56">P135+M135+J135</f>
        <v>326581</v>
      </c>
    </row>
    <row r="136" spans="1:17" x14ac:dyDescent="0.3">
      <c r="A136" s="122"/>
      <c r="B136" s="123"/>
      <c r="C136" s="124"/>
      <c r="D136" s="120"/>
      <c r="E136" s="31">
        <f t="shared" si="52"/>
        <v>13887.880000000001</v>
      </c>
      <c r="F136" s="32">
        <f t="shared" si="52"/>
        <v>4753.25</v>
      </c>
      <c r="G136" s="32">
        <f t="shared" si="52"/>
        <v>4184.22</v>
      </c>
      <c r="H136" s="32">
        <f t="shared" si="52"/>
        <v>0</v>
      </c>
      <c r="I136" s="32">
        <f t="shared" si="52"/>
        <v>0</v>
      </c>
      <c r="J136" s="33">
        <f t="shared" si="53"/>
        <v>22825.350000000002</v>
      </c>
      <c r="K136" s="31">
        <f>K138+K140+K142+K144+K146</f>
        <v>0</v>
      </c>
      <c r="L136" s="32">
        <f>L138+L140+L142+L144+L146</f>
        <v>0</v>
      </c>
      <c r="M136" s="34">
        <f t="shared" si="54"/>
        <v>0</v>
      </c>
      <c r="N136" s="57">
        <f>N138+N140+N142+N144+N146</f>
        <v>0</v>
      </c>
      <c r="O136" s="57">
        <f>O138+O140+O142+O144+O146</f>
        <v>0</v>
      </c>
      <c r="P136" s="34">
        <f t="shared" si="55"/>
        <v>0</v>
      </c>
      <c r="Q136" s="35">
        <f t="shared" si="56"/>
        <v>22825.350000000002</v>
      </c>
    </row>
    <row r="137" spans="1:17" x14ac:dyDescent="0.3">
      <c r="A137" s="100" t="s">
        <v>118</v>
      </c>
      <c r="B137" s="102"/>
      <c r="C137" s="104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3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5"/>
        <v>0</v>
      </c>
      <c r="Q137" s="30">
        <f t="shared" si="56"/>
        <v>299179</v>
      </c>
    </row>
    <row r="138" spans="1:17" x14ac:dyDescent="0.3">
      <c r="A138" s="105"/>
      <c r="B138" s="107"/>
      <c r="C138" s="109"/>
      <c r="D138" s="36"/>
      <c r="E138" s="42">
        <v>12804.87</v>
      </c>
      <c r="F138" s="43">
        <v>4418.07</v>
      </c>
      <c r="G138" s="43">
        <v>4043.98</v>
      </c>
      <c r="H138" s="43">
        <v>0</v>
      </c>
      <c r="I138" s="43"/>
      <c r="J138" s="34">
        <f t="shared" si="53"/>
        <v>21266.920000000002</v>
      </c>
      <c r="K138" s="42">
        <v>0</v>
      </c>
      <c r="L138" s="43"/>
      <c r="M138" s="34">
        <f t="shared" si="54"/>
        <v>0</v>
      </c>
      <c r="N138" s="55"/>
      <c r="O138" s="43"/>
      <c r="P138" s="34">
        <f t="shared" si="55"/>
        <v>0</v>
      </c>
      <c r="Q138" s="35">
        <f t="shared" si="56"/>
        <v>21266.920000000002</v>
      </c>
    </row>
    <row r="139" spans="1:17" hidden="1" x14ac:dyDescent="0.3">
      <c r="A139" s="99" t="s">
        <v>121</v>
      </c>
      <c r="B139" s="101"/>
      <c r="C139" s="103" t="s">
        <v>122</v>
      </c>
      <c r="D139" s="14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3">
      <c r="A140" s="100"/>
      <c r="B140" s="102"/>
      <c r="C140" s="104"/>
      <c r="D140" s="142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x14ac:dyDescent="0.3">
      <c r="A141" s="105" t="s">
        <v>123</v>
      </c>
      <c r="B141" s="107"/>
      <c r="C141" s="109" t="s">
        <v>302</v>
      </c>
      <c r="D141" s="12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7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8">SUM(N141:O141)</f>
        <v>0</v>
      </c>
      <c r="Q141" s="41">
        <f t="shared" ref="Q141:Q142" si="59">P141+M141+J141</f>
        <v>150</v>
      </c>
    </row>
    <row r="142" spans="1:17" x14ac:dyDescent="0.3">
      <c r="A142" s="105"/>
      <c r="B142" s="107"/>
      <c r="C142" s="109"/>
      <c r="D142" s="120"/>
      <c r="E142" s="42"/>
      <c r="F142" s="43"/>
      <c r="G142" s="43"/>
      <c r="H142" s="43">
        <v>0</v>
      </c>
      <c r="I142" s="43"/>
      <c r="J142" s="33">
        <f t="shared" si="57"/>
        <v>0</v>
      </c>
      <c r="K142" s="42"/>
      <c r="L142" s="43"/>
      <c r="M142" s="34">
        <f t="shared" ref="M142" si="60">SUM(K142:L142)</f>
        <v>0</v>
      </c>
      <c r="N142" s="55"/>
      <c r="O142" s="55"/>
      <c r="P142" s="34">
        <f t="shared" si="58"/>
        <v>0</v>
      </c>
      <c r="Q142" s="35">
        <f t="shared" si="59"/>
        <v>0</v>
      </c>
    </row>
    <row r="143" spans="1:17" ht="13.8" customHeight="1" x14ac:dyDescent="0.3">
      <c r="A143" s="105" t="s">
        <v>124</v>
      </c>
      <c r="B143" s="107"/>
      <c r="C143" s="109" t="s">
        <v>301</v>
      </c>
      <c r="D143" s="120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3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250</v>
      </c>
    </row>
    <row r="144" spans="1:17" ht="14.4" thickBot="1" x14ac:dyDescent="0.35">
      <c r="A144" s="106"/>
      <c r="B144" s="108"/>
      <c r="C144" s="110"/>
      <c r="D144" s="120"/>
      <c r="E144" s="42"/>
      <c r="F144" s="43"/>
      <c r="G144" s="43">
        <v>0</v>
      </c>
      <c r="H144" s="43"/>
      <c r="I144" s="43"/>
      <c r="J144" s="33">
        <f t="shared" si="53"/>
        <v>0</v>
      </c>
      <c r="K144" s="42"/>
      <c r="L144" s="43"/>
      <c r="M144" s="34">
        <f t="shared" si="54"/>
        <v>0</v>
      </c>
      <c r="N144" s="55"/>
      <c r="O144" s="55"/>
      <c r="P144" s="34">
        <f t="shared" si="55"/>
        <v>0</v>
      </c>
      <c r="Q144" s="35">
        <f t="shared" si="56"/>
        <v>0</v>
      </c>
    </row>
    <row r="145" spans="1:17" x14ac:dyDescent="0.3">
      <c r="A145" s="105" t="s">
        <v>124</v>
      </c>
      <c r="B145" s="107"/>
      <c r="C145" s="109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3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5"/>
        <v>0</v>
      </c>
      <c r="Q145" s="41">
        <f t="shared" si="56"/>
        <v>27002</v>
      </c>
    </row>
    <row r="146" spans="1:17" ht="14.4" thickBot="1" x14ac:dyDescent="0.35">
      <c r="A146" s="106"/>
      <c r="B146" s="108"/>
      <c r="C146" s="110"/>
      <c r="D146" s="50"/>
      <c r="E146" s="51">
        <v>1083.01</v>
      </c>
      <c r="F146" s="45">
        <v>335.18</v>
      </c>
      <c r="G146" s="45">
        <v>140.24</v>
      </c>
      <c r="H146" s="45">
        <v>0</v>
      </c>
      <c r="I146" s="45"/>
      <c r="J146" s="23">
        <f t="shared" si="53"/>
        <v>1558.43</v>
      </c>
      <c r="K146" s="51"/>
      <c r="L146" s="45"/>
      <c r="M146" s="24">
        <f t="shared" si="54"/>
        <v>0</v>
      </c>
      <c r="N146" s="56"/>
      <c r="O146" s="56"/>
      <c r="P146" s="24">
        <f t="shared" si="55"/>
        <v>0</v>
      </c>
      <c r="Q146" s="25">
        <f t="shared" si="56"/>
        <v>1558.43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3" t="s">
        <v>127</v>
      </c>
      <c r="B148" s="114"/>
      <c r="C148" s="117" t="s">
        <v>128</v>
      </c>
      <c r="D148" s="143"/>
      <c r="E148" s="16">
        <f t="shared" ref="E148:H149" si="61">E150+E152+E154+E156</f>
        <v>0</v>
      </c>
      <c r="F148" s="17">
        <f t="shared" si="61"/>
        <v>0</v>
      </c>
      <c r="G148" s="17">
        <f t="shared" si="61"/>
        <v>44859</v>
      </c>
      <c r="H148" s="17">
        <f t="shared" si="61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62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3">SUM(N148:O148)</f>
        <v>0</v>
      </c>
      <c r="Q148" s="20">
        <f>P148+M148+J148</f>
        <v>225859</v>
      </c>
    </row>
    <row r="149" spans="1:17" ht="14.4" thickBot="1" x14ac:dyDescent="0.35">
      <c r="A149" s="115"/>
      <c r="B149" s="116"/>
      <c r="C149" s="118"/>
      <c r="D149" s="144"/>
      <c r="E149" s="21">
        <f t="shared" si="61"/>
        <v>0</v>
      </c>
      <c r="F149" s="22">
        <f t="shared" si="61"/>
        <v>0</v>
      </c>
      <c r="G149" s="22">
        <f t="shared" si="61"/>
        <v>15251.14</v>
      </c>
      <c r="H149" s="22">
        <f t="shared" si="61"/>
        <v>0</v>
      </c>
      <c r="I149" s="22">
        <f>I151+I153+I155+I157</f>
        <v>0</v>
      </c>
      <c r="J149" s="24">
        <f>SUM(E149:I149)</f>
        <v>15251.14</v>
      </c>
      <c r="K149" s="53">
        <f>K151+K153+K155+K157</f>
        <v>0</v>
      </c>
      <c r="L149" s="22">
        <f>L151+L153+L155+L157</f>
        <v>0</v>
      </c>
      <c r="M149" s="24">
        <f t="shared" si="62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15251.14</v>
      </c>
    </row>
    <row r="150" spans="1:17" x14ac:dyDescent="0.3">
      <c r="A150" s="100" t="s">
        <v>129</v>
      </c>
      <c r="B150" s="102"/>
      <c r="C150" s="104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4">SUM(E150:I150)</f>
        <v>162955</v>
      </c>
      <c r="K150" s="54">
        <v>0</v>
      </c>
      <c r="L150" s="27">
        <v>0</v>
      </c>
      <c r="M150" s="29">
        <f t="shared" si="62"/>
        <v>0</v>
      </c>
      <c r="N150" s="54">
        <v>0</v>
      </c>
      <c r="O150" s="27">
        <v>0</v>
      </c>
      <c r="P150" s="29">
        <f t="shared" si="63"/>
        <v>0</v>
      </c>
      <c r="Q150" s="30">
        <f t="shared" ref="Q150:Q157" si="65">P150+M150+J150</f>
        <v>162955</v>
      </c>
    </row>
    <row r="151" spans="1:17" x14ac:dyDescent="0.3">
      <c r="A151" s="105"/>
      <c r="B151" s="107"/>
      <c r="C151" s="109"/>
      <c r="D151" s="59"/>
      <c r="E151" s="42"/>
      <c r="F151" s="43"/>
      <c r="G151" s="43"/>
      <c r="H151" s="43">
        <v>0</v>
      </c>
      <c r="I151" s="43"/>
      <c r="J151" s="34">
        <f t="shared" si="64"/>
        <v>0</v>
      </c>
      <c r="K151" s="55"/>
      <c r="L151" s="43"/>
      <c r="M151" s="34">
        <f t="shared" si="62"/>
        <v>0</v>
      </c>
      <c r="N151" s="55"/>
      <c r="O151" s="43"/>
      <c r="P151" s="34">
        <f t="shared" si="63"/>
        <v>0</v>
      </c>
      <c r="Q151" s="35">
        <f t="shared" si="65"/>
        <v>0</v>
      </c>
    </row>
    <row r="152" spans="1:17" x14ac:dyDescent="0.3">
      <c r="A152" s="105" t="s">
        <v>129</v>
      </c>
      <c r="B152" s="107"/>
      <c r="C152" s="109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4"/>
        <v>5045</v>
      </c>
      <c r="K152" s="44">
        <v>0</v>
      </c>
      <c r="L152" s="38">
        <v>0</v>
      </c>
      <c r="M152" s="40">
        <f t="shared" si="62"/>
        <v>0</v>
      </c>
      <c r="N152" s="44">
        <v>0</v>
      </c>
      <c r="O152" s="38">
        <v>0</v>
      </c>
      <c r="P152" s="40">
        <f t="shared" si="63"/>
        <v>0</v>
      </c>
      <c r="Q152" s="41">
        <f t="shared" si="65"/>
        <v>5045</v>
      </c>
    </row>
    <row r="153" spans="1:17" x14ac:dyDescent="0.3">
      <c r="A153" s="105"/>
      <c r="B153" s="107"/>
      <c r="C153" s="109"/>
      <c r="D153" s="59"/>
      <c r="E153" s="42"/>
      <c r="F153" s="43"/>
      <c r="G153" s="43"/>
      <c r="H153" s="43">
        <v>0</v>
      </c>
      <c r="I153" s="43"/>
      <c r="J153" s="34">
        <f t="shared" si="64"/>
        <v>0</v>
      </c>
      <c r="K153" s="55"/>
      <c r="L153" s="43"/>
      <c r="M153" s="34">
        <f t="shared" si="62"/>
        <v>0</v>
      </c>
      <c r="N153" s="55"/>
      <c r="O153" s="43"/>
      <c r="P153" s="34">
        <f t="shared" si="63"/>
        <v>0</v>
      </c>
      <c r="Q153" s="35">
        <f t="shared" si="65"/>
        <v>0</v>
      </c>
    </row>
    <row r="154" spans="1:17" x14ac:dyDescent="0.3">
      <c r="A154" s="105" t="s">
        <v>133</v>
      </c>
      <c r="B154" s="107"/>
      <c r="C154" s="109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62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105"/>
      <c r="B155" s="107"/>
      <c r="C155" s="109"/>
      <c r="D155" s="59"/>
      <c r="E155" s="42"/>
      <c r="F155" s="43"/>
      <c r="G155" s="43">
        <v>15251.14</v>
      </c>
      <c r="H155" s="43">
        <v>0</v>
      </c>
      <c r="I155" s="43"/>
      <c r="J155" s="34">
        <f>SUM(E155:I155)</f>
        <v>15251.14</v>
      </c>
      <c r="K155" s="55"/>
      <c r="L155" s="43"/>
      <c r="M155" s="34">
        <f t="shared" si="62"/>
        <v>0</v>
      </c>
      <c r="N155" s="55"/>
      <c r="O155" s="43"/>
      <c r="P155" s="34">
        <f>SUM(N155:O155)</f>
        <v>0</v>
      </c>
      <c r="Q155" s="35">
        <f>P155+M155+J155</f>
        <v>15251.14</v>
      </c>
    </row>
    <row r="156" spans="1:17" x14ac:dyDescent="0.3">
      <c r="A156" s="105" t="s">
        <v>135</v>
      </c>
      <c r="B156" s="107"/>
      <c r="C156" s="109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4"/>
        <v>0</v>
      </c>
      <c r="K156" s="44">
        <v>0</v>
      </c>
      <c r="L156" s="38">
        <v>0</v>
      </c>
      <c r="M156" s="40">
        <f t="shared" si="62"/>
        <v>0</v>
      </c>
      <c r="N156" s="44">
        <v>0</v>
      </c>
      <c r="O156" s="38">
        <v>0</v>
      </c>
      <c r="P156" s="40">
        <f t="shared" si="63"/>
        <v>0</v>
      </c>
      <c r="Q156" s="41">
        <f t="shared" si="65"/>
        <v>0</v>
      </c>
    </row>
    <row r="157" spans="1:17" ht="14.4" thickBot="1" x14ac:dyDescent="0.35">
      <c r="A157" s="106"/>
      <c r="B157" s="108"/>
      <c r="C157" s="110"/>
      <c r="D157" s="60"/>
      <c r="E157" s="51"/>
      <c r="F157" s="45"/>
      <c r="G157" s="45"/>
      <c r="H157" s="45"/>
      <c r="I157" s="45"/>
      <c r="J157" s="24">
        <f t="shared" si="64"/>
        <v>0</v>
      </c>
      <c r="K157" s="56"/>
      <c r="L157" s="45"/>
      <c r="M157" s="24">
        <f t="shared" si="62"/>
        <v>0</v>
      </c>
      <c r="N157" s="56"/>
      <c r="O157" s="45"/>
      <c r="P157" s="24">
        <f t="shared" si="63"/>
        <v>0</v>
      </c>
      <c r="Q157" s="25">
        <f t="shared" si="65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3" t="s">
        <v>137</v>
      </c>
      <c r="B159" s="114"/>
      <c r="C159" s="117" t="s">
        <v>138</v>
      </c>
      <c r="D159" s="111"/>
      <c r="E159" s="16">
        <f>E161+E163+E165+E167+E169+E171+E173++E175+E177+E179+E181+E183+E185+E187</f>
        <v>0</v>
      </c>
      <c r="F159" s="17">
        <f t="shared" ref="F159:I159" si="66">F161+F163+F165+F167+F169+F171+F173++F175+F177+F179+F181+F183+F185+F187</f>
        <v>881</v>
      </c>
      <c r="G159" s="17">
        <f t="shared" si="66"/>
        <v>103360</v>
      </c>
      <c r="H159" s="17">
        <f t="shared" si="66"/>
        <v>0</v>
      </c>
      <c r="I159" s="17">
        <f t="shared" si="66"/>
        <v>0</v>
      </c>
      <c r="J159" s="19">
        <f t="shared" ref="J159:J188" si="67">SUM(E159:I159)</f>
        <v>104241</v>
      </c>
      <c r="K159" s="52">
        <f t="shared" ref="K159:L159" si="68">K161+K163+K165+K167+K169+K171+K173++K175+K177+K179+K181+K183+K185+K187</f>
        <v>3000</v>
      </c>
      <c r="L159" s="17">
        <f t="shared" si="68"/>
        <v>0</v>
      </c>
      <c r="M159" s="19">
        <f t="shared" ref="M159:M188" si="69">SUM(K159:L159)</f>
        <v>3000</v>
      </c>
      <c r="N159" s="52">
        <f t="shared" ref="N159:O159" si="70">N161+N163+N165+N167+N169+N171+N173++N175+N177+N179+N181+N183+N185+N187</f>
        <v>0</v>
      </c>
      <c r="O159" s="17">
        <f t="shared" si="70"/>
        <v>0</v>
      </c>
      <c r="P159" s="19">
        <f>SUM(N159:O159)</f>
        <v>0</v>
      </c>
      <c r="Q159" s="20">
        <f t="shared" ref="Q159:Q174" si="71">P159+M159+J159</f>
        <v>107241</v>
      </c>
    </row>
    <row r="160" spans="1:17" x14ac:dyDescent="0.3">
      <c r="A160" s="122"/>
      <c r="B160" s="123"/>
      <c r="C160" s="124"/>
      <c r="D160" s="120"/>
      <c r="E160" s="31">
        <f t="shared" ref="E160:I160" si="72">E162+E164+E166+E168+E170+E172+E174++E176+E178+E180+E182+E184+E186+E188</f>
        <v>41.29</v>
      </c>
      <c r="F160" s="32">
        <f t="shared" si="72"/>
        <v>133.08000000000001</v>
      </c>
      <c r="G160" s="32">
        <f t="shared" si="72"/>
        <v>9699.5499999999993</v>
      </c>
      <c r="H160" s="32">
        <f t="shared" si="72"/>
        <v>0</v>
      </c>
      <c r="I160" s="32">
        <f t="shared" si="72"/>
        <v>0</v>
      </c>
      <c r="J160" s="34">
        <f t="shared" si="67"/>
        <v>9873.92</v>
      </c>
      <c r="K160" s="57">
        <f t="shared" ref="K160:L160" si="73">K162+K164+K166+K168+K170+K172+K174++K176+K178+K180+K182+K184+K186+K188</f>
        <v>0</v>
      </c>
      <c r="L160" s="32">
        <f t="shared" si="73"/>
        <v>0</v>
      </c>
      <c r="M160" s="34">
        <f t="shared" si="69"/>
        <v>0</v>
      </c>
      <c r="N160" s="57">
        <f t="shared" ref="N160" si="74">N162+N164+N166+N168+N170+N172+N174++N176+N178+N180+N182+N184+N186+N188</f>
        <v>0</v>
      </c>
      <c r="O160" s="32">
        <f>O162+O164+O166+O168+O170+O172+O174++O176+O178+O180+O182+O184+O186+O188</f>
        <v>0</v>
      </c>
      <c r="P160" s="34">
        <f t="shared" ref="P160:P174" si="75">SUM(N160:O160)</f>
        <v>0</v>
      </c>
      <c r="Q160" s="35">
        <f t="shared" si="71"/>
        <v>9873.92</v>
      </c>
    </row>
    <row r="161" spans="1:17" x14ac:dyDescent="0.3">
      <c r="A161" s="100" t="s">
        <v>139</v>
      </c>
      <c r="B161" s="102"/>
      <c r="C161" s="104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7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5"/>
        <v>0</v>
      </c>
      <c r="Q161" s="30">
        <f t="shared" si="71"/>
        <v>881</v>
      </c>
    </row>
    <row r="162" spans="1:17" x14ac:dyDescent="0.3">
      <c r="A162" s="105"/>
      <c r="B162" s="107"/>
      <c r="C162" s="109"/>
      <c r="D162" s="36"/>
      <c r="E162" s="42">
        <v>41.29</v>
      </c>
      <c r="F162" s="43">
        <v>133.08000000000001</v>
      </c>
      <c r="G162" s="43"/>
      <c r="H162" s="43"/>
      <c r="I162" s="43"/>
      <c r="J162" s="34">
        <f t="shared" si="67"/>
        <v>174.37</v>
      </c>
      <c r="K162" s="42"/>
      <c r="L162" s="43"/>
      <c r="M162" s="34">
        <f t="shared" si="69"/>
        <v>0</v>
      </c>
      <c r="N162" s="55"/>
      <c r="O162" s="43"/>
      <c r="P162" s="34">
        <f t="shared" si="75"/>
        <v>0</v>
      </c>
      <c r="Q162" s="35">
        <f t="shared" si="71"/>
        <v>174.37</v>
      </c>
    </row>
    <row r="163" spans="1:17" x14ac:dyDescent="0.3">
      <c r="A163" s="105" t="s">
        <v>139</v>
      </c>
      <c r="B163" s="107"/>
      <c r="C163" s="109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7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5"/>
        <v>0</v>
      </c>
      <c r="Q163" s="41">
        <f t="shared" si="71"/>
        <v>45850</v>
      </c>
    </row>
    <row r="164" spans="1:17" x14ac:dyDescent="0.3">
      <c r="A164" s="105"/>
      <c r="B164" s="107"/>
      <c r="C164" s="109"/>
      <c r="D164" s="36"/>
      <c r="E164" s="42"/>
      <c r="F164" s="43"/>
      <c r="G164" s="43">
        <v>4954.2</v>
      </c>
      <c r="H164" s="43"/>
      <c r="I164" s="43"/>
      <c r="J164" s="34">
        <f t="shared" si="67"/>
        <v>4954.2</v>
      </c>
      <c r="K164" s="55"/>
      <c r="L164" s="43"/>
      <c r="M164" s="34">
        <f t="shared" si="69"/>
        <v>0</v>
      </c>
      <c r="N164" s="55"/>
      <c r="O164" s="43"/>
      <c r="P164" s="34">
        <f t="shared" si="75"/>
        <v>0</v>
      </c>
      <c r="Q164" s="35">
        <f t="shared" si="71"/>
        <v>4954.2</v>
      </c>
    </row>
    <row r="165" spans="1:17" x14ac:dyDescent="0.3">
      <c r="A165" s="105" t="s">
        <v>139</v>
      </c>
      <c r="B165" s="107"/>
      <c r="C165" s="109" t="s">
        <v>261</v>
      </c>
      <c r="D165" s="120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7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5"/>
        <v>0</v>
      </c>
      <c r="Q165" s="41">
        <f t="shared" si="71"/>
        <v>6000</v>
      </c>
    </row>
    <row r="166" spans="1:17" x14ac:dyDescent="0.3">
      <c r="A166" s="105"/>
      <c r="B166" s="107"/>
      <c r="C166" s="109"/>
      <c r="D166" s="120"/>
      <c r="E166" s="42"/>
      <c r="F166" s="43"/>
      <c r="G166" s="43">
        <v>184.31</v>
      </c>
      <c r="H166" s="43"/>
      <c r="I166" s="43"/>
      <c r="J166" s="34">
        <f t="shared" si="67"/>
        <v>184.31</v>
      </c>
      <c r="K166" s="55"/>
      <c r="L166" s="43"/>
      <c r="M166" s="34">
        <f t="shared" si="69"/>
        <v>0</v>
      </c>
      <c r="N166" s="55"/>
      <c r="O166" s="43"/>
      <c r="P166" s="34">
        <f t="shared" si="75"/>
        <v>0</v>
      </c>
      <c r="Q166" s="35">
        <f t="shared" si="71"/>
        <v>184.31</v>
      </c>
    </row>
    <row r="167" spans="1:17" x14ac:dyDescent="0.3">
      <c r="A167" s="105" t="s">
        <v>139</v>
      </c>
      <c r="B167" s="107"/>
      <c r="C167" s="109" t="s">
        <v>265</v>
      </c>
      <c r="D167" s="120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7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71"/>
        <v>3000</v>
      </c>
    </row>
    <row r="168" spans="1:17" x14ac:dyDescent="0.3">
      <c r="A168" s="105"/>
      <c r="B168" s="107"/>
      <c r="C168" s="109"/>
      <c r="D168" s="120"/>
      <c r="E168" s="42"/>
      <c r="F168" s="43"/>
      <c r="G168" s="43">
        <v>0</v>
      </c>
      <c r="H168" s="43"/>
      <c r="I168" s="43"/>
      <c r="J168" s="34">
        <f t="shared" si="67"/>
        <v>0</v>
      </c>
      <c r="K168" s="55"/>
      <c r="L168" s="43"/>
      <c r="M168" s="34">
        <f t="shared" ref="M168:M170" si="76">SUM(K168:L168)</f>
        <v>0</v>
      </c>
      <c r="N168" s="55"/>
      <c r="O168" s="43"/>
      <c r="P168" s="34">
        <f t="shared" ref="P168" si="77">SUM(N168:O168)</f>
        <v>0</v>
      </c>
      <c r="Q168" s="35">
        <f t="shared" si="71"/>
        <v>0</v>
      </c>
    </row>
    <row r="169" spans="1:17" x14ac:dyDescent="0.3">
      <c r="A169" s="105" t="s">
        <v>139</v>
      </c>
      <c r="B169" s="107"/>
      <c r="C169" s="109" t="s">
        <v>303</v>
      </c>
      <c r="D169" s="12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7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71"/>
        <v>2500</v>
      </c>
    </row>
    <row r="170" spans="1:17" x14ac:dyDescent="0.3">
      <c r="A170" s="105"/>
      <c r="B170" s="107"/>
      <c r="C170" s="109"/>
      <c r="D170" s="120"/>
      <c r="E170" s="42"/>
      <c r="F170" s="43"/>
      <c r="G170" s="43">
        <v>0</v>
      </c>
      <c r="H170" s="43"/>
      <c r="I170" s="43"/>
      <c r="J170" s="34">
        <f t="shared" si="67"/>
        <v>0</v>
      </c>
      <c r="K170" s="55"/>
      <c r="L170" s="43"/>
      <c r="M170" s="34">
        <f t="shared" si="76"/>
        <v>0</v>
      </c>
      <c r="N170" s="55"/>
      <c r="O170" s="43"/>
      <c r="P170" s="34">
        <f t="shared" ref="P170" si="78">SUM(N170:O170)</f>
        <v>0</v>
      </c>
      <c r="Q170" s="35">
        <f t="shared" si="71"/>
        <v>0</v>
      </c>
    </row>
    <row r="171" spans="1:17" x14ac:dyDescent="0.3">
      <c r="A171" s="105" t="s">
        <v>139</v>
      </c>
      <c r="B171" s="107"/>
      <c r="C171" s="109" t="s">
        <v>304</v>
      </c>
      <c r="D171" s="120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7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5"/>
        <v>0</v>
      </c>
      <c r="Q171" s="41">
        <f t="shared" si="71"/>
        <v>37120</v>
      </c>
    </row>
    <row r="172" spans="1:17" x14ac:dyDescent="0.3">
      <c r="A172" s="105"/>
      <c r="B172" s="107"/>
      <c r="C172" s="109"/>
      <c r="D172" s="120"/>
      <c r="E172" s="42"/>
      <c r="F172" s="43"/>
      <c r="G172" s="43">
        <v>3097.91</v>
      </c>
      <c r="H172" s="43"/>
      <c r="I172" s="43"/>
      <c r="J172" s="34">
        <f t="shared" si="67"/>
        <v>3097.91</v>
      </c>
      <c r="K172" s="55">
        <v>0</v>
      </c>
      <c r="L172" s="43"/>
      <c r="M172" s="34">
        <f t="shared" si="69"/>
        <v>0</v>
      </c>
      <c r="N172" s="55"/>
      <c r="O172" s="43"/>
      <c r="P172" s="34">
        <f t="shared" si="75"/>
        <v>0</v>
      </c>
      <c r="Q172" s="35">
        <f t="shared" si="71"/>
        <v>3097.91</v>
      </c>
    </row>
    <row r="173" spans="1:17" x14ac:dyDescent="0.3">
      <c r="A173" s="105" t="s">
        <v>139</v>
      </c>
      <c r="B173" s="107"/>
      <c r="C173" s="109" t="s">
        <v>263</v>
      </c>
      <c r="D173" s="120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7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5"/>
        <v>0</v>
      </c>
      <c r="Q173" s="41">
        <f t="shared" si="71"/>
        <v>3240</v>
      </c>
    </row>
    <row r="174" spans="1:17" x14ac:dyDescent="0.3">
      <c r="A174" s="105"/>
      <c r="B174" s="107"/>
      <c r="C174" s="109"/>
      <c r="D174" s="120"/>
      <c r="E174" s="42"/>
      <c r="F174" s="43"/>
      <c r="G174" s="43">
        <v>463.13</v>
      </c>
      <c r="H174" s="43"/>
      <c r="I174" s="43"/>
      <c r="J174" s="34">
        <f t="shared" si="67"/>
        <v>463.13</v>
      </c>
      <c r="K174" s="55"/>
      <c r="L174" s="43"/>
      <c r="M174" s="34">
        <f t="shared" si="69"/>
        <v>0</v>
      </c>
      <c r="N174" s="55"/>
      <c r="O174" s="43"/>
      <c r="P174" s="34">
        <f t="shared" si="75"/>
        <v>0</v>
      </c>
      <c r="Q174" s="35">
        <f t="shared" si="71"/>
        <v>463.13</v>
      </c>
    </row>
    <row r="175" spans="1:17" x14ac:dyDescent="0.3">
      <c r="A175" s="105" t="s">
        <v>139</v>
      </c>
      <c r="B175" s="107"/>
      <c r="C175" s="109" t="s">
        <v>217</v>
      </c>
      <c r="D175" s="120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9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0">SUM(N175:O175)</f>
        <v>0</v>
      </c>
      <c r="Q175" s="41">
        <f t="shared" ref="Q175:Q188" si="81">P175+M175+J175</f>
        <v>150</v>
      </c>
    </row>
    <row r="176" spans="1:17" x14ac:dyDescent="0.3">
      <c r="A176" s="105"/>
      <c r="B176" s="107"/>
      <c r="C176" s="109"/>
      <c r="D176" s="120"/>
      <c r="E176" s="42"/>
      <c r="F176" s="43"/>
      <c r="G176" s="43">
        <v>0</v>
      </c>
      <c r="H176" s="43"/>
      <c r="I176" s="43"/>
      <c r="J176" s="34">
        <f t="shared" si="67"/>
        <v>0</v>
      </c>
      <c r="K176" s="55"/>
      <c r="L176" s="43"/>
      <c r="M176" s="34">
        <f t="shared" si="69"/>
        <v>0</v>
      </c>
      <c r="N176" s="55"/>
      <c r="O176" s="43"/>
      <c r="P176" s="34">
        <f t="shared" ref="P176" si="82">SUM(N176:O176)</f>
        <v>0</v>
      </c>
      <c r="Q176" s="35">
        <f t="shared" si="81"/>
        <v>0</v>
      </c>
    </row>
    <row r="177" spans="1:17" x14ac:dyDescent="0.3">
      <c r="A177" s="105" t="s">
        <v>262</v>
      </c>
      <c r="B177" s="107"/>
      <c r="C177" s="109" t="s">
        <v>140</v>
      </c>
      <c r="D177" s="120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83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ref="P177" si="84">SUM(N177:O177)</f>
        <v>0</v>
      </c>
      <c r="Q177" s="41">
        <f t="shared" si="81"/>
        <v>1200</v>
      </c>
    </row>
    <row r="178" spans="1:17" x14ac:dyDescent="0.3">
      <c r="A178" s="105"/>
      <c r="B178" s="107"/>
      <c r="C178" s="109"/>
      <c r="D178" s="120"/>
      <c r="E178" s="42"/>
      <c r="F178" s="43"/>
      <c r="G178" s="43">
        <v>0</v>
      </c>
      <c r="H178" s="43"/>
      <c r="I178" s="43"/>
      <c r="J178" s="34">
        <f t="shared" si="67"/>
        <v>0</v>
      </c>
      <c r="K178" s="55"/>
      <c r="L178" s="43"/>
      <c r="M178" s="34">
        <f t="shared" si="69"/>
        <v>0</v>
      </c>
      <c r="N178" s="55"/>
      <c r="O178" s="43"/>
      <c r="P178" s="34">
        <f t="shared" ref="P178:P179" si="85">SUM(N178:O178)</f>
        <v>0</v>
      </c>
      <c r="Q178" s="35">
        <f t="shared" si="81"/>
        <v>0</v>
      </c>
    </row>
    <row r="179" spans="1:17" x14ac:dyDescent="0.3">
      <c r="A179" s="105" t="s">
        <v>139</v>
      </c>
      <c r="B179" s="107"/>
      <c r="C179" s="109" t="s">
        <v>264</v>
      </c>
      <c r="D179" s="120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83"/>
        <v>1500</v>
      </c>
      <c r="K179" s="44">
        <v>0</v>
      </c>
      <c r="L179" s="38">
        <v>0</v>
      </c>
      <c r="M179" s="40">
        <f t="shared" si="69"/>
        <v>0</v>
      </c>
      <c r="N179" s="44">
        <v>0</v>
      </c>
      <c r="O179" s="38">
        <v>0</v>
      </c>
      <c r="P179" s="40">
        <f t="shared" si="85"/>
        <v>0</v>
      </c>
      <c r="Q179" s="41">
        <f t="shared" si="81"/>
        <v>1500</v>
      </c>
    </row>
    <row r="180" spans="1:17" x14ac:dyDescent="0.3">
      <c r="A180" s="105"/>
      <c r="B180" s="107"/>
      <c r="C180" s="109"/>
      <c r="D180" s="120"/>
      <c r="E180" s="42"/>
      <c r="F180" s="43"/>
      <c r="G180" s="43">
        <v>1000</v>
      </c>
      <c r="H180" s="43"/>
      <c r="I180" s="43"/>
      <c r="J180" s="34">
        <f t="shared" si="67"/>
        <v>1000</v>
      </c>
      <c r="K180" s="55"/>
      <c r="L180" s="43"/>
      <c r="M180" s="34">
        <f t="shared" si="69"/>
        <v>0</v>
      </c>
      <c r="N180" s="55"/>
      <c r="O180" s="43"/>
      <c r="P180" s="34">
        <f t="shared" ref="P180:P188" si="86">SUM(N180:O180)</f>
        <v>0</v>
      </c>
      <c r="Q180" s="35">
        <f t="shared" si="81"/>
        <v>1000</v>
      </c>
    </row>
    <row r="181" spans="1:17" x14ac:dyDescent="0.3">
      <c r="A181" s="105" t="s">
        <v>262</v>
      </c>
      <c r="B181" s="107"/>
      <c r="C181" s="109" t="s">
        <v>230</v>
      </c>
      <c r="D181" s="120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83"/>
        <v>600</v>
      </c>
      <c r="K181" s="44">
        <v>0</v>
      </c>
      <c r="L181" s="38">
        <v>0</v>
      </c>
      <c r="M181" s="40">
        <f t="shared" si="69"/>
        <v>0</v>
      </c>
      <c r="N181" s="44">
        <v>0</v>
      </c>
      <c r="O181" s="38">
        <v>0</v>
      </c>
      <c r="P181" s="40">
        <f t="shared" si="86"/>
        <v>0</v>
      </c>
      <c r="Q181" s="41">
        <f t="shared" si="81"/>
        <v>600</v>
      </c>
    </row>
    <row r="182" spans="1:17" x14ac:dyDescent="0.3">
      <c r="A182" s="105"/>
      <c r="B182" s="107"/>
      <c r="C182" s="109"/>
      <c r="D182" s="120"/>
      <c r="E182" s="42"/>
      <c r="F182" s="43"/>
      <c r="G182" s="43">
        <v>0</v>
      </c>
      <c r="H182" s="43"/>
      <c r="I182" s="43"/>
      <c r="J182" s="34">
        <f t="shared" si="67"/>
        <v>0</v>
      </c>
      <c r="K182" s="55"/>
      <c r="L182" s="43"/>
      <c r="M182" s="34">
        <f t="shared" si="69"/>
        <v>0</v>
      </c>
      <c r="N182" s="55"/>
      <c r="O182" s="43"/>
      <c r="P182" s="34">
        <f t="shared" si="86"/>
        <v>0</v>
      </c>
      <c r="Q182" s="35">
        <f t="shared" si="81"/>
        <v>0</v>
      </c>
    </row>
    <row r="183" spans="1:17" x14ac:dyDescent="0.3">
      <c r="A183" s="105" t="s">
        <v>293</v>
      </c>
      <c r="B183" s="107"/>
      <c r="C183" s="109" t="s">
        <v>294</v>
      </c>
      <c r="D183" s="120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83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86"/>
        <v>0</v>
      </c>
      <c r="Q183" s="41">
        <f t="shared" si="81"/>
        <v>5200</v>
      </c>
    </row>
    <row r="184" spans="1:17" x14ac:dyDescent="0.3">
      <c r="A184" s="105"/>
      <c r="B184" s="107"/>
      <c r="C184" s="109"/>
      <c r="D184" s="120"/>
      <c r="E184" s="42"/>
      <c r="F184" s="43"/>
      <c r="G184" s="43">
        <v>0</v>
      </c>
      <c r="H184" s="43"/>
      <c r="I184" s="43"/>
      <c r="J184" s="34">
        <f t="shared" si="67"/>
        <v>0</v>
      </c>
      <c r="K184" s="55"/>
      <c r="L184" s="43"/>
      <c r="M184" s="34">
        <f t="shared" si="69"/>
        <v>0</v>
      </c>
      <c r="N184" s="55"/>
      <c r="O184" s="43"/>
      <c r="P184" s="34">
        <f t="shared" si="86"/>
        <v>0</v>
      </c>
      <c r="Q184" s="35">
        <f t="shared" si="81"/>
        <v>0</v>
      </c>
    </row>
    <row r="185" spans="1:17" hidden="1" x14ac:dyDescent="0.3">
      <c r="A185" s="105"/>
      <c r="B185" s="107"/>
      <c r="C185" s="109"/>
      <c r="D185" s="120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83"/>
        <v>0</v>
      </c>
      <c r="K185" s="44">
        <v>0</v>
      </c>
      <c r="L185" s="38">
        <v>0</v>
      </c>
      <c r="M185" s="40">
        <f t="shared" si="69"/>
        <v>0</v>
      </c>
      <c r="N185" s="44">
        <v>0</v>
      </c>
      <c r="O185" s="38">
        <v>0</v>
      </c>
      <c r="P185" s="40">
        <f t="shared" si="86"/>
        <v>0</v>
      </c>
      <c r="Q185" s="41">
        <f t="shared" si="81"/>
        <v>0</v>
      </c>
    </row>
    <row r="186" spans="1:17" hidden="1" x14ac:dyDescent="0.3">
      <c r="A186" s="105"/>
      <c r="B186" s="107"/>
      <c r="C186" s="109"/>
      <c r="D186" s="120"/>
      <c r="E186" s="42"/>
      <c r="F186" s="43"/>
      <c r="G186" s="43"/>
      <c r="H186" s="43"/>
      <c r="I186" s="43"/>
      <c r="J186" s="34">
        <f t="shared" si="67"/>
        <v>0</v>
      </c>
      <c r="K186" s="55"/>
      <c r="L186" s="43"/>
      <c r="M186" s="34">
        <f t="shared" si="69"/>
        <v>0</v>
      </c>
      <c r="N186" s="55"/>
      <c r="O186" s="43"/>
      <c r="P186" s="34">
        <f t="shared" si="86"/>
        <v>0</v>
      </c>
      <c r="Q186" s="35">
        <f t="shared" si="81"/>
        <v>0</v>
      </c>
    </row>
    <row r="187" spans="1:17" hidden="1" x14ac:dyDescent="0.3">
      <c r="A187" s="105"/>
      <c r="B187" s="107"/>
      <c r="C187" s="109"/>
      <c r="D187" s="120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83"/>
        <v>0</v>
      </c>
      <c r="K187" s="44">
        <v>0</v>
      </c>
      <c r="L187" s="38">
        <v>0</v>
      </c>
      <c r="M187" s="40">
        <f t="shared" si="69"/>
        <v>0</v>
      </c>
      <c r="N187" s="44">
        <v>0</v>
      </c>
      <c r="O187" s="38">
        <v>0</v>
      </c>
      <c r="P187" s="40">
        <f t="shared" si="86"/>
        <v>0</v>
      </c>
      <c r="Q187" s="41">
        <f t="shared" si="81"/>
        <v>0</v>
      </c>
    </row>
    <row r="188" spans="1:17" ht="14.4" hidden="1" thickBot="1" x14ac:dyDescent="0.35">
      <c r="A188" s="106"/>
      <c r="B188" s="108"/>
      <c r="C188" s="110"/>
      <c r="D188" s="112"/>
      <c r="E188" s="51"/>
      <c r="F188" s="45"/>
      <c r="G188" s="45"/>
      <c r="H188" s="45"/>
      <c r="I188" s="45"/>
      <c r="J188" s="24">
        <f t="shared" si="67"/>
        <v>0</v>
      </c>
      <c r="K188" s="56"/>
      <c r="L188" s="45"/>
      <c r="M188" s="24">
        <f t="shared" si="69"/>
        <v>0</v>
      </c>
      <c r="N188" s="56"/>
      <c r="O188" s="45"/>
      <c r="P188" s="24">
        <f t="shared" si="86"/>
        <v>0</v>
      </c>
      <c r="Q188" s="25">
        <f t="shared" si="81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3" t="s">
        <v>141</v>
      </c>
      <c r="B190" s="114"/>
      <c r="C190" s="117" t="s">
        <v>142</v>
      </c>
      <c r="D190" s="111"/>
      <c r="E190" s="16">
        <f t="shared" ref="E190:I191" si="87">E192+E194+E196+E198++E212+E214+E216+E226+E228</f>
        <v>89216</v>
      </c>
      <c r="F190" s="17">
        <f t="shared" si="87"/>
        <v>30619</v>
      </c>
      <c r="G190" s="17">
        <f t="shared" si="87"/>
        <v>255244</v>
      </c>
      <c r="H190" s="17">
        <f t="shared" si="87"/>
        <v>7571</v>
      </c>
      <c r="I190" s="17">
        <f t="shared" si="8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8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5"/>
      <c r="B191" s="116"/>
      <c r="C191" s="118"/>
      <c r="D191" s="112"/>
      <c r="E191" s="21">
        <f t="shared" si="87"/>
        <v>7583.52</v>
      </c>
      <c r="F191" s="22">
        <f t="shared" si="87"/>
        <v>2611.5100000000002</v>
      </c>
      <c r="G191" s="22">
        <f t="shared" si="87"/>
        <v>13143.11</v>
      </c>
      <c r="H191" s="22">
        <f t="shared" si="87"/>
        <v>378</v>
      </c>
      <c r="I191" s="22">
        <f t="shared" si="87"/>
        <v>0</v>
      </c>
      <c r="J191" s="24">
        <f t="shared" ref="J191:J229" si="89">SUM(E191:I191)</f>
        <v>23716.14</v>
      </c>
      <c r="K191" s="53">
        <f>K193+K195+K197+K199++K213+K215+K217+K227+K229</f>
        <v>697.12</v>
      </c>
      <c r="L191" s="22">
        <f>L193+L195+L197+L199++L213+L215+L217+L227+L229</f>
        <v>0</v>
      </c>
      <c r="M191" s="24">
        <f t="shared" si="88"/>
        <v>697.12</v>
      </c>
      <c r="N191" s="53">
        <f>N193+N195+N197+N199++N213+N215+N217+N227+N229</f>
        <v>0</v>
      </c>
      <c r="O191" s="22">
        <f>O193+O195+O197+O199++O213+O215+O217+O227+O229</f>
        <v>8277.99</v>
      </c>
      <c r="P191" s="24">
        <f t="shared" ref="P191:P229" si="90">SUM(N191:O191)</f>
        <v>8277.99</v>
      </c>
      <c r="Q191" s="25">
        <f t="shared" ref="Q191:Q229" si="91">P191+M191+J191</f>
        <v>32691.25</v>
      </c>
    </row>
    <row r="192" spans="1:17" x14ac:dyDescent="0.3">
      <c r="A192" s="121" t="s">
        <v>143</v>
      </c>
      <c r="B192" s="102"/>
      <c r="C192" s="104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89"/>
        <v>68980</v>
      </c>
      <c r="K192" s="54">
        <v>0</v>
      </c>
      <c r="L192" s="27">
        <v>0</v>
      </c>
      <c r="M192" s="29">
        <f t="shared" si="88"/>
        <v>0</v>
      </c>
      <c r="N192" s="54">
        <v>0</v>
      </c>
      <c r="O192" s="27">
        <v>0</v>
      </c>
      <c r="P192" s="29">
        <f t="shared" si="90"/>
        <v>0</v>
      </c>
      <c r="Q192" s="30">
        <f t="shared" si="91"/>
        <v>68980</v>
      </c>
    </row>
    <row r="193" spans="1:17" x14ac:dyDescent="0.3">
      <c r="A193" s="100"/>
      <c r="B193" s="107"/>
      <c r="C193" s="109"/>
      <c r="D193" s="36"/>
      <c r="E193" s="42">
        <v>4050.14</v>
      </c>
      <c r="F193" s="43">
        <v>1374.9</v>
      </c>
      <c r="G193" s="43">
        <v>729.56</v>
      </c>
      <c r="H193" s="43">
        <v>0</v>
      </c>
      <c r="I193" s="43"/>
      <c r="J193" s="34">
        <f t="shared" si="89"/>
        <v>6154.6</v>
      </c>
      <c r="K193" s="55"/>
      <c r="L193" s="43"/>
      <c r="M193" s="34">
        <f t="shared" si="88"/>
        <v>0</v>
      </c>
      <c r="N193" s="55"/>
      <c r="O193" s="43"/>
      <c r="P193" s="34">
        <f t="shared" si="90"/>
        <v>0</v>
      </c>
      <c r="Q193" s="35">
        <f t="shared" si="91"/>
        <v>6154.6</v>
      </c>
    </row>
    <row r="194" spans="1:17" x14ac:dyDescent="0.3">
      <c r="A194" s="105" t="s">
        <v>144</v>
      </c>
      <c r="B194" s="107"/>
      <c r="C194" s="109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89"/>
        <v>2150</v>
      </c>
      <c r="K194" s="44">
        <v>0</v>
      </c>
      <c r="L194" s="38">
        <v>0</v>
      </c>
      <c r="M194" s="40">
        <f t="shared" si="88"/>
        <v>0</v>
      </c>
      <c r="N194" s="44">
        <v>0</v>
      </c>
      <c r="O194" s="38">
        <v>0</v>
      </c>
      <c r="P194" s="40">
        <f t="shared" si="90"/>
        <v>0</v>
      </c>
      <c r="Q194" s="41">
        <f t="shared" si="91"/>
        <v>2150</v>
      </c>
    </row>
    <row r="195" spans="1:17" x14ac:dyDescent="0.3">
      <c r="A195" s="105"/>
      <c r="B195" s="107"/>
      <c r="C195" s="109"/>
      <c r="D195" s="36"/>
      <c r="E195" s="42"/>
      <c r="F195" s="43"/>
      <c r="G195" s="43">
        <v>0</v>
      </c>
      <c r="H195" s="43"/>
      <c r="I195" s="43"/>
      <c r="J195" s="34">
        <f t="shared" si="89"/>
        <v>0</v>
      </c>
      <c r="K195" s="55"/>
      <c r="L195" s="43"/>
      <c r="M195" s="34">
        <f t="shared" si="88"/>
        <v>0</v>
      </c>
      <c r="N195" s="55"/>
      <c r="O195" s="43"/>
      <c r="P195" s="34">
        <f t="shared" si="90"/>
        <v>0</v>
      </c>
      <c r="Q195" s="35">
        <f t="shared" si="91"/>
        <v>0</v>
      </c>
    </row>
    <row r="196" spans="1:17" x14ac:dyDescent="0.3">
      <c r="A196" s="105" t="s">
        <v>147</v>
      </c>
      <c r="B196" s="107"/>
      <c r="C196" s="109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89"/>
        <v>15500</v>
      </c>
      <c r="K196" s="44">
        <v>2000</v>
      </c>
      <c r="L196" s="38">
        <v>0</v>
      </c>
      <c r="M196" s="40">
        <f t="shared" si="88"/>
        <v>2000</v>
      </c>
      <c r="N196" s="44">
        <v>0</v>
      </c>
      <c r="O196" s="38">
        <v>0</v>
      </c>
      <c r="P196" s="40">
        <f t="shared" si="90"/>
        <v>0</v>
      </c>
      <c r="Q196" s="41">
        <f t="shared" si="91"/>
        <v>17500</v>
      </c>
    </row>
    <row r="197" spans="1:17" x14ac:dyDescent="0.3">
      <c r="A197" s="105"/>
      <c r="B197" s="107"/>
      <c r="C197" s="109"/>
      <c r="D197" s="36"/>
      <c r="E197" s="42"/>
      <c r="F197" s="43"/>
      <c r="G197" s="43">
        <v>263.54000000000002</v>
      </c>
      <c r="H197" s="43"/>
      <c r="I197" s="43"/>
      <c r="J197" s="34">
        <f t="shared" si="89"/>
        <v>263.54000000000002</v>
      </c>
      <c r="K197" s="55">
        <v>0</v>
      </c>
      <c r="L197" s="43"/>
      <c r="M197" s="34">
        <f t="shared" si="88"/>
        <v>0</v>
      </c>
      <c r="N197" s="55"/>
      <c r="O197" s="43"/>
      <c r="P197" s="34">
        <f t="shared" si="90"/>
        <v>0</v>
      </c>
      <c r="Q197" s="35">
        <f t="shared" si="91"/>
        <v>263.54000000000002</v>
      </c>
    </row>
    <row r="198" spans="1:17" x14ac:dyDescent="0.3">
      <c r="A198" s="105" t="s">
        <v>149</v>
      </c>
      <c r="B198" s="107"/>
      <c r="C198" s="109" t="s">
        <v>150</v>
      </c>
      <c r="D198" s="36" t="s">
        <v>115</v>
      </c>
      <c r="E198" s="37">
        <f t="shared" ref="E198:F198" si="92">E200+E202+E204+E206+E208+E210</f>
        <v>0</v>
      </c>
      <c r="F198" s="38">
        <f t="shared" si="92"/>
        <v>0</v>
      </c>
      <c r="G198" s="38">
        <f>G200+G202+G204+G206+G208+G210</f>
        <v>9760</v>
      </c>
      <c r="H198" s="38">
        <f t="shared" ref="H198" si="9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8" si="94">K200+K202+K204+K206+K208+K210</f>
        <v>0</v>
      </c>
      <c r="L198" s="38">
        <f t="shared" si="94"/>
        <v>0</v>
      </c>
      <c r="M198" s="40">
        <f t="shared" si="88"/>
        <v>0</v>
      </c>
      <c r="N198" s="44">
        <f t="shared" ref="N198" si="95">N200+N202+N204+N206+N208+N210</f>
        <v>0</v>
      </c>
      <c r="O198" s="38">
        <f>O200+O202+O204+O206+O208+O210</f>
        <v>120580</v>
      </c>
      <c r="P198" s="40">
        <f t="shared" ref="P198" si="96">SUM(N198:O198)</f>
        <v>120580</v>
      </c>
      <c r="Q198" s="41">
        <f>P198+M198+J198</f>
        <v>137340</v>
      </c>
    </row>
    <row r="199" spans="1:17" x14ac:dyDescent="0.3">
      <c r="A199" s="105"/>
      <c r="B199" s="107"/>
      <c r="C199" s="109"/>
      <c r="D199" s="36"/>
      <c r="E199" s="42">
        <f t="shared" ref="E199:I199" si="97">E201+E203+E205+E207+E209+E211</f>
        <v>0</v>
      </c>
      <c r="F199" s="57">
        <f t="shared" si="97"/>
        <v>0</v>
      </c>
      <c r="G199" s="57">
        <f t="shared" si="97"/>
        <v>909.72</v>
      </c>
      <c r="H199" s="57">
        <f t="shared" si="97"/>
        <v>378</v>
      </c>
      <c r="I199" s="57">
        <f t="shared" si="97"/>
        <v>0</v>
      </c>
      <c r="J199" s="34">
        <f t="shared" si="89"/>
        <v>1287.72</v>
      </c>
      <c r="K199" s="57">
        <f t="shared" ref="K199:L199" si="98">K201+K203+K205+K207+K209+K211</f>
        <v>0</v>
      </c>
      <c r="L199" s="32">
        <f t="shared" si="98"/>
        <v>0</v>
      </c>
      <c r="M199" s="34">
        <f t="shared" si="88"/>
        <v>0</v>
      </c>
      <c r="N199" s="57">
        <f t="shared" ref="N199" si="99">N201+N203+N205+N207+N209+N211</f>
        <v>0</v>
      </c>
      <c r="O199" s="32">
        <f>O201+O203+O205+O207+O209+O211</f>
        <v>8277.99</v>
      </c>
      <c r="P199" s="34">
        <f t="shared" si="90"/>
        <v>8277.99</v>
      </c>
      <c r="Q199" s="35">
        <f t="shared" si="91"/>
        <v>9565.7099999999991</v>
      </c>
    </row>
    <row r="200" spans="1:17" x14ac:dyDescent="0.3">
      <c r="A200" s="105"/>
      <c r="B200" s="107" t="s">
        <v>267</v>
      </c>
      <c r="C200" s="109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89"/>
        <v>1500</v>
      </c>
      <c r="K200" s="44">
        <v>0</v>
      </c>
      <c r="L200" s="38">
        <v>0</v>
      </c>
      <c r="M200" s="40">
        <f t="shared" si="88"/>
        <v>0</v>
      </c>
      <c r="N200" s="44">
        <v>0</v>
      </c>
      <c r="O200" s="38">
        <v>10000</v>
      </c>
      <c r="P200" s="40">
        <f t="shared" si="90"/>
        <v>10000</v>
      </c>
      <c r="Q200" s="41">
        <f t="shared" si="91"/>
        <v>11500</v>
      </c>
    </row>
    <row r="201" spans="1:17" x14ac:dyDescent="0.3">
      <c r="A201" s="105"/>
      <c r="B201" s="107"/>
      <c r="C201" s="109"/>
      <c r="D201" s="36"/>
      <c r="E201" s="42"/>
      <c r="F201" s="43"/>
      <c r="G201" s="43">
        <v>109.3</v>
      </c>
      <c r="H201" s="43"/>
      <c r="I201" s="43"/>
      <c r="J201" s="34">
        <f t="shared" si="89"/>
        <v>109.3</v>
      </c>
      <c r="K201" s="55"/>
      <c r="L201" s="43"/>
      <c r="M201" s="34">
        <f t="shared" si="88"/>
        <v>0</v>
      </c>
      <c r="N201" s="55"/>
      <c r="O201" s="43">
        <v>0</v>
      </c>
      <c r="P201" s="34">
        <f t="shared" si="90"/>
        <v>0</v>
      </c>
      <c r="Q201" s="35">
        <f t="shared" si="91"/>
        <v>109.3</v>
      </c>
    </row>
    <row r="202" spans="1:17" ht="12.75" customHeight="1" x14ac:dyDescent="0.3">
      <c r="A202" s="105"/>
      <c r="B202" s="107" t="s">
        <v>267</v>
      </c>
      <c r="C202" s="109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89"/>
        <v>2300</v>
      </c>
      <c r="K202" s="44">
        <v>0</v>
      </c>
      <c r="L202" s="38">
        <v>0</v>
      </c>
      <c r="M202" s="40">
        <f t="shared" si="8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91"/>
        <v>13544</v>
      </c>
    </row>
    <row r="203" spans="1:17" x14ac:dyDescent="0.3">
      <c r="A203" s="105"/>
      <c r="B203" s="107"/>
      <c r="C203" s="109"/>
      <c r="D203" s="36"/>
      <c r="E203" s="42"/>
      <c r="F203" s="43"/>
      <c r="G203" s="43">
        <v>183.64</v>
      </c>
      <c r="H203" s="43"/>
      <c r="I203" s="43"/>
      <c r="J203" s="34">
        <f t="shared" si="89"/>
        <v>183.64</v>
      </c>
      <c r="K203" s="55"/>
      <c r="L203" s="43"/>
      <c r="M203" s="34">
        <f t="shared" si="88"/>
        <v>0</v>
      </c>
      <c r="N203" s="55"/>
      <c r="O203" s="43">
        <v>0</v>
      </c>
      <c r="P203" s="34">
        <f t="shared" si="90"/>
        <v>0</v>
      </c>
      <c r="Q203" s="35">
        <f t="shared" si="91"/>
        <v>183.64</v>
      </c>
    </row>
    <row r="204" spans="1:17" ht="12.75" customHeight="1" x14ac:dyDescent="0.3">
      <c r="A204" s="105"/>
      <c r="B204" s="107" t="s">
        <v>267</v>
      </c>
      <c r="C204" s="109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89"/>
        <v>1800</v>
      </c>
      <c r="K204" s="44">
        <v>0</v>
      </c>
      <c r="L204" s="38">
        <v>0</v>
      </c>
      <c r="M204" s="40">
        <f t="shared" si="88"/>
        <v>0</v>
      </c>
      <c r="N204" s="44">
        <v>0</v>
      </c>
      <c r="O204" s="38">
        <v>53376</v>
      </c>
      <c r="P204" s="40">
        <f t="shared" si="90"/>
        <v>53376</v>
      </c>
      <c r="Q204" s="41">
        <f t="shared" si="91"/>
        <v>55176</v>
      </c>
    </row>
    <row r="205" spans="1:17" x14ac:dyDescent="0.3">
      <c r="A205" s="105"/>
      <c r="B205" s="107"/>
      <c r="C205" s="109"/>
      <c r="D205" s="36"/>
      <c r="E205" s="42"/>
      <c r="F205" s="43"/>
      <c r="G205" s="43">
        <v>94</v>
      </c>
      <c r="H205" s="43"/>
      <c r="I205" s="43"/>
      <c r="J205" s="34">
        <f t="shared" si="89"/>
        <v>94</v>
      </c>
      <c r="K205" s="55"/>
      <c r="L205" s="43"/>
      <c r="M205" s="34">
        <f t="shared" si="88"/>
        <v>0</v>
      </c>
      <c r="N205" s="55"/>
      <c r="O205" s="43">
        <v>4447.99</v>
      </c>
      <c r="P205" s="34">
        <f t="shared" si="90"/>
        <v>4447.99</v>
      </c>
      <c r="Q205" s="35">
        <f t="shared" si="91"/>
        <v>4541.99</v>
      </c>
    </row>
    <row r="206" spans="1:17" x14ac:dyDescent="0.3">
      <c r="A206" s="105"/>
      <c r="B206" s="107" t="s">
        <v>267</v>
      </c>
      <c r="C206" s="109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89"/>
        <v>1300</v>
      </c>
      <c r="K206" s="44">
        <v>0</v>
      </c>
      <c r="L206" s="38">
        <v>0</v>
      </c>
      <c r="M206" s="40">
        <f t="shared" si="88"/>
        <v>0</v>
      </c>
      <c r="N206" s="44">
        <v>0</v>
      </c>
      <c r="O206" s="38">
        <v>16080</v>
      </c>
      <c r="P206" s="40">
        <f t="shared" si="90"/>
        <v>16080</v>
      </c>
      <c r="Q206" s="41">
        <f t="shared" si="91"/>
        <v>17380</v>
      </c>
    </row>
    <row r="207" spans="1:17" x14ac:dyDescent="0.3">
      <c r="A207" s="105"/>
      <c r="B207" s="107"/>
      <c r="C207" s="109"/>
      <c r="D207" s="36"/>
      <c r="E207" s="42"/>
      <c r="F207" s="43"/>
      <c r="G207" s="43">
        <v>198.74</v>
      </c>
      <c r="H207" s="43"/>
      <c r="I207" s="43"/>
      <c r="J207" s="34">
        <f t="shared" si="89"/>
        <v>198.74</v>
      </c>
      <c r="K207" s="55"/>
      <c r="L207" s="43"/>
      <c r="M207" s="34">
        <f t="shared" si="88"/>
        <v>0</v>
      </c>
      <c r="N207" s="55"/>
      <c r="O207" s="43">
        <v>1340</v>
      </c>
      <c r="P207" s="34">
        <f t="shared" si="90"/>
        <v>1340</v>
      </c>
      <c r="Q207" s="35">
        <f t="shared" si="91"/>
        <v>1538.74</v>
      </c>
    </row>
    <row r="208" spans="1:17" x14ac:dyDescent="0.3">
      <c r="A208" s="105"/>
      <c r="B208" s="107" t="s">
        <v>267</v>
      </c>
      <c r="C208" s="109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100">SUM(E208:I208)</f>
        <v>2400</v>
      </c>
      <c r="K208" s="44">
        <v>0</v>
      </c>
      <c r="L208" s="38">
        <v>0</v>
      </c>
      <c r="M208" s="40">
        <f t="shared" ref="M208:M209" si="101">SUM(K208:L208)</f>
        <v>0</v>
      </c>
      <c r="N208" s="44">
        <v>0</v>
      </c>
      <c r="O208" s="38">
        <v>29880</v>
      </c>
      <c r="P208" s="40">
        <f t="shared" ref="P208:P209" si="102">SUM(N208:O208)</f>
        <v>29880</v>
      </c>
      <c r="Q208" s="41">
        <f t="shared" ref="Q208:Q209" si="103">P208+M208+J208</f>
        <v>32280</v>
      </c>
    </row>
    <row r="209" spans="1:17" x14ac:dyDescent="0.3">
      <c r="A209" s="105"/>
      <c r="B209" s="107"/>
      <c r="C209" s="109"/>
      <c r="D209" s="36"/>
      <c r="E209" s="42"/>
      <c r="F209" s="43"/>
      <c r="G209" s="43">
        <v>190.16</v>
      </c>
      <c r="H209" s="43"/>
      <c r="I209" s="43"/>
      <c r="J209" s="34">
        <f t="shared" si="100"/>
        <v>190.16</v>
      </c>
      <c r="K209" s="55"/>
      <c r="L209" s="43"/>
      <c r="M209" s="34">
        <f t="shared" si="101"/>
        <v>0</v>
      </c>
      <c r="N209" s="55"/>
      <c r="O209" s="43">
        <v>2490</v>
      </c>
      <c r="P209" s="34">
        <f t="shared" si="102"/>
        <v>2490</v>
      </c>
      <c r="Q209" s="35">
        <f t="shared" si="103"/>
        <v>2680.16</v>
      </c>
    </row>
    <row r="210" spans="1:17" x14ac:dyDescent="0.3">
      <c r="A210" s="105"/>
      <c r="B210" s="107" t="s">
        <v>267</v>
      </c>
      <c r="C210" s="109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89"/>
        <v>7460</v>
      </c>
      <c r="K210" s="44">
        <v>0</v>
      </c>
      <c r="L210" s="38">
        <v>0</v>
      </c>
      <c r="M210" s="40">
        <f t="shared" si="88"/>
        <v>0</v>
      </c>
      <c r="N210" s="44">
        <v>0</v>
      </c>
      <c r="O210" s="38">
        <v>0</v>
      </c>
      <c r="P210" s="40">
        <f t="shared" si="90"/>
        <v>0</v>
      </c>
      <c r="Q210" s="41">
        <f t="shared" si="91"/>
        <v>7460</v>
      </c>
    </row>
    <row r="211" spans="1:17" x14ac:dyDescent="0.3">
      <c r="A211" s="105"/>
      <c r="B211" s="107"/>
      <c r="C211" s="109"/>
      <c r="D211" s="36"/>
      <c r="E211" s="42"/>
      <c r="F211" s="43"/>
      <c r="G211" s="43">
        <v>133.88</v>
      </c>
      <c r="H211" s="43">
        <v>378</v>
      </c>
      <c r="I211" s="43"/>
      <c r="J211" s="34">
        <f t="shared" si="89"/>
        <v>511.88</v>
      </c>
      <c r="K211" s="55"/>
      <c r="L211" s="43"/>
      <c r="M211" s="34">
        <f t="shared" si="88"/>
        <v>0</v>
      </c>
      <c r="N211" s="55"/>
      <c r="O211" s="43"/>
      <c r="P211" s="34">
        <f t="shared" si="90"/>
        <v>0</v>
      </c>
      <c r="Q211" s="35">
        <f t="shared" si="91"/>
        <v>511.88</v>
      </c>
    </row>
    <row r="212" spans="1:17" x14ac:dyDescent="0.3">
      <c r="A212" s="105" t="s">
        <v>151</v>
      </c>
      <c r="B212" s="107"/>
      <c r="C212" s="109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89"/>
        <v>115000</v>
      </c>
      <c r="K212" s="44">
        <v>0</v>
      </c>
      <c r="L212" s="38">
        <v>0</v>
      </c>
      <c r="M212" s="40">
        <f t="shared" si="88"/>
        <v>0</v>
      </c>
      <c r="N212" s="44">
        <v>0</v>
      </c>
      <c r="O212" s="38">
        <v>0</v>
      </c>
      <c r="P212" s="40">
        <f t="shared" si="90"/>
        <v>0</v>
      </c>
      <c r="Q212" s="41">
        <f t="shared" si="91"/>
        <v>115000</v>
      </c>
    </row>
    <row r="213" spans="1:17" x14ac:dyDescent="0.3">
      <c r="A213" s="105"/>
      <c r="B213" s="107"/>
      <c r="C213" s="109"/>
      <c r="D213" s="36"/>
      <c r="E213" s="42"/>
      <c r="F213" s="43"/>
      <c r="G213" s="43">
        <v>3633.55</v>
      </c>
      <c r="H213" s="43"/>
      <c r="I213" s="43"/>
      <c r="J213" s="34">
        <f t="shared" si="89"/>
        <v>3633.55</v>
      </c>
      <c r="K213" s="55"/>
      <c r="L213" s="43"/>
      <c r="M213" s="34">
        <f t="shared" si="88"/>
        <v>0</v>
      </c>
      <c r="N213" s="55"/>
      <c r="O213" s="43"/>
      <c r="P213" s="34">
        <f t="shared" si="90"/>
        <v>0</v>
      </c>
      <c r="Q213" s="35">
        <f t="shared" si="91"/>
        <v>3633.55</v>
      </c>
    </row>
    <row r="214" spans="1:17" x14ac:dyDescent="0.3">
      <c r="A214" s="105" t="s">
        <v>153</v>
      </c>
      <c r="B214" s="107"/>
      <c r="C214" s="109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89"/>
        <v>1500</v>
      </c>
      <c r="K214" s="44">
        <v>2500</v>
      </c>
      <c r="L214" s="38">
        <v>0</v>
      </c>
      <c r="M214" s="40">
        <f t="shared" si="88"/>
        <v>2500</v>
      </c>
      <c r="N214" s="44">
        <v>0</v>
      </c>
      <c r="O214" s="38">
        <v>0</v>
      </c>
      <c r="P214" s="40">
        <f t="shared" si="90"/>
        <v>0</v>
      </c>
      <c r="Q214" s="41">
        <f t="shared" si="91"/>
        <v>4000</v>
      </c>
    </row>
    <row r="215" spans="1:17" x14ac:dyDescent="0.3">
      <c r="A215" s="105"/>
      <c r="B215" s="107"/>
      <c r="C215" s="109"/>
      <c r="D215" s="36"/>
      <c r="E215" s="42"/>
      <c r="F215" s="43"/>
      <c r="G215" s="43">
        <v>0</v>
      </c>
      <c r="H215" s="43"/>
      <c r="I215" s="43"/>
      <c r="J215" s="34">
        <f t="shared" si="89"/>
        <v>0</v>
      </c>
      <c r="K215" s="55">
        <v>0</v>
      </c>
      <c r="L215" s="43"/>
      <c r="M215" s="34">
        <f t="shared" si="88"/>
        <v>0</v>
      </c>
      <c r="N215" s="55"/>
      <c r="O215" s="43"/>
      <c r="P215" s="34">
        <f t="shared" si="90"/>
        <v>0</v>
      </c>
      <c r="Q215" s="35">
        <f t="shared" si="91"/>
        <v>0</v>
      </c>
    </row>
    <row r="216" spans="1:17" x14ac:dyDescent="0.3">
      <c r="A216" s="105" t="s">
        <v>155</v>
      </c>
      <c r="B216" s="107"/>
      <c r="C216" s="109" t="s">
        <v>156</v>
      </c>
      <c r="D216" s="120"/>
      <c r="E216" s="37">
        <f t="shared" ref="E216:F216" si="104">E218+E220+E222+E224</f>
        <v>0</v>
      </c>
      <c r="F216" s="38">
        <f t="shared" si="104"/>
        <v>0</v>
      </c>
      <c r="G216" s="38">
        <f>G218+G220+G222+G224</f>
        <v>79500</v>
      </c>
      <c r="H216" s="38">
        <f t="shared" ref="H216:I216" si="105">H218+H220+H222+H224</f>
        <v>0</v>
      </c>
      <c r="I216" s="38">
        <f t="shared" si="105"/>
        <v>0</v>
      </c>
      <c r="J216" s="29">
        <f t="shared" si="89"/>
        <v>79500</v>
      </c>
      <c r="K216" s="44">
        <f t="shared" ref="K216:L216" si="106">K218+K220+K222+K224</f>
        <v>0</v>
      </c>
      <c r="L216" s="38">
        <f t="shared" si="106"/>
        <v>0</v>
      </c>
      <c r="M216" s="40">
        <f t="shared" si="88"/>
        <v>0</v>
      </c>
      <c r="N216" s="44">
        <f t="shared" ref="N216:O216" si="107">N218+N220+N222+N224</f>
        <v>0</v>
      </c>
      <c r="O216" s="38">
        <f t="shared" si="107"/>
        <v>0</v>
      </c>
      <c r="P216" s="40">
        <f t="shared" ref="P216:P217" si="108">SUM(N216:O216)</f>
        <v>0</v>
      </c>
      <c r="Q216" s="41">
        <f>P216+M216+J216</f>
        <v>79500</v>
      </c>
    </row>
    <row r="217" spans="1:17" x14ac:dyDescent="0.3">
      <c r="A217" s="105"/>
      <c r="B217" s="107"/>
      <c r="C217" s="109"/>
      <c r="D217" s="120"/>
      <c r="E217" s="31">
        <f t="shared" ref="E217:I217" si="109">E219+E221+E223+E225</f>
        <v>0</v>
      </c>
      <c r="F217" s="32">
        <f t="shared" si="109"/>
        <v>0</v>
      </c>
      <c r="G217" s="32">
        <f t="shared" si="109"/>
        <v>5047.8900000000003</v>
      </c>
      <c r="H217" s="32">
        <f t="shared" si="109"/>
        <v>0</v>
      </c>
      <c r="I217" s="32">
        <f t="shared" si="109"/>
        <v>0</v>
      </c>
      <c r="J217" s="34">
        <f t="shared" si="89"/>
        <v>5047.8900000000003</v>
      </c>
      <c r="K217" s="57">
        <f t="shared" ref="K217:L217" si="110">K219+K221+K223+K225</f>
        <v>0</v>
      </c>
      <c r="L217" s="32">
        <f t="shared" si="110"/>
        <v>0</v>
      </c>
      <c r="M217" s="34">
        <f t="shared" si="88"/>
        <v>0</v>
      </c>
      <c r="N217" s="57">
        <f t="shared" ref="N217:O217" si="111">N219+N221+N223+N225</f>
        <v>0</v>
      </c>
      <c r="O217" s="32">
        <f t="shared" si="111"/>
        <v>0</v>
      </c>
      <c r="P217" s="34">
        <f t="shared" si="108"/>
        <v>0</v>
      </c>
      <c r="Q217" s="35">
        <f>P217+M217+J217</f>
        <v>5047.8900000000003</v>
      </c>
    </row>
    <row r="218" spans="1:17" x14ac:dyDescent="0.3">
      <c r="A218" s="105"/>
      <c r="B218" s="107" t="s">
        <v>157</v>
      </c>
      <c r="C218" s="109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112">SUM(K218:L218)</f>
        <v>0</v>
      </c>
      <c r="N218" s="44">
        <v>0</v>
      </c>
      <c r="O218" s="38">
        <v>0</v>
      </c>
      <c r="P218" s="40">
        <f t="shared" si="90"/>
        <v>0</v>
      </c>
      <c r="Q218" s="41">
        <f t="shared" si="91"/>
        <v>55000</v>
      </c>
    </row>
    <row r="219" spans="1:17" x14ac:dyDescent="0.3">
      <c r="A219" s="105"/>
      <c r="B219" s="107"/>
      <c r="C219" s="109"/>
      <c r="D219" s="36"/>
      <c r="E219" s="42"/>
      <c r="F219" s="43"/>
      <c r="G219" s="43">
        <v>0</v>
      </c>
      <c r="H219" s="43"/>
      <c r="I219" s="43"/>
      <c r="J219" s="34">
        <f t="shared" si="89"/>
        <v>0</v>
      </c>
      <c r="K219" s="55"/>
      <c r="L219" s="43"/>
      <c r="M219" s="34">
        <f t="shared" si="112"/>
        <v>0</v>
      </c>
      <c r="N219" s="55"/>
      <c r="O219" s="43"/>
      <c r="P219" s="34">
        <f t="shared" si="90"/>
        <v>0</v>
      </c>
      <c r="Q219" s="35">
        <f t="shared" si="91"/>
        <v>0</v>
      </c>
    </row>
    <row r="220" spans="1:17" x14ac:dyDescent="0.3">
      <c r="A220" s="105"/>
      <c r="B220" s="107" t="s">
        <v>157</v>
      </c>
      <c r="C220" s="109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113">SUM(E220:I220)</f>
        <v>2500</v>
      </c>
      <c r="K220" s="44">
        <v>0</v>
      </c>
      <c r="L220" s="38">
        <v>0</v>
      </c>
      <c r="M220" s="40">
        <f t="shared" ref="M220:M221" si="114">SUM(K220:L220)</f>
        <v>0</v>
      </c>
      <c r="N220" s="44">
        <v>0</v>
      </c>
      <c r="O220" s="38">
        <v>0</v>
      </c>
      <c r="P220" s="40">
        <f t="shared" ref="P220:P221" si="115">SUM(N220:O220)</f>
        <v>0</v>
      </c>
      <c r="Q220" s="41">
        <f t="shared" ref="Q220:Q221" si="116">P220+M220+J220</f>
        <v>2500</v>
      </c>
    </row>
    <row r="221" spans="1:17" x14ac:dyDescent="0.3">
      <c r="A221" s="105"/>
      <c r="B221" s="107"/>
      <c r="C221" s="109"/>
      <c r="D221" s="36"/>
      <c r="E221" s="31"/>
      <c r="F221" s="43"/>
      <c r="G221" s="43">
        <v>1188</v>
      </c>
      <c r="H221" s="43"/>
      <c r="I221" s="43"/>
      <c r="J221" s="34">
        <f t="shared" si="113"/>
        <v>1188</v>
      </c>
      <c r="K221" s="55"/>
      <c r="L221" s="43"/>
      <c r="M221" s="34">
        <f t="shared" si="114"/>
        <v>0</v>
      </c>
      <c r="N221" s="55"/>
      <c r="O221" s="43"/>
      <c r="P221" s="34">
        <f t="shared" si="115"/>
        <v>0</v>
      </c>
      <c r="Q221" s="35">
        <f t="shared" si="116"/>
        <v>1188</v>
      </c>
    </row>
    <row r="222" spans="1:17" x14ac:dyDescent="0.3">
      <c r="A222" s="105"/>
      <c r="B222" s="107" t="s">
        <v>157</v>
      </c>
      <c r="C222" s="109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89"/>
        <v>12500</v>
      </c>
      <c r="K222" s="44">
        <v>0</v>
      </c>
      <c r="L222" s="38">
        <v>0</v>
      </c>
      <c r="M222" s="40">
        <f t="shared" si="112"/>
        <v>0</v>
      </c>
      <c r="N222" s="44">
        <v>0</v>
      </c>
      <c r="O222" s="38">
        <v>0</v>
      </c>
      <c r="P222" s="40">
        <f t="shared" si="90"/>
        <v>0</v>
      </c>
      <c r="Q222" s="41">
        <f t="shared" si="91"/>
        <v>12500</v>
      </c>
    </row>
    <row r="223" spans="1:17" x14ac:dyDescent="0.3">
      <c r="A223" s="105"/>
      <c r="B223" s="107"/>
      <c r="C223" s="109"/>
      <c r="D223" s="36"/>
      <c r="E223" s="31"/>
      <c r="F223" s="43"/>
      <c r="G223" s="43">
        <v>1802.47</v>
      </c>
      <c r="H223" s="43"/>
      <c r="I223" s="43"/>
      <c r="J223" s="34">
        <f t="shared" si="89"/>
        <v>1802.47</v>
      </c>
      <c r="K223" s="55"/>
      <c r="L223" s="43"/>
      <c r="M223" s="34">
        <f t="shared" si="112"/>
        <v>0</v>
      </c>
      <c r="N223" s="55"/>
      <c r="O223" s="43"/>
      <c r="P223" s="34">
        <f t="shared" si="90"/>
        <v>0</v>
      </c>
      <c r="Q223" s="35">
        <f t="shared" si="91"/>
        <v>1802.47</v>
      </c>
    </row>
    <row r="224" spans="1:17" x14ac:dyDescent="0.3">
      <c r="A224" s="105"/>
      <c r="B224" s="107" t="s">
        <v>157</v>
      </c>
      <c r="C224" s="109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89"/>
        <v>9500</v>
      </c>
      <c r="K224" s="44">
        <v>0</v>
      </c>
      <c r="L224" s="38">
        <v>0</v>
      </c>
      <c r="M224" s="40">
        <f t="shared" si="112"/>
        <v>0</v>
      </c>
      <c r="N224" s="44">
        <v>0</v>
      </c>
      <c r="O224" s="38">
        <v>0</v>
      </c>
      <c r="P224" s="40">
        <f t="shared" si="90"/>
        <v>0</v>
      </c>
      <c r="Q224" s="41">
        <f t="shared" si="91"/>
        <v>9500</v>
      </c>
    </row>
    <row r="225" spans="1:17" x14ac:dyDescent="0.3">
      <c r="A225" s="105"/>
      <c r="B225" s="107"/>
      <c r="C225" s="109"/>
      <c r="D225" s="36"/>
      <c r="E225" s="31"/>
      <c r="F225" s="43"/>
      <c r="G225" s="43">
        <v>2057.42</v>
      </c>
      <c r="H225" s="43"/>
      <c r="I225" s="43"/>
      <c r="J225" s="34">
        <f t="shared" si="89"/>
        <v>2057.42</v>
      </c>
      <c r="K225" s="55"/>
      <c r="L225" s="43"/>
      <c r="M225" s="34">
        <f t="shared" si="112"/>
        <v>0</v>
      </c>
      <c r="N225" s="55"/>
      <c r="O225" s="43"/>
      <c r="P225" s="34">
        <f t="shared" si="90"/>
        <v>0</v>
      </c>
      <c r="Q225" s="35">
        <f t="shared" si="91"/>
        <v>2057.42</v>
      </c>
    </row>
    <row r="226" spans="1:17" x14ac:dyDescent="0.3">
      <c r="A226" s="105" t="s">
        <v>158</v>
      </c>
      <c r="B226" s="107"/>
      <c r="C226" s="109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89"/>
        <v>81260</v>
      </c>
      <c r="K226" s="44">
        <v>0</v>
      </c>
      <c r="L226" s="38">
        <v>0</v>
      </c>
      <c r="M226" s="40">
        <f t="shared" si="112"/>
        <v>0</v>
      </c>
      <c r="N226" s="44">
        <v>0</v>
      </c>
      <c r="O226" s="38">
        <v>0</v>
      </c>
      <c r="P226" s="40">
        <f t="shared" si="90"/>
        <v>0</v>
      </c>
      <c r="Q226" s="41">
        <f t="shared" si="91"/>
        <v>81260</v>
      </c>
    </row>
    <row r="227" spans="1:17" x14ac:dyDescent="0.3">
      <c r="A227" s="105"/>
      <c r="B227" s="107"/>
      <c r="C227" s="109"/>
      <c r="D227" s="36"/>
      <c r="E227" s="42">
        <v>3533.38</v>
      </c>
      <c r="F227" s="43">
        <v>1236.6099999999999</v>
      </c>
      <c r="G227" s="43">
        <v>2558.85</v>
      </c>
      <c r="H227" s="43"/>
      <c r="I227" s="43"/>
      <c r="J227" s="34">
        <f t="shared" si="89"/>
        <v>7328.84</v>
      </c>
      <c r="K227" s="55"/>
      <c r="L227" s="43"/>
      <c r="M227" s="34">
        <f t="shared" si="112"/>
        <v>0</v>
      </c>
      <c r="N227" s="55"/>
      <c r="O227" s="43"/>
      <c r="P227" s="34">
        <f t="shared" si="90"/>
        <v>0</v>
      </c>
      <c r="Q227" s="35">
        <f t="shared" si="91"/>
        <v>7328.84</v>
      </c>
    </row>
    <row r="228" spans="1:17" x14ac:dyDescent="0.3">
      <c r="A228" s="105" t="s">
        <v>159</v>
      </c>
      <c r="B228" s="107"/>
      <c r="C228" s="109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89"/>
        <v>2000</v>
      </c>
      <c r="K228" s="44">
        <v>416892</v>
      </c>
      <c r="L228" s="38">
        <v>0</v>
      </c>
      <c r="M228" s="40">
        <f t="shared" si="112"/>
        <v>416892</v>
      </c>
      <c r="N228" s="44">
        <v>0</v>
      </c>
      <c r="O228" s="38">
        <v>0</v>
      </c>
      <c r="P228" s="40">
        <f t="shared" si="90"/>
        <v>0</v>
      </c>
      <c r="Q228" s="41">
        <f t="shared" si="91"/>
        <v>418892</v>
      </c>
    </row>
    <row r="229" spans="1:17" ht="14.4" thickBot="1" x14ac:dyDescent="0.35">
      <c r="A229" s="106"/>
      <c r="B229" s="108"/>
      <c r="C229" s="110"/>
      <c r="D229" s="50"/>
      <c r="E229" s="51"/>
      <c r="F229" s="45"/>
      <c r="G229" s="45">
        <v>0</v>
      </c>
      <c r="H229" s="45"/>
      <c r="I229" s="45"/>
      <c r="J229" s="24">
        <f t="shared" si="89"/>
        <v>0</v>
      </c>
      <c r="K229" s="56">
        <v>697.12</v>
      </c>
      <c r="L229" s="45"/>
      <c r="M229" s="24">
        <f t="shared" si="112"/>
        <v>697.12</v>
      </c>
      <c r="N229" s="56"/>
      <c r="O229" s="45"/>
      <c r="P229" s="24">
        <f t="shared" si="90"/>
        <v>0</v>
      </c>
      <c r="Q229" s="25">
        <f t="shared" si="91"/>
        <v>697.12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3" t="s">
        <v>161</v>
      </c>
      <c r="B231" s="114"/>
      <c r="C231" s="117" t="s">
        <v>162</v>
      </c>
      <c r="D231" s="111"/>
      <c r="E231" s="16">
        <f t="shared" ref="E231:G231" si="117">E233+E235+E237+E239+E241+E243+E245+E247+E249+E251+E253</f>
        <v>129422</v>
      </c>
      <c r="F231" s="17">
        <f t="shared" si="117"/>
        <v>46728</v>
      </c>
      <c r="G231" s="17">
        <f t="shared" si="117"/>
        <v>46417</v>
      </c>
      <c r="H231" s="17">
        <f>H233+H235+H237+H239+H241+H243+H245+H247+H249+H251+H253</f>
        <v>10888</v>
      </c>
      <c r="I231" s="17">
        <f t="shared" ref="I231:I232" si="118">I233+I235+I237+I239+I241+I243+I245+I247+I249+I251+I253</f>
        <v>0</v>
      </c>
      <c r="J231" s="19">
        <f t="shared" ref="J231:J254" si="119">SUM(E231:I231)</f>
        <v>233455</v>
      </c>
      <c r="K231" s="52">
        <f t="shared" ref="K231:M231" si="120">K233+K235+K237+K239+K241+K243+K245+K247+K249+K251+K253</f>
        <v>0</v>
      </c>
      <c r="L231" s="17">
        <f t="shared" si="120"/>
        <v>0</v>
      </c>
      <c r="M231" s="19">
        <f t="shared" si="120"/>
        <v>0</v>
      </c>
      <c r="N231" s="52">
        <f>N233+N235+N237+N239+N241+N243+N245+N247+N249+N253</f>
        <v>0</v>
      </c>
      <c r="O231" s="17">
        <f t="shared" ref="O231:P231" si="121">O233+O235+O237+O239+O241+O243+O245+O247+O249+O251+O253</f>
        <v>0</v>
      </c>
      <c r="P231" s="19">
        <f t="shared" si="121"/>
        <v>0</v>
      </c>
      <c r="Q231" s="20">
        <f t="shared" ref="Q231:Q254" si="122">P231+M231+J231</f>
        <v>233455</v>
      </c>
    </row>
    <row r="232" spans="1:17" ht="14.4" thickBot="1" x14ac:dyDescent="0.35">
      <c r="A232" s="115"/>
      <c r="B232" s="116"/>
      <c r="C232" s="118"/>
      <c r="D232" s="112"/>
      <c r="E232" s="21">
        <f t="shared" ref="E232:H232" si="123">E234+E236+E238+E240+E242+E244+E246+E248+E250+E252+E254</f>
        <v>9068.51</v>
      </c>
      <c r="F232" s="22">
        <f t="shared" si="123"/>
        <v>3217.4100000000003</v>
      </c>
      <c r="G232" s="22">
        <f t="shared" si="123"/>
        <v>3491.58</v>
      </c>
      <c r="H232" s="22">
        <f t="shared" si="123"/>
        <v>189.52</v>
      </c>
      <c r="I232" s="22">
        <f t="shared" si="118"/>
        <v>0</v>
      </c>
      <c r="J232" s="24">
        <f t="shared" si="119"/>
        <v>15967.02</v>
      </c>
      <c r="K232" s="53">
        <f t="shared" ref="K232:M232" si="124">K234+K236+K238+K240+K242+K244+K246+K248+K250+K252+K254</f>
        <v>0</v>
      </c>
      <c r="L232" s="22">
        <f t="shared" si="124"/>
        <v>0</v>
      </c>
      <c r="M232" s="24">
        <f t="shared" si="124"/>
        <v>0</v>
      </c>
      <c r="N232" s="53">
        <f>N234+N236+N238+N240+N242+N244+N246+N248+N250+N254</f>
        <v>0</v>
      </c>
      <c r="O232" s="22">
        <f t="shared" ref="O232:P232" si="125">O234+O236+O238+O240+O242+O244+O246+O248+O250+O252+O254</f>
        <v>0</v>
      </c>
      <c r="P232" s="24">
        <f t="shared" si="125"/>
        <v>0</v>
      </c>
      <c r="Q232" s="25">
        <f t="shared" si="122"/>
        <v>15967.02</v>
      </c>
    </row>
    <row r="233" spans="1:17" x14ac:dyDescent="0.3">
      <c r="A233" s="100" t="s">
        <v>163</v>
      </c>
      <c r="B233" s="102"/>
      <c r="C233" s="104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19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26">SUM(N233:O233)</f>
        <v>0</v>
      </c>
      <c r="Q233" s="30">
        <f t="shared" si="122"/>
        <v>1000</v>
      </c>
    </row>
    <row r="234" spans="1:17" x14ac:dyDescent="0.3">
      <c r="A234" s="105"/>
      <c r="B234" s="107"/>
      <c r="C234" s="109"/>
      <c r="D234" s="36"/>
      <c r="E234" s="42"/>
      <c r="F234" s="43"/>
      <c r="G234" s="43"/>
      <c r="H234" s="43">
        <v>0</v>
      </c>
      <c r="I234" s="43"/>
      <c r="J234" s="34">
        <f t="shared" si="119"/>
        <v>0</v>
      </c>
      <c r="K234" s="55"/>
      <c r="L234" s="43"/>
      <c r="M234" s="34">
        <f t="shared" ref="M234:M254" si="127">SUM(K234:L234)</f>
        <v>0</v>
      </c>
      <c r="N234" s="55"/>
      <c r="O234" s="43"/>
      <c r="P234" s="34">
        <f t="shared" si="126"/>
        <v>0</v>
      </c>
      <c r="Q234" s="35">
        <f t="shared" si="122"/>
        <v>0</v>
      </c>
    </row>
    <row r="235" spans="1:17" x14ac:dyDescent="0.3">
      <c r="A235" s="105" t="s">
        <v>166</v>
      </c>
      <c r="B235" s="107"/>
      <c r="C235" s="109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19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26"/>
        <v>0</v>
      </c>
      <c r="Q235" s="41">
        <f t="shared" si="122"/>
        <v>2162</v>
      </c>
    </row>
    <row r="236" spans="1:17" x14ac:dyDescent="0.3">
      <c r="A236" s="105"/>
      <c r="B236" s="107"/>
      <c r="C236" s="109"/>
      <c r="D236" s="36"/>
      <c r="E236" s="42"/>
      <c r="F236" s="43"/>
      <c r="G236" s="43"/>
      <c r="H236" s="43">
        <v>0</v>
      </c>
      <c r="I236" s="43"/>
      <c r="J236" s="34">
        <f t="shared" si="119"/>
        <v>0</v>
      </c>
      <c r="K236" s="55"/>
      <c r="L236" s="43"/>
      <c r="M236" s="34">
        <f t="shared" si="127"/>
        <v>0</v>
      </c>
      <c r="N236" s="55"/>
      <c r="O236" s="43"/>
      <c r="P236" s="34">
        <f t="shared" si="126"/>
        <v>0</v>
      </c>
      <c r="Q236" s="35">
        <f t="shared" si="122"/>
        <v>0</v>
      </c>
    </row>
    <row r="237" spans="1:17" x14ac:dyDescent="0.3">
      <c r="A237" s="105" t="s">
        <v>169</v>
      </c>
      <c r="B237" s="107"/>
      <c r="C237" s="109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19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26"/>
        <v>0</v>
      </c>
      <c r="Q237" s="41">
        <f t="shared" si="122"/>
        <v>600</v>
      </c>
    </row>
    <row r="238" spans="1:17" x14ac:dyDescent="0.3">
      <c r="A238" s="105"/>
      <c r="B238" s="107"/>
      <c r="C238" s="109"/>
      <c r="D238" s="36"/>
      <c r="E238" s="42"/>
      <c r="F238" s="43"/>
      <c r="G238" s="43">
        <v>0</v>
      </c>
      <c r="H238" s="43"/>
      <c r="I238" s="43"/>
      <c r="J238" s="34">
        <f t="shared" si="119"/>
        <v>0</v>
      </c>
      <c r="K238" s="55"/>
      <c r="L238" s="43"/>
      <c r="M238" s="34">
        <f t="shared" si="127"/>
        <v>0</v>
      </c>
      <c r="N238" s="55"/>
      <c r="O238" s="43"/>
      <c r="P238" s="34">
        <f t="shared" si="126"/>
        <v>0</v>
      </c>
      <c r="Q238" s="35">
        <f t="shared" si="122"/>
        <v>0</v>
      </c>
    </row>
    <row r="239" spans="1:17" x14ac:dyDescent="0.3">
      <c r="A239" s="105" t="s">
        <v>171</v>
      </c>
      <c r="B239" s="107"/>
      <c r="C239" s="109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19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26"/>
        <v>0</v>
      </c>
      <c r="Q239" s="41">
        <f t="shared" si="122"/>
        <v>29234</v>
      </c>
    </row>
    <row r="240" spans="1:17" x14ac:dyDescent="0.3">
      <c r="A240" s="105"/>
      <c r="B240" s="107"/>
      <c r="C240" s="109"/>
      <c r="D240" s="36"/>
      <c r="E240" s="42">
        <v>1488.54</v>
      </c>
      <c r="F240" s="43">
        <v>521.4</v>
      </c>
      <c r="G240" s="43">
        <v>97.44</v>
      </c>
      <c r="H240" s="43">
        <v>0</v>
      </c>
      <c r="I240" s="43"/>
      <c r="J240" s="34">
        <f t="shared" si="119"/>
        <v>2107.38</v>
      </c>
      <c r="K240" s="55"/>
      <c r="L240" s="43"/>
      <c r="M240" s="34">
        <f t="shared" si="127"/>
        <v>0</v>
      </c>
      <c r="N240" s="55"/>
      <c r="O240" s="43"/>
      <c r="P240" s="34">
        <f t="shared" si="126"/>
        <v>0</v>
      </c>
      <c r="Q240" s="35">
        <f t="shared" si="122"/>
        <v>2107.38</v>
      </c>
    </row>
    <row r="241" spans="1:17" x14ac:dyDescent="0.3">
      <c r="A241" s="105" t="s">
        <v>171</v>
      </c>
      <c r="B241" s="107"/>
      <c r="C241" s="109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19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26"/>
        <v>0</v>
      </c>
      <c r="Q241" s="41">
        <f t="shared" si="122"/>
        <v>170006</v>
      </c>
    </row>
    <row r="242" spans="1:17" x14ac:dyDescent="0.3">
      <c r="A242" s="105"/>
      <c r="B242" s="107"/>
      <c r="C242" s="109"/>
      <c r="D242" s="36"/>
      <c r="E242" s="42">
        <v>7579.97</v>
      </c>
      <c r="F242" s="43">
        <v>2696.01</v>
      </c>
      <c r="G242" s="43">
        <v>1551.03</v>
      </c>
      <c r="H242" s="43">
        <v>0</v>
      </c>
      <c r="I242" s="43"/>
      <c r="J242" s="34">
        <f t="shared" si="119"/>
        <v>11827.01</v>
      </c>
      <c r="K242" s="55"/>
      <c r="L242" s="43"/>
      <c r="M242" s="34">
        <f t="shared" si="127"/>
        <v>0</v>
      </c>
      <c r="N242" s="55"/>
      <c r="O242" s="43"/>
      <c r="P242" s="34">
        <f t="shared" si="126"/>
        <v>0</v>
      </c>
      <c r="Q242" s="35">
        <f t="shared" si="122"/>
        <v>11827.01</v>
      </c>
    </row>
    <row r="243" spans="1:17" x14ac:dyDescent="0.3">
      <c r="A243" s="105" t="s">
        <v>175</v>
      </c>
      <c r="B243" s="107"/>
      <c r="C243" s="109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19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26"/>
        <v>0</v>
      </c>
      <c r="Q243" s="41">
        <f t="shared" si="122"/>
        <v>13000</v>
      </c>
    </row>
    <row r="244" spans="1:17" x14ac:dyDescent="0.3">
      <c r="A244" s="105"/>
      <c r="B244" s="107"/>
      <c r="C244" s="109"/>
      <c r="D244" s="36"/>
      <c r="E244" s="42"/>
      <c r="F244" s="43"/>
      <c r="G244" s="43">
        <v>1246.05</v>
      </c>
      <c r="H244" s="43"/>
      <c r="I244" s="43"/>
      <c r="J244" s="34">
        <f t="shared" si="119"/>
        <v>1246.05</v>
      </c>
      <c r="K244" s="55"/>
      <c r="L244" s="43"/>
      <c r="M244" s="34">
        <f t="shared" si="127"/>
        <v>0</v>
      </c>
      <c r="N244" s="55"/>
      <c r="O244" s="43"/>
      <c r="P244" s="34">
        <f t="shared" si="126"/>
        <v>0</v>
      </c>
      <c r="Q244" s="35">
        <f t="shared" si="122"/>
        <v>1246.05</v>
      </c>
    </row>
    <row r="245" spans="1:17" x14ac:dyDescent="0.3">
      <c r="A245" s="105" t="s">
        <v>177</v>
      </c>
      <c r="B245" s="107"/>
      <c r="C245" s="109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19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26"/>
        <v>0</v>
      </c>
      <c r="Q245" s="41">
        <f t="shared" si="122"/>
        <v>7173</v>
      </c>
    </row>
    <row r="246" spans="1:17" x14ac:dyDescent="0.3">
      <c r="A246" s="105"/>
      <c r="B246" s="107"/>
      <c r="C246" s="109"/>
      <c r="D246" s="36"/>
      <c r="E246" s="42"/>
      <c r="F246" s="43"/>
      <c r="G246" s="43">
        <v>597.05999999999995</v>
      </c>
      <c r="H246" s="43"/>
      <c r="I246" s="43"/>
      <c r="J246" s="34">
        <f t="shared" si="119"/>
        <v>597.05999999999995</v>
      </c>
      <c r="K246" s="55"/>
      <c r="L246" s="43"/>
      <c r="M246" s="34">
        <f t="shared" si="127"/>
        <v>0</v>
      </c>
      <c r="N246" s="55"/>
      <c r="O246" s="43"/>
      <c r="P246" s="34">
        <f t="shared" si="126"/>
        <v>0</v>
      </c>
      <c r="Q246" s="35">
        <f t="shared" si="122"/>
        <v>597.05999999999995</v>
      </c>
    </row>
    <row r="247" spans="1:17" x14ac:dyDescent="0.3">
      <c r="A247" s="105" t="s">
        <v>180</v>
      </c>
      <c r="B247" s="107"/>
      <c r="C247" s="109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19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26"/>
        <v>0</v>
      </c>
      <c r="Q247" s="41">
        <f t="shared" si="122"/>
        <v>570</v>
      </c>
    </row>
    <row r="248" spans="1:17" x14ac:dyDescent="0.3">
      <c r="A248" s="105"/>
      <c r="B248" s="107"/>
      <c r="C248" s="109"/>
      <c r="D248" s="36"/>
      <c r="E248" s="42"/>
      <c r="F248" s="43"/>
      <c r="G248" s="43"/>
      <c r="H248" s="43">
        <v>23.52</v>
      </c>
      <c r="I248" s="43"/>
      <c r="J248" s="34">
        <f t="shared" si="119"/>
        <v>23.52</v>
      </c>
      <c r="K248" s="55"/>
      <c r="L248" s="43"/>
      <c r="M248" s="34">
        <f t="shared" si="127"/>
        <v>0</v>
      </c>
      <c r="N248" s="55"/>
      <c r="O248" s="43"/>
      <c r="P248" s="34">
        <f t="shared" si="126"/>
        <v>0</v>
      </c>
      <c r="Q248" s="35">
        <f t="shared" si="122"/>
        <v>23.52</v>
      </c>
    </row>
    <row r="249" spans="1:17" x14ac:dyDescent="0.3">
      <c r="A249" s="105" t="s">
        <v>182</v>
      </c>
      <c r="B249" s="107"/>
      <c r="C249" s="109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19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26"/>
        <v>0</v>
      </c>
      <c r="Q249" s="41">
        <f t="shared" si="122"/>
        <v>70</v>
      </c>
    </row>
    <row r="250" spans="1:17" x14ac:dyDescent="0.3">
      <c r="A250" s="105"/>
      <c r="B250" s="107"/>
      <c r="C250" s="109"/>
      <c r="D250" s="36"/>
      <c r="E250" s="42"/>
      <c r="F250" s="43"/>
      <c r="G250" s="43"/>
      <c r="H250" s="43">
        <v>0</v>
      </c>
      <c r="I250" s="43"/>
      <c r="J250" s="34">
        <f t="shared" si="119"/>
        <v>0</v>
      </c>
      <c r="K250" s="55"/>
      <c r="L250" s="43"/>
      <c r="M250" s="34">
        <f t="shared" si="127"/>
        <v>0</v>
      </c>
      <c r="N250" s="55"/>
      <c r="O250" s="43"/>
      <c r="P250" s="34">
        <f t="shared" si="126"/>
        <v>0</v>
      </c>
      <c r="Q250" s="35">
        <f t="shared" si="122"/>
        <v>0</v>
      </c>
    </row>
    <row r="251" spans="1:17" x14ac:dyDescent="0.3">
      <c r="A251" s="105" t="s">
        <v>184</v>
      </c>
      <c r="B251" s="107"/>
      <c r="C251" s="109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28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ref="P251:P252" si="129">SUM(N251:O251)</f>
        <v>0</v>
      </c>
      <c r="Q251" s="41">
        <f t="shared" ref="Q251:Q252" si="130">P251+M251+J251</f>
        <v>6640</v>
      </c>
    </row>
    <row r="252" spans="1:17" x14ac:dyDescent="0.3">
      <c r="A252" s="105"/>
      <c r="B252" s="107"/>
      <c r="C252" s="109"/>
      <c r="D252" s="36"/>
      <c r="E252" s="42"/>
      <c r="F252" s="43"/>
      <c r="G252" s="43"/>
      <c r="H252" s="43">
        <v>166</v>
      </c>
      <c r="I252" s="43"/>
      <c r="J252" s="34">
        <f t="shared" si="128"/>
        <v>166</v>
      </c>
      <c r="K252" s="55"/>
      <c r="L252" s="43"/>
      <c r="M252" s="34">
        <f t="shared" ref="M252" si="131">SUM(K252:L252)</f>
        <v>0</v>
      </c>
      <c r="N252" s="55"/>
      <c r="O252" s="43"/>
      <c r="P252" s="34">
        <f t="shared" si="129"/>
        <v>0</v>
      </c>
      <c r="Q252" s="35">
        <f t="shared" si="130"/>
        <v>166</v>
      </c>
    </row>
    <row r="253" spans="1:17" x14ac:dyDescent="0.3">
      <c r="A253" s="105" t="s">
        <v>308</v>
      </c>
      <c r="B253" s="107"/>
      <c r="C253" s="109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19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26"/>
        <v>0</v>
      </c>
      <c r="Q253" s="41">
        <f t="shared" si="122"/>
        <v>3000</v>
      </c>
    </row>
    <row r="254" spans="1:17" ht="14.4" thickBot="1" x14ac:dyDescent="0.35">
      <c r="A254" s="106"/>
      <c r="B254" s="108"/>
      <c r="C254" s="110"/>
      <c r="D254" s="50"/>
      <c r="E254" s="51"/>
      <c r="F254" s="45"/>
      <c r="G254" s="45">
        <v>0</v>
      </c>
      <c r="H254" s="45"/>
      <c r="I254" s="45"/>
      <c r="J254" s="24">
        <f t="shared" si="119"/>
        <v>0</v>
      </c>
      <c r="K254" s="56"/>
      <c r="L254" s="45"/>
      <c r="M254" s="24">
        <f t="shared" si="127"/>
        <v>0</v>
      </c>
      <c r="N254" s="56"/>
      <c r="O254" s="45"/>
      <c r="P254" s="24">
        <f t="shared" si="126"/>
        <v>0</v>
      </c>
      <c r="Q254" s="25">
        <f t="shared" si="122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3" t="s">
        <v>187</v>
      </c>
      <c r="B256" s="114"/>
      <c r="C256" s="117" t="s">
        <v>188</v>
      </c>
      <c r="D256" s="111"/>
      <c r="E256" s="16">
        <f>E258+E260+E262+E264+E266+E268+E270+E272+E274</f>
        <v>0</v>
      </c>
      <c r="F256" s="17">
        <f t="shared" ref="E256:I257" si="132">F258+F260+F262+F264+F266+F268+F270+F272+F274</f>
        <v>0</v>
      </c>
      <c r="G256" s="17">
        <f>G258+G260+G262+G264+G266+G268+G270+G272+G274</f>
        <v>73279</v>
      </c>
      <c r="H256" s="17">
        <f t="shared" si="132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115"/>
      <c r="B257" s="116"/>
      <c r="C257" s="118"/>
      <c r="D257" s="112"/>
      <c r="E257" s="21">
        <f t="shared" si="132"/>
        <v>0</v>
      </c>
      <c r="F257" s="22">
        <f t="shared" si="132"/>
        <v>0</v>
      </c>
      <c r="G257" s="22">
        <f t="shared" si="132"/>
        <v>4598.1099999999997</v>
      </c>
      <c r="H257" s="22">
        <f t="shared" si="132"/>
        <v>0</v>
      </c>
      <c r="I257" s="22">
        <f t="shared" si="132"/>
        <v>1209.2</v>
      </c>
      <c r="J257" s="24">
        <f t="shared" ref="J257:J275" si="133">SUM(E257:I257)</f>
        <v>5807.3099999999995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34">SUM(K257:L257)</f>
        <v>0</v>
      </c>
      <c r="N257" s="53">
        <f>N259+N261+N263+N265+N267+N269+N271+N273+N275</f>
        <v>0</v>
      </c>
      <c r="O257" s="22">
        <f>O259+O261+O263+O265+O267+O269+O271+O273+O275</f>
        <v>6294.8700000000008</v>
      </c>
      <c r="P257" s="24">
        <f t="shared" ref="P257:P275" si="135">SUM(N257:O257)</f>
        <v>6294.8700000000008</v>
      </c>
      <c r="Q257" s="25">
        <f t="shared" ref="Q257:Q275" si="136">P257+M257+J257</f>
        <v>12102.18</v>
      </c>
    </row>
    <row r="258" spans="1:17" hidden="1" x14ac:dyDescent="0.3">
      <c r="A258" s="100" t="s">
        <v>189</v>
      </c>
      <c r="B258" s="102"/>
      <c r="C258" s="104" t="s">
        <v>190</v>
      </c>
      <c r="D258" s="119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33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35"/>
        <v>0</v>
      </c>
      <c r="Q258" s="30">
        <f t="shared" si="136"/>
        <v>0</v>
      </c>
    </row>
    <row r="259" spans="1:17" hidden="1" x14ac:dyDescent="0.3">
      <c r="A259" s="105"/>
      <c r="B259" s="107"/>
      <c r="C259" s="109"/>
      <c r="D259" s="120"/>
      <c r="E259" s="42"/>
      <c r="F259" s="43"/>
      <c r="G259" s="43"/>
      <c r="H259" s="43"/>
      <c r="I259" s="43"/>
      <c r="J259" s="34"/>
      <c r="K259" s="55"/>
      <c r="L259" s="43"/>
      <c r="M259" s="34">
        <f t="shared" si="134"/>
        <v>0</v>
      </c>
      <c r="N259" s="55"/>
      <c r="O259" s="43"/>
      <c r="P259" s="34">
        <f t="shared" si="135"/>
        <v>0</v>
      </c>
      <c r="Q259" s="35">
        <f t="shared" si="136"/>
        <v>0</v>
      </c>
    </row>
    <row r="260" spans="1:17" x14ac:dyDescent="0.3">
      <c r="A260" s="105" t="s">
        <v>191</v>
      </c>
      <c r="B260" s="107"/>
      <c r="C260" s="109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33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35"/>
        <v>0</v>
      </c>
      <c r="Q260" s="41">
        <f t="shared" si="136"/>
        <v>73079</v>
      </c>
    </row>
    <row r="261" spans="1:17" x14ac:dyDescent="0.3">
      <c r="A261" s="105"/>
      <c r="B261" s="107"/>
      <c r="C261" s="109"/>
      <c r="D261" s="36"/>
      <c r="E261" s="42"/>
      <c r="F261" s="43"/>
      <c r="G261" s="43">
        <v>4598.1099999999997</v>
      </c>
      <c r="H261" s="43"/>
      <c r="I261" s="43"/>
      <c r="J261" s="34">
        <f t="shared" si="133"/>
        <v>4598.1099999999997</v>
      </c>
      <c r="K261" s="55"/>
      <c r="L261" s="43"/>
      <c r="M261" s="34">
        <f t="shared" si="134"/>
        <v>0</v>
      </c>
      <c r="N261" s="55"/>
      <c r="O261" s="43"/>
      <c r="P261" s="34">
        <f t="shared" si="135"/>
        <v>0</v>
      </c>
      <c r="Q261" s="35">
        <f t="shared" si="136"/>
        <v>4598.1099999999997</v>
      </c>
    </row>
    <row r="262" spans="1:17" x14ac:dyDescent="0.3">
      <c r="A262" s="105" t="s">
        <v>193</v>
      </c>
      <c r="B262" s="107"/>
      <c r="C262" s="109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33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35"/>
        <v>35384</v>
      </c>
      <c r="Q262" s="41">
        <f t="shared" si="136"/>
        <v>36249</v>
      </c>
    </row>
    <row r="263" spans="1:17" x14ac:dyDescent="0.3">
      <c r="A263" s="105"/>
      <c r="B263" s="107"/>
      <c r="C263" s="109"/>
      <c r="D263" s="36"/>
      <c r="E263" s="42"/>
      <c r="F263" s="43"/>
      <c r="G263" s="43"/>
      <c r="H263" s="43"/>
      <c r="I263" s="43">
        <v>95.93</v>
      </c>
      <c r="J263" s="34">
        <f t="shared" si="133"/>
        <v>95.93</v>
      </c>
      <c r="K263" s="55"/>
      <c r="L263" s="43"/>
      <c r="M263" s="34">
        <f t="shared" si="134"/>
        <v>0</v>
      </c>
      <c r="N263" s="55"/>
      <c r="O263" s="43">
        <v>2350.13</v>
      </c>
      <c r="P263" s="34">
        <f t="shared" si="135"/>
        <v>2350.13</v>
      </c>
      <c r="Q263" s="35">
        <f t="shared" si="136"/>
        <v>2446.06</v>
      </c>
    </row>
    <row r="264" spans="1:17" x14ac:dyDescent="0.3">
      <c r="A264" s="105" t="s">
        <v>193</v>
      </c>
      <c r="B264" s="107"/>
      <c r="C264" s="109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33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35"/>
        <v>0</v>
      </c>
      <c r="Q264" s="41">
        <f t="shared" si="136"/>
        <v>5000</v>
      </c>
    </row>
    <row r="265" spans="1:17" x14ac:dyDescent="0.3">
      <c r="A265" s="105"/>
      <c r="B265" s="107"/>
      <c r="C265" s="109"/>
      <c r="D265" s="36"/>
      <c r="E265" s="42"/>
      <c r="F265" s="43"/>
      <c r="G265" s="43"/>
      <c r="H265" s="43"/>
      <c r="I265" s="43"/>
      <c r="J265" s="34">
        <f t="shared" si="133"/>
        <v>0</v>
      </c>
      <c r="K265" s="55">
        <v>0</v>
      </c>
      <c r="L265" s="43"/>
      <c r="M265" s="34">
        <f t="shared" si="134"/>
        <v>0</v>
      </c>
      <c r="N265" s="55"/>
      <c r="O265" s="43"/>
      <c r="P265" s="34">
        <f t="shared" si="135"/>
        <v>0</v>
      </c>
      <c r="Q265" s="35">
        <f t="shared" si="136"/>
        <v>0</v>
      </c>
    </row>
    <row r="266" spans="1:17" x14ac:dyDescent="0.3">
      <c r="A266" s="105" t="s">
        <v>194</v>
      </c>
      <c r="B266" s="107"/>
      <c r="C266" s="109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33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35"/>
        <v>0</v>
      </c>
      <c r="Q266" s="41">
        <f t="shared" si="136"/>
        <v>8200</v>
      </c>
    </row>
    <row r="267" spans="1:17" x14ac:dyDescent="0.3">
      <c r="A267" s="105"/>
      <c r="B267" s="107"/>
      <c r="C267" s="109"/>
      <c r="D267" s="36"/>
      <c r="E267" s="42"/>
      <c r="F267" s="43"/>
      <c r="G267" s="43">
        <v>0</v>
      </c>
      <c r="H267" s="43"/>
      <c r="I267" s="43"/>
      <c r="J267" s="34">
        <f t="shared" si="133"/>
        <v>0</v>
      </c>
      <c r="K267" s="55">
        <v>0</v>
      </c>
      <c r="L267" s="43"/>
      <c r="M267" s="34">
        <f t="shared" si="134"/>
        <v>0</v>
      </c>
      <c r="N267" s="55"/>
      <c r="O267" s="43"/>
      <c r="P267" s="34">
        <f t="shared" si="135"/>
        <v>0</v>
      </c>
      <c r="Q267" s="35">
        <f t="shared" si="136"/>
        <v>0</v>
      </c>
    </row>
    <row r="268" spans="1:17" x14ac:dyDescent="0.3">
      <c r="A268" s="105" t="s">
        <v>196</v>
      </c>
      <c r="B268" s="107"/>
      <c r="C268" s="109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33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35"/>
        <v>15085</v>
      </c>
      <c r="Q268" s="41">
        <f t="shared" si="136"/>
        <v>18596</v>
      </c>
    </row>
    <row r="269" spans="1:17" x14ac:dyDescent="0.3">
      <c r="A269" s="105"/>
      <c r="B269" s="107"/>
      <c r="C269" s="109"/>
      <c r="D269" s="36"/>
      <c r="E269" s="42"/>
      <c r="F269" s="43"/>
      <c r="G269" s="43"/>
      <c r="H269" s="43"/>
      <c r="I269" s="43">
        <v>308.51</v>
      </c>
      <c r="J269" s="34">
        <f t="shared" si="133"/>
        <v>308.51</v>
      </c>
      <c r="K269" s="55"/>
      <c r="L269" s="43"/>
      <c r="M269" s="34">
        <f t="shared" si="134"/>
        <v>0</v>
      </c>
      <c r="N269" s="55"/>
      <c r="O269" s="43">
        <v>1241.18</v>
      </c>
      <c r="P269" s="34">
        <f t="shared" si="135"/>
        <v>1241.18</v>
      </c>
      <c r="Q269" s="35">
        <f t="shared" si="136"/>
        <v>1549.69</v>
      </c>
    </row>
    <row r="270" spans="1:17" x14ac:dyDescent="0.3">
      <c r="A270" s="105" t="s">
        <v>196</v>
      </c>
      <c r="B270" s="107"/>
      <c r="C270" s="103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33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35"/>
        <v>16495</v>
      </c>
      <c r="Q270" s="41">
        <f t="shared" si="136"/>
        <v>20783</v>
      </c>
    </row>
    <row r="271" spans="1:17" x14ac:dyDescent="0.3">
      <c r="A271" s="105"/>
      <c r="B271" s="107"/>
      <c r="C271" s="104"/>
      <c r="D271" s="36"/>
      <c r="E271" s="42"/>
      <c r="F271" s="43"/>
      <c r="G271" s="43"/>
      <c r="H271" s="43"/>
      <c r="I271" s="43">
        <v>375.76</v>
      </c>
      <c r="J271" s="34">
        <f t="shared" si="133"/>
        <v>375.76</v>
      </c>
      <c r="K271" s="55"/>
      <c r="L271" s="43"/>
      <c r="M271" s="34">
        <f t="shared" si="134"/>
        <v>0</v>
      </c>
      <c r="N271" s="55"/>
      <c r="O271" s="43">
        <v>1356.14</v>
      </c>
      <c r="P271" s="34">
        <f t="shared" si="135"/>
        <v>1356.14</v>
      </c>
      <c r="Q271" s="35">
        <f t="shared" si="136"/>
        <v>1731.9</v>
      </c>
    </row>
    <row r="272" spans="1:17" ht="12.75" customHeight="1" x14ac:dyDescent="0.3">
      <c r="A272" s="105" t="s">
        <v>196</v>
      </c>
      <c r="B272" s="107"/>
      <c r="C272" s="103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33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35"/>
        <v>16420</v>
      </c>
      <c r="Q272" s="41">
        <f t="shared" si="136"/>
        <v>21317</v>
      </c>
    </row>
    <row r="273" spans="1:17" x14ac:dyDescent="0.3">
      <c r="A273" s="105"/>
      <c r="B273" s="107"/>
      <c r="C273" s="104"/>
      <c r="D273" s="36"/>
      <c r="E273" s="42"/>
      <c r="F273" s="43"/>
      <c r="G273" s="43"/>
      <c r="H273" s="43"/>
      <c r="I273" s="43">
        <v>429</v>
      </c>
      <c r="J273" s="34">
        <f t="shared" si="133"/>
        <v>429</v>
      </c>
      <c r="K273" s="55"/>
      <c r="L273" s="43"/>
      <c r="M273" s="34">
        <f t="shared" si="134"/>
        <v>0</v>
      </c>
      <c r="N273" s="55"/>
      <c r="O273" s="43">
        <v>1347.42</v>
      </c>
      <c r="P273" s="34">
        <f t="shared" si="135"/>
        <v>1347.42</v>
      </c>
      <c r="Q273" s="35">
        <f t="shared" si="136"/>
        <v>1776.42</v>
      </c>
    </row>
    <row r="274" spans="1:17" ht="13.8" hidden="1" customHeight="1" x14ac:dyDescent="0.3">
      <c r="A274" s="105" t="s">
        <v>196</v>
      </c>
      <c r="B274" s="107"/>
      <c r="C274" s="109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33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35"/>
        <v>0</v>
      </c>
      <c r="Q274" s="41">
        <f t="shared" si="136"/>
        <v>0</v>
      </c>
    </row>
    <row r="275" spans="1:17" ht="14.4" hidden="1" customHeight="1" thickBot="1" x14ac:dyDescent="0.35">
      <c r="A275" s="106"/>
      <c r="B275" s="108"/>
      <c r="C275" s="110"/>
      <c r="D275" s="50"/>
      <c r="E275" s="51"/>
      <c r="F275" s="45"/>
      <c r="G275" s="45"/>
      <c r="H275" s="45"/>
      <c r="I275" s="45"/>
      <c r="J275" s="24">
        <f t="shared" si="133"/>
        <v>0</v>
      </c>
      <c r="K275" s="56"/>
      <c r="L275" s="45"/>
      <c r="M275" s="24">
        <v>0</v>
      </c>
      <c r="N275" s="56"/>
      <c r="O275" s="45"/>
      <c r="P275" s="24">
        <f t="shared" si="135"/>
        <v>0</v>
      </c>
      <c r="Q275" s="25">
        <f t="shared" si="136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3" t="s">
        <v>201</v>
      </c>
      <c r="B277" s="114"/>
      <c r="C277" s="117" t="s">
        <v>202</v>
      </c>
      <c r="D277" s="111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5"/>
      <c r="B278" s="116"/>
      <c r="C278" s="118"/>
      <c r="D278" s="112"/>
      <c r="E278" s="21">
        <f>E280+E282+E284+E286+E304+E306+E308+E330+E332+E334</f>
        <v>24967.37</v>
      </c>
      <c r="F278" s="22">
        <f>F280+F282+F284+F286+F304+F306+F308+F330+F332+F334</f>
        <v>8797.41</v>
      </c>
      <c r="G278" s="22">
        <f>G280+G282+G284+G286+G304+G306+G308+G332+G334</f>
        <v>13144.830000000002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46909.61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46909.61</v>
      </c>
    </row>
    <row r="279" spans="1:17" x14ac:dyDescent="0.3">
      <c r="A279" s="100" t="s">
        <v>203</v>
      </c>
      <c r="B279" s="102"/>
      <c r="C279" s="104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37">SUM(E279:I279)</f>
        <v>488271</v>
      </c>
      <c r="K279" s="54"/>
      <c r="L279" s="27">
        <v>0</v>
      </c>
      <c r="M279" s="29">
        <f t="shared" ref="M279:M291" si="138">SUM(K279:L279)</f>
        <v>0</v>
      </c>
      <c r="N279" s="54">
        <v>0</v>
      </c>
      <c r="O279" s="27">
        <v>0</v>
      </c>
      <c r="P279" s="28">
        <f t="shared" ref="P279:P335" si="139">SUM(N279:O279)</f>
        <v>0</v>
      </c>
      <c r="Q279" s="64">
        <f t="shared" ref="Q279:Q336" si="140">P279+M279+J279</f>
        <v>488271</v>
      </c>
    </row>
    <row r="280" spans="1:17" x14ac:dyDescent="0.3">
      <c r="A280" s="105"/>
      <c r="B280" s="107"/>
      <c r="C280" s="109"/>
      <c r="D280" s="36"/>
      <c r="E280" s="42">
        <v>24967.37</v>
      </c>
      <c r="F280" s="43">
        <v>8797.41</v>
      </c>
      <c r="G280" s="43"/>
      <c r="H280" s="43"/>
      <c r="I280" s="43"/>
      <c r="J280" s="34">
        <f t="shared" si="137"/>
        <v>33764.78</v>
      </c>
      <c r="K280" s="55"/>
      <c r="L280" s="43"/>
      <c r="M280" s="34">
        <f t="shared" si="138"/>
        <v>0</v>
      </c>
      <c r="N280" s="55"/>
      <c r="O280" s="43"/>
      <c r="P280" s="33">
        <f t="shared" si="139"/>
        <v>0</v>
      </c>
      <c r="Q280" s="65">
        <f t="shared" si="140"/>
        <v>33764.78</v>
      </c>
    </row>
    <row r="281" spans="1:17" x14ac:dyDescent="0.3">
      <c r="A281" s="105" t="s">
        <v>203</v>
      </c>
      <c r="B281" s="107"/>
      <c r="C281" s="109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37"/>
        <v>2000</v>
      </c>
      <c r="K281" s="44">
        <v>0</v>
      </c>
      <c r="L281" s="38">
        <v>0</v>
      </c>
      <c r="M281" s="40">
        <f t="shared" si="138"/>
        <v>0</v>
      </c>
      <c r="N281" s="44">
        <v>0</v>
      </c>
      <c r="O281" s="38">
        <v>0</v>
      </c>
      <c r="P281" s="39">
        <f t="shared" si="139"/>
        <v>0</v>
      </c>
      <c r="Q281" s="66">
        <f t="shared" si="140"/>
        <v>2000</v>
      </c>
    </row>
    <row r="282" spans="1:17" x14ac:dyDescent="0.3">
      <c r="A282" s="105"/>
      <c r="B282" s="107"/>
      <c r="C282" s="109"/>
      <c r="D282" s="36"/>
      <c r="E282" s="42"/>
      <c r="F282" s="43"/>
      <c r="G282" s="43">
        <v>108.56</v>
      </c>
      <c r="H282" s="43"/>
      <c r="I282" s="43"/>
      <c r="J282" s="34">
        <f t="shared" si="137"/>
        <v>108.56</v>
      </c>
      <c r="K282" s="55"/>
      <c r="L282" s="43"/>
      <c r="M282" s="34">
        <f t="shared" si="138"/>
        <v>0</v>
      </c>
      <c r="N282" s="55"/>
      <c r="O282" s="43"/>
      <c r="P282" s="33">
        <f t="shared" si="139"/>
        <v>0</v>
      </c>
      <c r="Q282" s="65">
        <f t="shared" si="140"/>
        <v>108.56</v>
      </c>
    </row>
    <row r="283" spans="1:17" x14ac:dyDescent="0.3">
      <c r="A283" s="105" t="s">
        <v>203</v>
      </c>
      <c r="B283" s="107"/>
      <c r="C283" s="109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37"/>
        <v>12000</v>
      </c>
      <c r="K283" s="44">
        <v>0</v>
      </c>
      <c r="L283" s="38">
        <v>0</v>
      </c>
      <c r="M283" s="40">
        <f t="shared" si="138"/>
        <v>0</v>
      </c>
      <c r="N283" s="44">
        <v>0</v>
      </c>
      <c r="O283" s="38">
        <v>0</v>
      </c>
      <c r="P283" s="39">
        <f t="shared" si="139"/>
        <v>0</v>
      </c>
      <c r="Q283" s="66">
        <f t="shared" si="140"/>
        <v>12000</v>
      </c>
    </row>
    <row r="284" spans="1:17" x14ac:dyDescent="0.3">
      <c r="A284" s="105"/>
      <c r="B284" s="107"/>
      <c r="C284" s="109"/>
      <c r="D284" s="36"/>
      <c r="E284" s="42"/>
      <c r="F284" s="43"/>
      <c r="G284" s="43">
        <v>1226.24</v>
      </c>
      <c r="H284" s="43"/>
      <c r="I284" s="43"/>
      <c r="J284" s="34">
        <f t="shared" si="137"/>
        <v>1226.24</v>
      </c>
      <c r="K284" s="55"/>
      <c r="L284" s="43"/>
      <c r="M284" s="34">
        <f t="shared" si="138"/>
        <v>0</v>
      </c>
      <c r="N284" s="55"/>
      <c r="O284" s="43"/>
      <c r="P284" s="33">
        <f t="shared" si="139"/>
        <v>0</v>
      </c>
      <c r="Q284" s="65">
        <f t="shared" si="140"/>
        <v>1226.24</v>
      </c>
    </row>
    <row r="285" spans="1:17" x14ac:dyDescent="0.3">
      <c r="A285" s="105" t="s">
        <v>203</v>
      </c>
      <c r="B285" s="107"/>
      <c r="C285" s="109" t="s">
        <v>207</v>
      </c>
      <c r="D285" s="36"/>
      <c r="E285" s="37">
        <f t="shared" ref="E285:I286" si="141">E287+E289+E291+E293+E295+E297+E299+E301</f>
        <v>0</v>
      </c>
      <c r="F285" s="38">
        <f t="shared" si="141"/>
        <v>0</v>
      </c>
      <c r="G285" s="38">
        <f t="shared" si="141"/>
        <v>17850</v>
      </c>
      <c r="H285" s="38">
        <f t="shared" si="141"/>
        <v>0</v>
      </c>
      <c r="I285" s="38">
        <f t="shared" si="141"/>
        <v>0</v>
      </c>
      <c r="J285" s="40">
        <f t="shared" si="137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38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39"/>
        <v>0</v>
      </c>
      <c r="Q285" s="66">
        <f t="shared" si="140"/>
        <v>17850</v>
      </c>
    </row>
    <row r="286" spans="1:17" x14ac:dyDescent="0.3">
      <c r="A286" s="105"/>
      <c r="B286" s="107"/>
      <c r="C286" s="109"/>
      <c r="D286" s="36"/>
      <c r="E286" s="31">
        <f t="shared" si="141"/>
        <v>0</v>
      </c>
      <c r="F286" s="32">
        <f t="shared" si="141"/>
        <v>0</v>
      </c>
      <c r="G286" s="32">
        <f t="shared" si="141"/>
        <v>71.27</v>
      </c>
      <c r="H286" s="32">
        <f t="shared" si="141"/>
        <v>0</v>
      </c>
      <c r="I286" s="32">
        <f t="shared" si="141"/>
        <v>0</v>
      </c>
      <c r="J286" s="34">
        <f t="shared" si="137"/>
        <v>71.27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38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39"/>
        <v>0</v>
      </c>
      <c r="Q286" s="65">
        <f t="shared" si="140"/>
        <v>71.27</v>
      </c>
    </row>
    <row r="287" spans="1:17" x14ac:dyDescent="0.3">
      <c r="A287" s="105"/>
      <c r="B287" s="107" t="s">
        <v>208</v>
      </c>
      <c r="C287" s="109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37"/>
        <v>3500</v>
      </c>
      <c r="K287" s="44">
        <v>0</v>
      </c>
      <c r="L287" s="38">
        <v>0</v>
      </c>
      <c r="M287" s="40">
        <f t="shared" si="138"/>
        <v>0</v>
      </c>
      <c r="N287" s="44">
        <v>0</v>
      </c>
      <c r="O287" s="38">
        <v>0</v>
      </c>
      <c r="P287" s="39">
        <f t="shared" si="139"/>
        <v>0</v>
      </c>
      <c r="Q287" s="66">
        <f t="shared" si="140"/>
        <v>3500</v>
      </c>
    </row>
    <row r="288" spans="1:17" x14ac:dyDescent="0.3">
      <c r="A288" s="105"/>
      <c r="B288" s="107"/>
      <c r="C288" s="109"/>
      <c r="D288" s="36"/>
      <c r="E288" s="42"/>
      <c r="F288" s="43"/>
      <c r="G288" s="43">
        <v>0</v>
      </c>
      <c r="H288" s="43"/>
      <c r="I288" s="43"/>
      <c r="J288" s="34">
        <f t="shared" si="137"/>
        <v>0</v>
      </c>
      <c r="K288" s="55"/>
      <c r="L288" s="43"/>
      <c r="M288" s="34">
        <f t="shared" si="138"/>
        <v>0</v>
      </c>
      <c r="N288" s="55"/>
      <c r="O288" s="43"/>
      <c r="P288" s="33">
        <f t="shared" si="139"/>
        <v>0</v>
      </c>
      <c r="Q288" s="65">
        <f t="shared" si="140"/>
        <v>0</v>
      </c>
    </row>
    <row r="289" spans="1:17" x14ac:dyDescent="0.3">
      <c r="A289" s="105"/>
      <c r="B289" s="107" t="s">
        <v>210</v>
      </c>
      <c r="C289" s="109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37"/>
        <v>50</v>
      </c>
      <c r="K289" s="44">
        <v>0</v>
      </c>
      <c r="L289" s="38">
        <v>0</v>
      </c>
      <c r="M289" s="40">
        <f t="shared" si="138"/>
        <v>0</v>
      </c>
      <c r="N289" s="44">
        <v>0</v>
      </c>
      <c r="O289" s="38">
        <v>0</v>
      </c>
      <c r="P289" s="39">
        <f t="shared" si="139"/>
        <v>0</v>
      </c>
      <c r="Q289" s="66">
        <f t="shared" si="140"/>
        <v>50</v>
      </c>
    </row>
    <row r="290" spans="1:17" x14ac:dyDescent="0.3">
      <c r="A290" s="105"/>
      <c r="B290" s="107"/>
      <c r="C290" s="109"/>
      <c r="D290" s="36"/>
      <c r="E290" s="42"/>
      <c r="F290" s="43"/>
      <c r="G290" s="43">
        <v>0</v>
      </c>
      <c r="H290" s="43"/>
      <c r="I290" s="43"/>
      <c r="J290" s="34">
        <f t="shared" si="137"/>
        <v>0</v>
      </c>
      <c r="K290" s="55"/>
      <c r="L290" s="43"/>
      <c r="M290" s="34">
        <f t="shared" si="138"/>
        <v>0</v>
      </c>
      <c r="N290" s="55"/>
      <c r="O290" s="43"/>
      <c r="P290" s="33">
        <f t="shared" si="139"/>
        <v>0</v>
      </c>
      <c r="Q290" s="65">
        <f t="shared" si="140"/>
        <v>0</v>
      </c>
    </row>
    <row r="291" spans="1:17" x14ac:dyDescent="0.3">
      <c r="A291" s="105"/>
      <c r="B291" s="107" t="s">
        <v>212</v>
      </c>
      <c r="C291" s="109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37"/>
        <v>3000</v>
      </c>
      <c r="K291" s="44">
        <v>0</v>
      </c>
      <c r="L291" s="38">
        <v>0</v>
      </c>
      <c r="M291" s="40">
        <f t="shared" si="138"/>
        <v>0</v>
      </c>
      <c r="N291" s="44">
        <v>0</v>
      </c>
      <c r="O291" s="38">
        <v>0</v>
      </c>
      <c r="P291" s="39">
        <f t="shared" si="139"/>
        <v>0</v>
      </c>
      <c r="Q291" s="66">
        <f t="shared" si="140"/>
        <v>3000</v>
      </c>
    </row>
    <row r="292" spans="1:17" x14ac:dyDescent="0.3">
      <c r="A292" s="105"/>
      <c r="B292" s="107"/>
      <c r="C292" s="109"/>
      <c r="D292" s="36"/>
      <c r="E292" s="42"/>
      <c r="F292" s="43"/>
      <c r="G292" s="43">
        <v>0</v>
      </c>
      <c r="H292" s="43"/>
      <c r="I292" s="43"/>
      <c r="J292" s="34">
        <f t="shared" si="137"/>
        <v>0</v>
      </c>
      <c r="K292" s="55"/>
      <c r="L292" s="43"/>
      <c r="M292" s="34">
        <f t="shared" ref="M292:M335" si="142">SUM(K292:L292)</f>
        <v>0</v>
      </c>
      <c r="N292" s="55"/>
      <c r="O292" s="43"/>
      <c r="P292" s="33">
        <f t="shared" si="139"/>
        <v>0</v>
      </c>
      <c r="Q292" s="65">
        <f t="shared" si="140"/>
        <v>0</v>
      </c>
    </row>
    <row r="293" spans="1:17" x14ac:dyDescent="0.3">
      <c r="A293" s="105"/>
      <c r="B293" s="107" t="s">
        <v>214</v>
      </c>
      <c r="C293" s="109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37"/>
        <v>500</v>
      </c>
      <c r="K293" s="44">
        <v>0</v>
      </c>
      <c r="L293" s="38">
        <v>0</v>
      </c>
      <c r="M293" s="40">
        <f t="shared" si="142"/>
        <v>0</v>
      </c>
      <c r="N293" s="44">
        <v>0</v>
      </c>
      <c r="O293" s="38">
        <v>0</v>
      </c>
      <c r="P293" s="39">
        <f t="shared" si="139"/>
        <v>0</v>
      </c>
      <c r="Q293" s="66">
        <f t="shared" si="140"/>
        <v>500</v>
      </c>
    </row>
    <row r="294" spans="1:17" x14ac:dyDescent="0.3">
      <c r="A294" s="105"/>
      <c r="B294" s="107"/>
      <c r="C294" s="109"/>
      <c r="D294" s="36"/>
      <c r="E294" s="42"/>
      <c r="F294" s="43"/>
      <c r="G294" s="43">
        <v>0</v>
      </c>
      <c r="H294" s="43"/>
      <c r="I294" s="43"/>
      <c r="J294" s="34">
        <f t="shared" si="137"/>
        <v>0</v>
      </c>
      <c r="K294" s="55"/>
      <c r="L294" s="43"/>
      <c r="M294" s="34">
        <f t="shared" si="142"/>
        <v>0</v>
      </c>
      <c r="N294" s="55"/>
      <c r="O294" s="43"/>
      <c r="P294" s="33">
        <f t="shared" si="139"/>
        <v>0</v>
      </c>
      <c r="Q294" s="65">
        <f t="shared" si="140"/>
        <v>0</v>
      </c>
    </row>
    <row r="295" spans="1:17" x14ac:dyDescent="0.3">
      <c r="A295" s="105"/>
      <c r="B295" s="107" t="s">
        <v>216</v>
      </c>
      <c r="C295" s="109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37"/>
        <v>8000</v>
      </c>
      <c r="K295" s="44">
        <v>0</v>
      </c>
      <c r="L295" s="38">
        <v>0</v>
      </c>
      <c r="M295" s="40">
        <f t="shared" si="142"/>
        <v>0</v>
      </c>
      <c r="N295" s="44">
        <v>0</v>
      </c>
      <c r="O295" s="38">
        <v>0</v>
      </c>
      <c r="P295" s="39">
        <f t="shared" si="139"/>
        <v>0</v>
      </c>
      <c r="Q295" s="66">
        <f t="shared" si="140"/>
        <v>8000</v>
      </c>
    </row>
    <row r="296" spans="1:17" x14ac:dyDescent="0.3">
      <c r="A296" s="105"/>
      <c r="B296" s="107"/>
      <c r="C296" s="109"/>
      <c r="D296" s="36"/>
      <c r="E296" s="42"/>
      <c r="F296" s="43"/>
      <c r="G296" s="43">
        <v>71.27</v>
      </c>
      <c r="H296" s="43"/>
      <c r="I296" s="43"/>
      <c r="J296" s="34">
        <f t="shared" si="137"/>
        <v>71.27</v>
      </c>
      <c r="K296" s="55"/>
      <c r="L296" s="43"/>
      <c r="M296" s="34">
        <f t="shared" si="142"/>
        <v>0</v>
      </c>
      <c r="N296" s="55"/>
      <c r="O296" s="43"/>
      <c r="P296" s="33">
        <f t="shared" si="139"/>
        <v>0</v>
      </c>
      <c r="Q296" s="65">
        <f t="shared" si="140"/>
        <v>71.27</v>
      </c>
    </row>
    <row r="297" spans="1:17" x14ac:dyDescent="0.3">
      <c r="A297" s="105"/>
      <c r="B297" s="107" t="s">
        <v>218</v>
      </c>
      <c r="C297" s="109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37"/>
        <v>800</v>
      </c>
      <c r="K297" s="44">
        <v>0</v>
      </c>
      <c r="L297" s="38">
        <v>0</v>
      </c>
      <c r="M297" s="40">
        <f t="shared" si="142"/>
        <v>0</v>
      </c>
      <c r="N297" s="44">
        <v>0</v>
      </c>
      <c r="O297" s="38">
        <v>0</v>
      </c>
      <c r="P297" s="39">
        <f t="shared" si="139"/>
        <v>0</v>
      </c>
      <c r="Q297" s="66">
        <f t="shared" si="140"/>
        <v>800</v>
      </c>
    </row>
    <row r="298" spans="1:17" x14ac:dyDescent="0.3">
      <c r="A298" s="105"/>
      <c r="B298" s="107"/>
      <c r="C298" s="109"/>
      <c r="D298" s="36"/>
      <c r="E298" s="42"/>
      <c r="F298" s="43"/>
      <c r="G298" s="43">
        <v>0</v>
      </c>
      <c r="H298" s="43"/>
      <c r="I298" s="43"/>
      <c r="J298" s="34">
        <f t="shared" si="137"/>
        <v>0</v>
      </c>
      <c r="K298" s="55"/>
      <c r="L298" s="43"/>
      <c r="M298" s="34">
        <f t="shared" si="142"/>
        <v>0</v>
      </c>
      <c r="N298" s="55"/>
      <c r="O298" s="43"/>
      <c r="P298" s="33">
        <f t="shared" si="139"/>
        <v>0</v>
      </c>
      <c r="Q298" s="65">
        <f t="shared" si="140"/>
        <v>0</v>
      </c>
    </row>
    <row r="299" spans="1:17" x14ac:dyDescent="0.3">
      <c r="A299" s="105"/>
      <c r="B299" s="107" t="s">
        <v>220</v>
      </c>
      <c r="C299" s="109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37"/>
        <v>500</v>
      </c>
      <c r="K299" s="44">
        <v>0</v>
      </c>
      <c r="L299" s="38">
        <v>0</v>
      </c>
      <c r="M299" s="40">
        <f t="shared" si="142"/>
        <v>0</v>
      </c>
      <c r="N299" s="44">
        <v>0</v>
      </c>
      <c r="O299" s="38">
        <v>0</v>
      </c>
      <c r="P299" s="39">
        <f t="shared" si="139"/>
        <v>0</v>
      </c>
      <c r="Q299" s="66">
        <f t="shared" si="140"/>
        <v>500</v>
      </c>
    </row>
    <row r="300" spans="1:17" x14ac:dyDescent="0.3">
      <c r="A300" s="105"/>
      <c r="B300" s="107"/>
      <c r="C300" s="109"/>
      <c r="D300" s="36"/>
      <c r="E300" s="42"/>
      <c r="F300" s="43"/>
      <c r="G300" s="43">
        <v>0</v>
      </c>
      <c r="H300" s="43"/>
      <c r="I300" s="43"/>
      <c r="J300" s="34">
        <f t="shared" si="137"/>
        <v>0</v>
      </c>
      <c r="K300" s="55"/>
      <c r="L300" s="43"/>
      <c r="M300" s="34">
        <f t="shared" si="142"/>
        <v>0</v>
      </c>
      <c r="N300" s="55"/>
      <c r="O300" s="43"/>
      <c r="P300" s="33">
        <f t="shared" si="139"/>
        <v>0</v>
      </c>
      <c r="Q300" s="65">
        <f t="shared" si="140"/>
        <v>0</v>
      </c>
    </row>
    <row r="301" spans="1:17" x14ac:dyDescent="0.3">
      <c r="A301" s="105"/>
      <c r="B301" s="107" t="s">
        <v>222</v>
      </c>
      <c r="C301" s="109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37"/>
        <v>1500</v>
      </c>
      <c r="K301" s="44">
        <v>0</v>
      </c>
      <c r="L301" s="38">
        <v>0</v>
      </c>
      <c r="M301" s="40">
        <f t="shared" si="142"/>
        <v>0</v>
      </c>
      <c r="N301" s="44">
        <v>0</v>
      </c>
      <c r="O301" s="38">
        <v>0</v>
      </c>
      <c r="P301" s="39">
        <f t="shared" si="139"/>
        <v>0</v>
      </c>
      <c r="Q301" s="66">
        <f t="shared" si="140"/>
        <v>1500</v>
      </c>
    </row>
    <row r="302" spans="1:17" x14ac:dyDescent="0.3">
      <c r="A302" s="105"/>
      <c r="B302" s="107"/>
      <c r="C302" s="109"/>
      <c r="D302" s="36"/>
      <c r="E302" s="42"/>
      <c r="F302" s="43"/>
      <c r="G302" s="43">
        <v>0</v>
      </c>
      <c r="H302" s="43"/>
      <c r="I302" s="43"/>
      <c r="J302" s="34">
        <f t="shared" si="137"/>
        <v>0</v>
      </c>
      <c r="K302" s="55"/>
      <c r="L302" s="43"/>
      <c r="M302" s="34">
        <f t="shared" si="142"/>
        <v>0</v>
      </c>
      <c r="N302" s="55"/>
      <c r="O302" s="43"/>
      <c r="P302" s="33">
        <f t="shared" si="139"/>
        <v>0</v>
      </c>
      <c r="Q302" s="65">
        <f t="shared" si="140"/>
        <v>0</v>
      </c>
    </row>
    <row r="303" spans="1:17" x14ac:dyDescent="0.3">
      <c r="A303" s="105" t="s">
        <v>203</v>
      </c>
      <c r="B303" s="101"/>
      <c r="C303" s="103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37"/>
        <v>16800</v>
      </c>
      <c r="K303" s="44">
        <v>0</v>
      </c>
      <c r="L303" s="38">
        <v>0</v>
      </c>
      <c r="M303" s="40">
        <f t="shared" si="142"/>
        <v>0</v>
      </c>
      <c r="N303" s="44">
        <v>0</v>
      </c>
      <c r="O303" s="38">
        <v>0</v>
      </c>
      <c r="P303" s="39">
        <f t="shared" si="139"/>
        <v>0</v>
      </c>
      <c r="Q303" s="66">
        <f t="shared" si="140"/>
        <v>16800</v>
      </c>
    </row>
    <row r="304" spans="1:17" x14ac:dyDescent="0.3">
      <c r="A304" s="105"/>
      <c r="B304" s="102"/>
      <c r="C304" s="104"/>
      <c r="D304" s="36"/>
      <c r="E304" s="42"/>
      <c r="F304" s="43"/>
      <c r="G304" s="43">
        <v>1067.81</v>
      </c>
      <c r="H304" s="43"/>
      <c r="I304" s="43"/>
      <c r="J304" s="34">
        <f t="shared" si="137"/>
        <v>1067.81</v>
      </c>
      <c r="K304" s="55"/>
      <c r="L304" s="43"/>
      <c r="M304" s="34">
        <f t="shared" si="142"/>
        <v>0</v>
      </c>
      <c r="N304" s="55"/>
      <c r="O304" s="43"/>
      <c r="P304" s="33">
        <f t="shared" si="139"/>
        <v>0</v>
      </c>
      <c r="Q304" s="65">
        <f t="shared" si="140"/>
        <v>1067.81</v>
      </c>
    </row>
    <row r="305" spans="1:17" x14ac:dyDescent="0.3">
      <c r="A305" s="105" t="s">
        <v>203</v>
      </c>
      <c r="B305" s="101"/>
      <c r="C305" s="103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37"/>
        <v>2000</v>
      </c>
      <c r="K305" s="44">
        <v>0</v>
      </c>
      <c r="L305" s="38">
        <v>0</v>
      </c>
      <c r="M305" s="40">
        <f t="shared" si="142"/>
        <v>0</v>
      </c>
      <c r="N305" s="44">
        <v>0</v>
      </c>
      <c r="O305" s="38">
        <v>0</v>
      </c>
      <c r="P305" s="39">
        <f t="shared" si="139"/>
        <v>0</v>
      </c>
      <c r="Q305" s="66">
        <f t="shared" si="140"/>
        <v>2000</v>
      </c>
    </row>
    <row r="306" spans="1:17" x14ac:dyDescent="0.3">
      <c r="A306" s="105"/>
      <c r="B306" s="102"/>
      <c r="C306" s="104"/>
      <c r="D306" s="36"/>
      <c r="E306" s="42"/>
      <c r="F306" s="43"/>
      <c r="G306" s="43">
        <v>0</v>
      </c>
      <c r="H306" s="43"/>
      <c r="I306" s="43"/>
      <c r="J306" s="34">
        <f t="shared" ref="J306:J335" si="143">SUM(E306:I306)</f>
        <v>0</v>
      </c>
      <c r="K306" s="55"/>
      <c r="L306" s="43"/>
      <c r="M306" s="34">
        <f t="shared" si="142"/>
        <v>0</v>
      </c>
      <c r="N306" s="55"/>
      <c r="O306" s="43"/>
      <c r="P306" s="33">
        <f t="shared" si="139"/>
        <v>0</v>
      </c>
      <c r="Q306" s="65">
        <f t="shared" si="140"/>
        <v>0</v>
      </c>
    </row>
    <row r="307" spans="1:17" x14ac:dyDescent="0.3">
      <c r="A307" s="105" t="s">
        <v>203</v>
      </c>
      <c r="B307" s="107"/>
      <c r="C307" s="109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43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42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39"/>
        <v>0</v>
      </c>
      <c r="Q307" s="66">
        <f t="shared" si="140"/>
        <v>52341</v>
      </c>
    </row>
    <row r="308" spans="1:17" x14ac:dyDescent="0.3">
      <c r="A308" s="105"/>
      <c r="B308" s="107"/>
      <c r="C308" s="109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10670.95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43"/>
        <v>10670.95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42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39"/>
        <v>0</v>
      </c>
      <c r="Q308" s="65">
        <f t="shared" si="140"/>
        <v>10670.95</v>
      </c>
    </row>
    <row r="309" spans="1:17" x14ac:dyDescent="0.3">
      <c r="A309" s="105"/>
      <c r="B309" s="107" t="s">
        <v>227</v>
      </c>
      <c r="C309" s="109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43"/>
        <v>2000</v>
      </c>
      <c r="K309" s="44">
        <v>0</v>
      </c>
      <c r="L309" s="38">
        <v>0</v>
      </c>
      <c r="M309" s="40">
        <f t="shared" si="142"/>
        <v>0</v>
      </c>
      <c r="N309" s="44">
        <v>0</v>
      </c>
      <c r="O309" s="38">
        <v>0</v>
      </c>
      <c r="P309" s="39">
        <f t="shared" si="139"/>
        <v>0</v>
      </c>
      <c r="Q309" s="66">
        <f t="shared" si="140"/>
        <v>2000</v>
      </c>
    </row>
    <row r="310" spans="1:17" x14ac:dyDescent="0.3">
      <c r="A310" s="105"/>
      <c r="B310" s="107"/>
      <c r="C310" s="109"/>
      <c r="D310" s="36"/>
      <c r="E310" s="42"/>
      <c r="F310" s="43"/>
      <c r="G310" s="43">
        <v>126</v>
      </c>
      <c r="H310" s="43"/>
      <c r="I310" s="43"/>
      <c r="J310" s="34">
        <f t="shared" si="143"/>
        <v>126</v>
      </c>
      <c r="K310" s="55"/>
      <c r="L310" s="43"/>
      <c r="M310" s="34">
        <f t="shared" si="142"/>
        <v>0</v>
      </c>
      <c r="N310" s="55"/>
      <c r="O310" s="43"/>
      <c r="P310" s="33">
        <f t="shared" si="139"/>
        <v>0</v>
      </c>
      <c r="Q310" s="65">
        <f t="shared" si="140"/>
        <v>126</v>
      </c>
    </row>
    <row r="311" spans="1:17" x14ac:dyDescent="0.3">
      <c r="A311" s="105"/>
      <c r="B311" s="107" t="s">
        <v>229</v>
      </c>
      <c r="C311" s="109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43"/>
        <v>5800</v>
      </c>
      <c r="K311" s="44">
        <v>0</v>
      </c>
      <c r="L311" s="38">
        <v>0</v>
      </c>
      <c r="M311" s="40">
        <f t="shared" si="142"/>
        <v>0</v>
      </c>
      <c r="N311" s="44">
        <v>0</v>
      </c>
      <c r="O311" s="38">
        <v>0</v>
      </c>
      <c r="P311" s="39">
        <f t="shared" si="139"/>
        <v>0</v>
      </c>
      <c r="Q311" s="66">
        <f t="shared" si="140"/>
        <v>5800</v>
      </c>
    </row>
    <row r="312" spans="1:17" x14ac:dyDescent="0.3">
      <c r="A312" s="105"/>
      <c r="B312" s="107"/>
      <c r="C312" s="109"/>
      <c r="D312" s="36"/>
      <c r="E312" s="42"/>
      <c r="F312" s="43"/>
      <c r="G312" s="43">
        <v>178.52</v>
      </c>
      <c r="H312" s="43"/>
      <c r="I312" s="43"/>
      <c r="J312" s="34">
        <f t="shared" si="143"/>
        <v>178.52</v>
      </c>
      <c r="K312" s="55"/>
      <c r="L312" s="43"/>
      <c r="M312" s="34">
        <f t="shared" si="142"/>
        <v>0</v>
      </c>
      <c r="N312" s="55"/>
      <c r="O312" s="43"/>
      <c r="P312" s="33">
        <f t="shared" si="139"/>
        <v>0</v>
      </c>
      <c r="Q312" s="65">
        <f t="shared" si="140"/>
        <v>178.52</v>
      </c>
    </row>
    <row r="313" spans="1:17" x14ac:dyDescent="0.3">
      <c r="A313" s="105"/>
      <c r="B313" s="107" t="s">
        <v>231</v>
      </c>
      <c r="C313" s="109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43"/>
        <v>1100</v>
      </c>
      <c r="K313" s="44">
        <v>0</v>
      </c>
      <c r="L313" s="38">
        <v>0</v>
      </c>
      <c r="M313" s="40">
        <f t="shared" si="142"/>
        <v>0</v>
      </c>
      <c r="N313" s="44">
        <v>0</v>
      </c>
      <c r="O313" s="38">
        <v>0</v>
      </c>
      <c r="P313" s="39">
        <f t="shared" si="139"/>
        <v>0</v>
      </c>
      <c r="Q313" s="66">
        <f t="shared" si="140"/>
        <v>1100</v>
      </c>
    </row>
    <row r="314" spans="1:17" x14ac:dyDescent="0.3">
      <c r="A314" s="105"/>
      <c r="B314" s="107"/>
      <c r="C314" s="109"/>
      <c r="D314" s="36"/>
      <c r="E314" s="42"/>
      <c r="F314" s="43"/>
      <c r="G314" s="43">
        <v>0</v>
      </c>
      <c r="H314" s="43"/>
      <c r="I314" s="43"/>
      <c r="J314" s="34">
        <f t="shared" si="143"/>
        <v>0</v>
      </c>
      <c r="K314" s="55"/>
      <c r="L314" s="43"/>
      <c r="M314" s="34">
        <f t="shared" si="142"/>
        <v>0</v>
      </c>
      <c r="N314" s="55"/>
      <c r="O314" s="43"/>
      <c r="P314" s="33">
        <f t="shared" si="139"/>
        <v>0</v>
      </c>
      <c r="Q314" s="65">
        <f t="shared" si="140"/>
        <v>0</v>
      </c>
    </row>
    <row r="315" spans="1:17" x14ac:dyDescent="0.3">
      <c r="A315" s="105"/>
      <c r="B315" s="107" t="s">
        <v>233</v>
      </c>
      <c r="C315" s="109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43"/>
        <v>110</v>
      </c>
      <c r="K315" s="44">
        <v>0</v>
      </c>
      <c r="L315" s="38">
        <v>0</v>
      </c>
      <c r="M315" s="40">
        <f t="shared" si="142"/>
        <v>0</v>
      </c>
      <c r="N315" s="44">
        <v>0</v>
      </c>
      <c r="O315" s="38">
        <v>0</v>
      </c>
      <c r="P315" s="39">
        <f t="shared" si="139"/>
        <v>0</v>
      </c>
      <c r="Q315" s="66">
        <f t="shared" si="140"/>
        <v>110</v>
      </c>
    </row>
    <row r="316" spans="1:17" x14ac:dyDescent="0.3">
      <c r="A316" s="105"/>
      <c r="B316" s="107"/>
      <c r="C316" s="109"/>
      <c r="D316" s="36"/>
      <c r="E316" s="42"/>
      <c r="F316" s="43"/>
      <c r="G316" s="43">
        <v>0</v>
      </c>
      <c r="H316" s="43"/>
      <c r="I316" s="43"/>
      <c r="J316" s="34">
        <f t="shared" si="143"/>
        <v>0</v>
      </c>
      <c r="K316" s="55"/>
      <c r="L316" s="43"/>
      <c r="M316" s="34">
        <f t="shared" si="142"/>
        <v>0</v>
      </c>
      <c r="N316" s="55"/>
      <c r="O316" s="43"/>
      <c r="P316" s="33">
        <f t="shared" si="139"/>
        <v>0</v>
      </c>
      <c r="Q316" s="65">
        <f t="shared" si="140"/>
        <v>0</v>
      </c>
    </row>
    <row r="317" spans="1:17" x14ac:dyDescent="0.3">
      <c r="A317" s="105"/>
      <c r="B317" s="107" t="s">
        <v>235</v>
      </c>
      <c r="C317" s="109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43"/>
        <v>2300</v>
      </c>
      <c r="K317" s="44">
        <v>0</v>
      </c>
      <c r="L317" s="38">
        <v>0</v>
      </c>
      <c r="M317" s="40">
        <f t="shared" si="142"/>
        <v>0</v>
      </c>
      <c r="N317" s="44">
        <v>0</v>
      </c>
      <c r="O317" s="38">
        <v>0</v>
      </c>
      <c r="P317" s="39">
        <f t="shared" si="139"/>
        <v>0</v>
      </c>
      <c r="Q317" s="66">
        <f t="shared" si="140"/>
        <v>2300</v>
      </c>
    </row>
    <row r="318" spans="1:17" x14ac:dyDescent="0.3">
      <c r="A318" s="105"/>
      <c r="B318" s="107"/>
      <c r="C318" s="109"/>
      <c r="D318" s="36"/>
      <c r="E318" s="42"/>
      <c r="F318" s="43"/>
      <c r="G318" s="43">
        <v>667.55</v>
      </c>
      <c r="H318" s="43"/>
      <c r="I318" s="43"/>
      <c r="J318" s="34">
        <f t="shared" si="143"/>
        <v>667.55</v>
      </c>
      <c r="K318" s="55"/>
      <c r="L318" s="43"/>
      <c r="M318" s="34">
        <f t="shared" si="142"/>
        <v>0</v>
      </c>
      <c r="N318" s="55"/>
      <c r="O318" s="43"/>
      <c r="P318" s="33">
        <f t="shared" si="139"/>
        <v>0</v>
      </c>
      <c r="Q318" s="65">
        <f t="shared" si="140"/>
        <v>667.55</v>
      </c>
    </row>
    <row r="319" spans="1:17" x14ac:dyDescent="0.3">
      <c r="A319" s="105"/>
      <c r="B319" s="107" t="s">
        <v>237</v>
      </c>
      <c r="C319" s="109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43"/>
        <v>15700</v>
      </c>
      <c r="K319" s="44">
        <v>0</v>
      </c>
      <c r="L319" s="38">
        <v>0</v>
      </c>
      <c r="M319" s="40">
        <f t="shared" si="142"/>
        <v>0</v>
      </c>
      <c r="N319" s="44">
        <v>0</v>
      </c>
      <c r="O319" s="38">
        <v>0</v>
      </c>
      <c r="P319" s="39">
        <f t="shared" si="139"/>
        <v>0</v>
      </c>
      <c r="Q319" s="66">
        <f t="shared" si="140"/>
        <v>15700</v>
      </c>
    </row>
    <row r="320" spans="1:17" x14ac:dyDescent="0.3">
      <c r="A320" s="105"/>
      <c r="B320" s="107"/>
      <c r="C320" s="109"/>
      <c r="D320" s="36"/>
      <c r="E320" s="42"/>
      <c r="F320" s="43"/>
      <c r="G320" s="43">
        <v>7738.46</v>
      </c>
      <c r="H320" s="43"/>
      <c r="I320" s="43"/>
      <c r="J320" s="34">
        <f t="shared" si="143"/>
        <v>7738.46</v>
      </c>
      <c r="K320" s="55"/>
      <c r="L320" s="43"/>
      <c r="M320" s="34">
        <f t="shared" si="142"/>
        <v>0</v>
      </c>
      <c r="N320" s="55"/>
      <c r="O320" s="43"/>
      <c r="P320" s="33">
        <f t="shared" si="139"/>
        <v>0</v>
      </c>
      <c r="Q320" s="65">
        <f t="shared" si="140"/>
        <v>7738.46</v>
      </c>
    </row>
    <row r="321" spans="1:17" x14ac:dyDescent="0.3">
      <c r="A321" s="105"/>
      <c r="B321" s="107" t="s">
        <v>239</v>
      </c>
      <c r="C321" s="109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43"/>
        <v>7200</v>
      </c>
      <c r="K321" s="44">
        <v>0</v>
      </c>
      <c r="L321" s="38">
        <v>0</v>
      </c>
      <c r="M321" s="40">
        <f t="shared" si="142"/>
        <v>0</v>
      </c>
      <c r="N321" s="44">
        <v>0</v>
      </c>
      <c r="O321" s="38">
        <v>0</v>
      </c>
      <c r="P321" s="39">
        <f t="shared" si="139"/>
        <v>0</v>
      </c>
      <c r="Q321" s="66">
        <f t="shared" si="140"/>
        <v>7200</v>
      </c>
    </row>
    <row r="322" spans="1:17" x14ac:dyDescent="0.3">
      <c r="A322" s="105"/>
      <c r="B322" s="107"/>
      <c r="C322" s="109"/>
      <c r="D322" s="36"/>
      <c r="E322" s="42"/>
      <c r="F322" s="43"/>
      <c r="G322" s="43">
        <v>0</v>
      </c>
      <c r="H322" s="43"/>
      <c r="I322" s="43"/>
      <c r="J322" s="34">
        <f t="shared" si="143"/>
        <v>0</v>
      </c>
      <c r="K322" s="55"/>
      <c r="L322" s="43"/>
      <c r="M322" s="34">
        <f t="shared" si="142"/>
        <v>0</v>
      </c>
      <c r="N322" s="55"/>
      <c r="O322" s="43"/>
      <c r="P322" s="33">
        <f t="shared" si="139"/>
        <v>0</v>
      </c>
      <c r="Q322" s="65">
        <f t="shared" si="140"/>
        <v>0</v>
      </c>
    </row>
    <row r="323" spans="1:17" x14ac:dyDescent="0.3">
      <c r="A323" s="105"/>
      <c r="B323" s="107" t="s">
        <v>241</v>
      </c>
      <c r="C323" s="109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43"/>
        <v>3228</v>
      </c>
      <c r="K323" s="44">
        <v>0</v>
      </c>
      <c r="L323" s="38">
        <v>0</v>
      </c>
      <c r="M323" s="40">
        <f t="shared" si="142"/>
        <v>0</v>
      </c>
      <c r="N323" s="44">
        <v>0</v>
      </c>
      <c r="O323" s="38">
        <v>0</v>
      </c>
      <c r="P323" s="39">
        <f t="shared" si="139"/>
        <v>0</v>
      </c>
      <c r="Q323" s="66">
        <f t="shared" si="140"/>
        <v>3228</v>
      </c>
    </row>
    <row r="324" spans="1:17" x14ac:dyDescent="0.3">
      <c r="A324" s="105"/>
      <c r="B324" s="107"/>
      <c r="C324" s="109"/>
      <c r="D324" s="36"/>
      <c r="E324" s="42"/>
      <c r="F324" s="43"/>
      <c r="G324" s="43">
        <v>202.15</v>
      </c>
      <c r="H324" s="43"/>
      <c r="I324" s="43"/>
      <c r="J324" s="34">
        <f t="shared" si="143"/>
        <v>202.15</v>
      </c>
      <c r="K324" s="55"/>
      <c r="L324" s="43"/>
      <c r="M324" s="34">
        <f t="shared" si="142"/>
        <v>0</v>
      </c>
      <c r="N324" s="55"/>
      <c r="O324" s="43"/>
      <c r="P324" s="33">
        <f t="shared" si="139"/>
        <v>0</v>
      </c>
      <c r="Q324" s="65">
        <f t="shared" si="140"/>
        <v>202.15</v>
      </c>
    </row>
    <row r="325" spans="1:17" x14ac:dyDescent="0.3">
      <c r="A325" s="105"/>
      <c r="B325" s="107" t="s">
        <v>243</v>
      </c>
      <c r="C325" s="109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43"/>
        <v>13803</v>
      </c>
      <c r="K325" s="44">
        <v>0</v>
      </c>
      <c r="L325" s="38">
        <v>0</v>
      </c>
      <c r="M325" s="40">
        <f t="shared" si="142"/>
        <v>0</v>
      </c>
      <c r="N325" s="44">
        <v>0</v>
      </c>
      <c r="O325" s="38">
        <v>0</v>
      </c>
      <c r="P325" s="39">
        <f t="shared" si="139"/>
        <v>0</v>
      </c>
      <c r="Q325" s="66">
        <f t="shared" si="140"/>
        <v>13803</v>
      </c>
    </row>
    <row r="326" spans="1:17" x14ac:dyDescent="0.3">
      <c r="A326" s="105"/>
      <c r="B326" s="107"/>
      <c r="C326" s="109"/>
      <c r="D326" s="36"/>
      <c r="E326" s="42"/>
      <c r="F326" s="43"/>
      <c r="G326" s="43">
        <v>800.4</v>
      </c>
      <c r="H326" s="43"/>
      <c r="I326" s="43"/>
      <c r="J326" s="34">
        <f t="shared" si="143"/>
        <v>800.4</v>
      </c>
      <c r="K326" s="55"/>
      <c r="L326" s="43"/>
      <c r="M326" s="34">
        <f t="shared" si="142"/>
        <v>0</v>
      </c>
      <c r="N326" s="55"/>
      <c r="O326" s="43"/>
      <c r="P326" s="33">
        <f t="shared" si="139"/>
        <v>0</v>
      </c>
      <c r="Q326" s="65">
        <f t="shared" si="140"/>
        <v>800.4</v>
      </c>
    </row>
    <row r="327" spans="1:17" hidden="1" x14ac:dyDescent="0.3">
      <c r="A327" s="105"/>
      <c r="B327" s="107" t="s">
        <v>245</v>
      </c>
      <c r="C327" s="109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43"/>
        <v>0</v>
      </c>
      <c r="K327" s="44">
        <v>0</v>
      </c>
      <c r="L327" s="38">
        <v>0</v>
      </c>
      <c r="M327" s="40">
        <f t="shared" si="142"/>
        <v>0</v>
      </c>
      <c r="N327" s="44">
        <v>0</v>
      </c>
      <c r="O327" s="38">
        <v>0</v>
      </c>
      <c r="P327" s="39">
        <f t="shared" si="139"/>
        <v>0</v>
      </c>
      <c r="Q327" s="66">
        <f t="shared" si="140"/>
        <v>0</v>
      </c>
    </row>
    <row r="328" spans="1:17" hidden="1" x14ac:dyDescent="0.3">
      <c r="A328" s="105"/>
      <c r="B328" s="107"/>
      <c r="C328" s="109"/>
      <c r="D328" s="36"/>
      <c r="E328" s="42"/>
      <c r="F328" s="43"/>
      <c r="G328" s="43">
        <v>0</v>
      </c>
      <c r="H328" s="43"/>
      <c r="I328" s="43"/>
      <c r="J328" s="34">
        <f t="shared" si="143"/>
        <v>0</v>
      </c>
      <c r="K328" s="55"/>
      <c r="L328" s="43"/>
      <c r="M328" s="34">
        <f t="shared" si="142"/>
        <v>0</v>
      </c>
      <c r="N328" s="55"/>
      <c r="O328" s="43"/>
      <c r="P328" s="33">
        <f t="shared" si="139"/>
        <v>0</v>
      </c>
      <c r="Q328" s="65">
        <f t="shared" si="140"/>
        <v>0</v>
      </c>
    </row>
    <row r="329" spans="1:17" x14ac:dyDescent="0.3">
      <c r="A329" s="105"/>
      <c r="B329" s="107" t="s">
        <v>247</v>
      </c>
      <c r="C329" s="109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43"/>
        <v>1100</v>
      </c>
      <c r="K329" s="44">
        <v>0</v>
      </c>
      <c r="L329" s="38">
        <v>0</v>
      </c>
      <c r="M329" s="40">
        <f t="shared" si="142"/>
        <v>0</v>
      </c>
      <c r="N329" s="44">
        <v>0</v>
      </c>
      <c r="O329" s="38">
        <v>0</v>
      </c>
      <c r="P329" s="39">
        <f t="shared" si="139"/>
        <v>0</v>
      </c>
      <c r="Q329" s="66">
        <f t="shared" si="140"/>
        <v>1100</v>
      </c>
    </row>
    <row r="330" spans="1:17" x14ac:dyDescent="0.3">
      <c r="A330" s="105"/>
      <c r="B330" s="107"/>
      <c r="C330" s="109"/>
      <c r="D330" s="36"/>
      <c r="E330" s="42"/>
      <c r="F330" s="43"/>
      <c r="G330" s="43">
        <v>957.87</v>
      </c>
      <c r="H330" s="43"/>
      <c r="I330" s="43"/>
      <c r="J330" s="34">
        <f t="shared" si="143"/>
        <v>957.87</v>
      </c>
      <c r="K330" s="55"/>
      <c r="L330" s="43"/>
      <c r="M330" s="34">
        <f t="shared" si="142"/>
        <v>0</v>
      </c>
      <c r="N330" s="55"/>
      <c r="O330" s="43"/>
      <c r="P330" s="33">
        <f t="shared" si="139"/>
        <v>0</v>
      </c>
      <c r="Q330" s="65">
        <f t="shared" si="140"/>
        <v>957.87</v>
      </c>
    </row>
    <row r="331" spans="1:17" x14ac:dyDescent="0.3">
      <c r="A331" s="105" t="s">
        <v>203</v>
      </c>
      <c r="B331" s="107"/>
      <c r="C331" s="109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43"/>
        <v>8506</v>
      </c>
      <c r="K331" s="44">
        <v>0</v>
      </c>
      <c r="L331" s="38">
        <v>0</v>
      </c>
      <c r="M331" s="40">
        <f t="shared" si="142"/>
        <v>0</v>
      </c>
      <c r="N331" s="44">
        <v>0</v>
      </c>
      <c r="O331" s="38">
        <v>0</v>
      </c>
      <c r="P331" s="39">
        <f t="shared" si="139"/>
        <v>0</v>
      </c>
      <c r="Q331" s="66">
        <f t="shared" si="140"/>
        <v>8506</v>
      </c>
    </row>
    <row r="332" spans="1:17" x14ac:dyDescent="0.3">
      <c r="A332" s="105"/>
      <c r="B332" s="107"/>
      <c r="C332" s="109"/>
      <c r="D332" s="36"/>
      <c r="E332" s="42"/>
      <c r="F332" s="43"/>
      <c r="G332" s="43"/>
      <c r="H332" s="43">
        <v>0</v>
      </c>
      <c r="I332" s="43"/>
      <c r="J332" s="34">
        <f t="shared" si="143"/>
        <v>0</v>
      </c>
      <c r="K332" s="55"/>
      <c r="L332" s="43"/>
      <c r="M332" s="34">
        <f t="shared" si="142"/>
        <v>0</v>
      </c>
      <c r="N332" s="55"/>
      <c r="O332" s="43"/>
      <c r="P332" s="33">
        <f t="shared" si="139"/>
        <v>0</v>
      </c>
      <c r="Q332" s="65">
        <f t="shared" si="140"/>
        <v>0</v>
      </c>
    </row>
    <row r="333" spans="1:17" x14ac:dyDescent="0.3">
      <c r="A333" s="105" t="s">
        <v>203</v>
      </c>
      <c r="B333" s="107"/>
      <c r="C333" s="109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43"/>
        <v>1843</v>
      </c>
      <c r="K333" s="44">
        <v>0</v>
      </c>
      <c r="L333" s="38">
        <v>0</v>
      </c>
      <c r="M333" s="40">
        <f t="shared" si="142"/>
        <v>0</v>
      </c>
      <c r="N333" s="44">
        <v>0</v>
      </c>
      <c r="O333" s="38">
        <v>0</v>
      </c>
      <c r="P333" s="39">
        <f t="shared" si="139"/>
        <v>0</v>
      </c>
      <c r="Q333" s="66">
        <f t="shared" si="140"/>
        <v>1843</v>
      </c>
    </row>
    <row r="334" spans="1:17" x14ac:dyDescent="0.3">
      <c r="A334" s="105"/>
      <c r="B334" s="107"/>
      <c r="C334" s="109"/>
      <c r="D334" s="36"/>
      <c r="E334" s="42"/>
      <c r="F334" s="43"/>
      <c r="G334" s="43"/>
      <c r="H334" s="43">
        <v>0</v>
      </c>
      <c r="I334" s="43"/>
      <c r="J334" s="34">
        <f t="shared" si="143"/>
        <v>0</v>
      </c>
      <c r="K334" s="55"/>
      <c r="L334" s="43"/>
      <c r="M334" s="34">
        <f t="shared" si="142"/>
        <v>0</v>
      </c>
      <c r="N334" s="55"/>
      <c r="O334" s="43"/>
      <c r="P334" s="33">
        <f t="shared" si="139"/>
        <v>0</v>
      </c>
      <c r="Q334" s="65">
        <f t="shared" si="140"/>
        <v>0</v>
      </c>
    </row>
    <row r="335" spans="1:17" hidden="1" x14ac:dyDescent="0.3">
      <c r="A335" s="105" t="s">
        <v>203</v>
      </c>
      <c r="B335" s="107"/>
      <c r="C335" s="109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43"/>
        <v>0</v>
      </c>
      <c r="K335" s="44">
        <v>0</v>
      </c>
      <c r="L335" s="38">
        <v>0</v>
      </c>
      <c r="M335" s="40">
        <f t="shared" si="142"/>
        <v>0</v>
      </c>
      <c r="N335" s="44">
        <v>0</v>
      </c>
      <c r="O335" s="38">
        <v>0</v>
      </c>
      <c r="P335" s="39">
        <f t="shared" si="139"/>
        <v>0</v>
      </c>
      <c r="Q335" s="66">
        <f t="shared" si="140"/>
        <v>0</v>
      </c>
    </row>
    <row r="336" spans="1:17" ht="14.4" hidden="1" thickBot="1" x14ac:dyDescent="0.35">
      <c r="A336" s="106"/>
      <c r="B336" s="108"/>
      <c r="C336" s="11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40"/>
        <v>0</v>
      </c>
    </row>
  </sheetData>
  <sheetProtection sheet="1" objects="1" scenarios="1"/>
  <mergeCells count="519">
    <mergeCell ref="D139:D140"/>
    <mergeCell ref="C139:C140"/>
    <mergeCell ref="B139:B140"/>
    <mergeCell ref="A139:A140"/>
    <mergeCell ref="A179:A180"/>
    <mergeCell ref="B179:B180"/>
    <mergeCell ref="C179:C180"/>
    <mergeCell ref="D179:D180"/>
    <mergeCell ref="A148:B149"/>
    <mergeCell ref="C148:C149"/>
    <mergeCell ref="D148:D149"/>
    <mergeCell ref="D143:D144"/>
    <mergeCell ref="A154:A155"/>
    <mergeCell ref="B154:B155"/>
    <mergeCell ref="C154:C155"/>
    <mergeCell ref="A156:A157"/>
    <mergeCell ref="B156:B157"/>
    <mergeCell ref="C156:C157"/>
    <mergeCell ref="A150:A151"/>
    <mergeCell ref="B150:B151"/>
    <mergeCell ref="C150:C151"/>
    <mergeCell ref="A152:A153"/>
    <mergeCell ref="B152:B153"/>
    <mergeCell ref="C152:C153"/>
    <mergeCell ref="Q1:Q2"/>
    <mergeCell ref="E2:E3"/>
    <mergeCell ref="F2:F3"/>
    <mergeCell ref="G2:G3"/>
    <mergeCell ref="H2:H3"/>
    <mergeCell ref="I2:I3"/>
    <mergeCell ref="C270:C271"/>
    <mergeCell ref="C272:C273"/>
    <mergeCell ref="D8:D9"/>
    <mergeCell ref="D36:D37"/>
    <mergeCell ref="C89:C90"/>
    <mergeCell ref="D116:D117"/>
    <mergeCell ref="D135:D136"/>
    <mergeCell ref="D231:D232"/>
    <mergeCell ref="D22:D23"/>
    <mergeCell ref="D39:D40"/>
    <mergeCell ref="D28:D29"/>
    <mergeCell ref="D187:D188"/>
    <mergeCell ref="D216:D217"/>
    <mergeCell ref="D190:D191"/>
    <mergeCell ref="D141:D142"/>
    <mergeCell ref="C141:C142"/>
    <mergeCell ref="C181:C182"/>
    <mergeCell ref="D181:D18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7:A138"/>
    <mergeCell ref="B137:B138"/>
    <mergeCell ref="C137:C138"/>
    <mergeCell ref="A132:A133"/>
    <mergeCell ref="B132:B133"/>
    <mergeCell ref="C132:C133"/>
    <mergeCell ref="A135:B136"/>
    <mergeCell ref="C135:C136"/>
    <mergeCell ref="A145:A146"/>
    <mergeCell ref="B145:B146"/>
    <mergeCell ref="C145:C146"/>
    <mergeCell ref="A143:A144"/>
    <mergeCell ref="B143:B144"/>
    <mergeCell ref="C143:C144"/>
    <mergeCell ref="B141:B142"/>
    <mergeCell ref="A141:A142"/>
    <mergeCell ref="A163:A164"/>
    <mergeCell ref="B163:B164"/>
    <mergeCell ref="C163:C164"/>
    <mergeCell ref="A165:A166"/>
    <mergeCell ref="B165:B166"/>
    <mergeCell ref="C165:C166"/>
    <mergeCell ref="A159:B160"/>
    <mergeCell ref="C159:C160"/>
    <mergeCell ref="D159:D160"/>
    <mergeCell ref="A161:A162"/>
    <mergeCell ref="B161:B162"/>
    <mergeCell ref="C161:C162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75:A176"/>
    <mergeCell ref="B175:B176"/>
    <mergeCell ref="C175:C176"/>
    <mergeCell ref="D175:D176"/>
    <mergeCell ref="A177:A178"/>
    <mergeCell ref="B177:B178"/>
    <mergeCell ref="C177:C178"/>
    <mergeCell ref="D177:D178"/>
    <mergeCell ref="A192:A193"/>
    <mergeCell ref="B192:B193"/>
    <mergeCell ref="C192:C193"/>
    <mergeCell ref="A181:A182"/>
    <mergeCell ref="B181:B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94:A195"/>
    <mergeCell ref="B194:B195"/>
    <mergeCell ref="C194:C195"/>
    <mergeCell ref="A187:A188"/>
    <mergeCell ref="B187:B188"/>
    <mergeCell ref="C187:C188"/>
    <mergeCell ref="A190:B191"/>
    <mergeCell ref="C190:C191"/>
    <mergeCell ref="A200:A201"/>
    <mergeCell ref="B200:B201"/>
    <mergeCell ref="C200:C201"/>
    <mergeCell ref="A202:A203"/>
    <mergeCell ref="B202:B203"/>
    <mergeCell ref="C202:C203"/>
    <mergeCell ref="A196:A197"/>
    <mergeCell ref="B196:B197"/>
    <mergeCell ref="C196:C197"/>
    <mergeCell ref="A198:A199"/>
    <mergeCell ref="B198:B199"/>
    <mergeCell ref="C198:C199"/>
    <mergeCell ref="A210:A211"/>
    <mergeCell ref="B210:B211"/>
    <mergeCell ref="C210:C211"/>
    <mergeCell ref="A212:A213"/>
    <mergeCell ref="B212:B213"/>
    <mergeCell ref="C212:C213"/>
    <mergeCell ref="A204:A205"/>
    <mergeCell ref="B204:B205"/>
    <mergeCell ref="C204:C205"/>
    <mergeCell ref="A206:A207"/>
    <mergeCell ref="B206:B207"/>
    <mergeCell ref="C206:C207"/>
    <mergeCell ref="A208:A209"/>
    <mergeCell ref="B208:B209"/>
    <mergeCell ref="C208:C209"/>
    <mergeCell ref="A218:A219"/>
    <mergeCell ref="B218:B219"/>
    <mergeCell ref="C218:C219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20:A221"/>
    <mergeCell ref="B220:B221"/>
    <mergeCell ref="C220:C221"/>
    <mergeCell ref="A228:A229"/>
    <mergeCell ref="B228:B229"/>
    <mergeCell ref="C228:C229"/>
    <mergeCell ref="A231:B232"/>
    <mergeCell ref="C231:C232"/>
    <mergeCell ref="A224:A225"/>
    <mergeCell ref="B224:B225"/>
    <mergeCell ref="C224:C225"/>
    <mergeCell ref="A226:A227"/>
    <mergeCell ref="B226:B227"/>
    <mergeCell ref="C226:C227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245:A246"/>
    <mergeCell ref="B245:B246"/>
    <mergeCell ref="C245:C246"/>
    <mergeCell ref="A247:A248"/>
    <mergeCell ref="B247:B248"/>
    <mergeCell ref="C247:C248"/>
    <mergeCell ref="A241:A242"/>
    <mergeCell ref="B241:B242"/>
    <mergeCell ref="C241:C242"/>
    <mergeCell ref="A243:A244"/>
    <mergeCell ref="B243:B244"/>
    <mergeCell ref="C243:C244"/>
    <mergeCell ref="A256:B257"/>
    <mergeCell ref="C256:C257"/>
    <mergeCell ref="D256:D257"/>
    <mergeCell ref="A258:A259"/>
    <mergeCell ref="B258:B259"/>
    <mergeCell ref="C258:C259"/>
    <mergeCell ref="D258:D259"/>
    <mergeCell ref="A249:A250"/>
    <mergeCell ref="B249:B250"/>
    <mergeCell ref="C249:C250"/>
    <mergeCell ref="A253:A254"/>
    <mergeCell ref="B253:B254"/>
    <mergeCell ref="C253:C254"/>
    <mergeCell ref="A251:A252"/>
    <mergeCell ref="B251:B252"/>
    <mergeCell ref="C251:C252"/>
    <mergeCell ref="A264:A265"/>
    <mergeCell ref="B264:B265"/>
    <mergeCell ref="C264:C265"/>
    <mergeCell ref="A266:A267"/>
    <mergeCell ref="B266:B267"/>
    <mergeCell ref="C266:C267"/>
    <mergeCell ref="A260:A261"/>
    <mergeCell ref="B260:B261"/>
    <mergeCell ref="C260:C261"/>
    <mergeCell ref="A262:A263"/>
    <mergeCell ref="B262:B263"/>
    <mergeCell ref="C262:C263"/>
    <mergeCell ref="A274:A275"/>
    <mergeCell ref="B274:B275"/>
    <mergeCell ref="C274:C275"/>
    <mergeCell ref="A277:B278"/>
    <mergeCell ref="C277:C278"/>
    <mergeCell ref="A268:A269"/>
    <mergeCell ref="B268:B269"/>
    <mergeCell ref="C268:C269"/>
    <mergeCell ref="A270:A271"/>
    <mergeCell ref="B270:B271"/>
    <mergeCell ref="A272:A273"/>
    <mergeCell ref="B272:B273"/>
    <mergeCell ref="D277:D278"/>
    <mergeCell ref="A287:A288"/>
    <mergeCell ref="B287:B288"/>
    <mergeCell ref="C287:C288"/>
    <mergeCell ref="A289:A290"/>
    <mergeCell ref="B289:B290"/>
    <mergeCell ref="C289:C29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130:A131"/>
    <mergeCell ref="B130:B131"/>
    <mergeCell ref="C130:C131"/>
    <mergeCell ref="A335:A336"/>
    <mergeCell ref="B335:B336"/>
    <mergeCell ref="C335:C336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29:A330"/>
    <mergeCell ref="B329:B330"/>
    <mergeCell ref="C329:C330"/>
    <mergeCell ref="A323:A324"/>
    <mergeCell ref="B323:B324"/>
    <mergeCell ref="C323:C324"/>
    <mergeCell ref="A325:A326"/>
    <mergeCell ref="B325:B326"/>
    <mergeCell ref="C325:C3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1" sqref="E1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37" t="s">
        <v>3</v>
      </c>
    </row>
    <row r="2" spans="1:19" s="1" customFormat="1" x14ac:dyDescent="0.3">
      <c r="A2" s="131"/>
      <c r="B2" s="131"/>
      <c r="C2" s="131"/>
      <c r="D2" s="132"/>
      <c r="E2" s="139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38"/>
    </row>
    <row r="3" spans="1:19" s="1" customFormat="1" ht="15" thickBot="1" x14ac:dyDescent="0.35">
      <c r="A3" s="133"/>
      <c r="B3" s="133"/>
      <c r="C3" s="133"/>
      <c r="D3" s="134"/>
      <c r="E3" s="140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27" t="s">
        <v>312</v>
      </c>
      <c r="B4" s="128"/>
      <c r="C4" s="117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129"/>
      <c r="B5" s="130"/>
      <c r="C5" s="118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113" t="s">
        <v>8</v>
      </c>
      <c r="B6" s="114"/>
      <c r="C6" s="117" t="s">
        <v>9</v>
      </c>
      <c r="D6" s="111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5"/>
      <c r="B7" s="116"/>
      <c r="C7" s="118"/>
      <c r="D7" s="11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102" t="s">
        <v>10</v>
      </c>
      <c r="B8" s="102"/>
      <c r="C8" s="104" t="s">
        <v>11</v>
      </c>
      <c r="D8" s="119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9"/>
      <c r="D9" s="12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107"/>
      <c r="B10" s="107" t="s">
        <v>12</v>
      </c>
      <c r="C10" s="109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107"/>
      <c r="B12" s="107" t="s">
        <v>14</v>
      </c>
      <c r="C12" s="109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107" t="s">
        <v>16</v>
      </c>
      <c r="B14" s="107"/>
      <c r="C14" s="109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107" t="s">
        <v>19</v>
      </c>
      <c r="B16" s="107"/>
      <c r="C16" s="109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9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9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107"/>
      <c r="B21" s="107"/>
      <c r="C21" s="10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107" t="s">
        <v>27</v>
      </c>
      <c r="B22" s="107"/>
      <c r="C22" s="109" t="s">
        <v>28</v>
      </c>
      <c r="D22" s="120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9"/>
      <c r="D23" s="12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9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9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9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3" t="s">
        <v>296</v>
      </c>
      <c r="D28" s="120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4"/>
      <c r="D29" s="12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3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4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9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107" t="s">
        <v>34</v>
      </c>
      <c r="B34" s="107"/>
      <c r="C34" s="109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107"/>
      <c r="B35" s="107"/>
      <c r="C35" s="10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9" t="s">
        <v>37</v>
      </c>
      <c r="D36" s="12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9"/>
      <c r="D37" s="120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3" t="s">
        <v>38</v>
      </c>
      <c r="B39" s="114"/>
      <c r="C39" s="117" t="s">
        <v>39</v>
      </c>
      <c r="D39" s="111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5"/>
      <c r="B40" s="116"/>
      <c r="C40" s="118"/>
      <c r="D40" s="11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102" t="s">
        <v>40</v>
      </c>
      <c r="B41" s="102"/>
      <c r="C41" s="104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9" t="s">
        <v>44</v>
      </c>
      <c r="D43" s="120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9"/>
      <c r="D44" s="12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107"/>
      <c r="B45" s="107" t="s">
        <v>45</v>
      </c>
      <c r="C45" s="109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9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9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9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107" t="s">
        <v>53</v>
      </c>
      <c r="B53" s="107"/>
      <c r="C53" s="109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107" t="s">
        <v>55</v>
      </c>
      <c r="B55" s="107"/>
      <c r="C55" s="109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08"/>
      <c r="B56" s="108"/>
      <c r="C56" s="11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3" t="s">
        <v>58</v>
      </c>
      <c r="B58" s="114"/>
      <c r="C58" s="117" t="s">
        <v>59</v>
      </c>
      <c r="D58" s="11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4.4" thickBot="1" x14ac:dyDescent="0.35">
      <c r="A59" s="115"/>
      <c r="B59" s="116"/>
      <c r="C59" s="118"/>
      <c r="D59" s="11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3">
      <c r="A60" s="102" t="s">
        <v>60</v>
      </c>
      <c r="B60" s="102"/>
      <c r="C60" s="104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9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3">
      <c r="A62" s="107" t="s">
        <v>61</v>
      </c>
      <c r="B62" s="107"/>
      <c r="C62" s="109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9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3">
      <c r="A64" s="107" t="s">
        <v>63</v>
      </c>
      <c r="B64" s="107"/>
      <c r="C64" s="109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9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9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9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9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9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3">
      <c r="A70" s="107" t="s">
        <v>63</v>
      </c>
      <c r="B70" s="107"/>
      <c r="C70" s="109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9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1" t="s">
        <v>63</v>
      </c>
      <c r="B72" s="101"/>
      <c r="C72" s="103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2"/>
      <c r="B73" s="102"/>
      <c r="C73" s="104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9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9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9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9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9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9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3">
      <c r="A80" s="107" t="s">
        <v>70</v>
      </c>
      <c r="B80" s="107"/>
      <c r="C80" s="109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3">
      <c r="A81" s="107"/>
      <c r="B81" s="107"/>
      <c r="C81" s="109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3">
      <c r="A82" s="107" t="s">
        <v>70</v>
      </c>
      <c r="B82" s="107"/>
      <c r="C82" s="109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08"/>
      <c r="B83" s="108"/>
      <c r="C83" s="11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3" t="s">
        <v>75</v>
      </c>
      <c r="B85" s="114"/>
      <c r="C85" s="117" t="s">
        <v>76</v>
      </c>
      <c r="D85" s="111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5"/>
      <c r="B86" s="116"/>
      <c r="C86" s="118"/>
      <c r="D86" s="112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3">
      <c r="A87" s="102" t="s">
        <v>77</v>
      </c>
      <c r="B87" s="102"/>
      <c r="C87" s="104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9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1" t="s">
        <v>77</v>
      </c>
      <c r="B89" s="101"/>
      <c r="C89" s="103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2"/>
      <c r="B90" s="102"/>
      <c r="C90" s="104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9" t="s">
        <v>82</v>
      </c>
      <c r="D91" s="120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9"/>
      <c r="D92" s="120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9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08"/>
      <c r="B94" s="108"/>
      <c r="C94" s="110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3" t="s">
        <v>85</v>
      </c>
      <c r="B96" s="114"/>
      <c r="C96" s="117" t="s">
        <v>86</v>
      </c>
      <c r="D96" s="111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4.4" thickBot="1" x14ac:dyDescent="0.35">
      <c r="A97" s="115"/>
      <c r="B97" s="116"/>
      <c r="C97" s="118"/>
      <c r="D97" s="112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3">
      <c r="A98" s="102" t="s">
        <v>87</v>
      </c>
      <c r="B98" s="102"/>
      <c r="C98" s="104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9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3">
      <c r="A100" s="107" t="s">
        <v>89</v>
      </c>
      <c r="B100" s="107"/>
      <c r="C100" s="109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9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9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3">
      <c r="A103" s="107"/>
      <c r="B103" s="107"/>
      <c r="C103" s="109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3">
      <c r="A104" s="107" t="s">
        <v>92</v>
      </c>
      <c r="B104" s="107"/>
      <c r="C104" s="109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9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3">
      <c r="A106" s="107" t="s">
        <v>95</v>
      </c>
      <c r="B106" s="107"/>
      <c r="C106" s="109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9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3" t="s">
        <v>98</v>
      </c>
      <c r="B109" s="114"/>
      <c r="C109" s="117" t="s">
        <v>99</v>
      </c>
      <c r="D109" s="111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5"/>
      <c r="B110" s="116"/>
      <c r="C110" s="118"/>
      <c r="D110" s="112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3">
      <c r="A111" s="102" t="s">
        <v>100</v>
      </c>
      <c r="B111" s="102"/>
      <c r="C111" s="104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9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3">
      <c r="A113" s="107" t="s">
        <v>102</v>
      </c>
      <c r="B113" s="107"/>
      <c r="C113" s="109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08"/>
      <c r="B114" s="108"/>
      <c r="C114" s="110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3" t="s">
        <v>105</v>
      </c>
      <c r="B116" s="114"/>
      <c r="C116" s="117" t="s">
        <v>106</v>
      </c>
      <c r="D116" s="111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5"/>
      <c r="B117" s="116"/>
      <c r="C117" s="118"/>
      <c r="D117" s="112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3">
      <c r="A118" s="100" t="s">
        <v>107</v>
      </c>
      <c r="B118" s="102"/>
      <c r="C118" s="104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5"/>
      <c r="B119" s="107"/>
      <c r="C119" s="109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3">
      <c r="A120" s="100" t="s">
        <v>107</v>
      </c>
      <c r="B120" s="107"/>
      <c r="C120" s="109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5"/>
      <c r="B121" s="107"/>
      <c r="C121" s="109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3">
      <c r="A122" s="105" t="s">
        <v>107</v>
      </c>
      <c r="B122" s="107"/>
      <c r="C122" s="109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5"/>
      <c r="B123" s="107"/>
      <c r="C123" s="109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3">
      <c r="A124" s="105" t="s">
        <v>107</v>
      </c>
      <c r="B124" s="107"/>
      <c r="C124" s="109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5"/>
      <c r="B125" s="107"/>
      <c r="C125" s="109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99" t="s">
        <v>113</v>
      </c>
      <c r="B126" s="101"/>
      <c r="C126" s="103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0"/>
      <c r="B127" s="102"/>
      <c r="C127" s="104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3">
      <c r="A128" s="99" t="s">
        <v>113</v>
      </c>
      <c r="B128" s="101"/>
      <c r="C128" s="103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0"/>
      <c r="B129" s="102"/>
      <c r="C129" s="104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99" t="s">
        <v>113</v>
      </c>
      <c r="B130" s="101"/>
      <c r="C130" s="103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0"/>
      <c r="B131" s="102"/>
      <c r="C131" s="104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5" t="s">
        <v>113</v>
      </c>
      <c r="B132" s="107"/>
      <c r="C132" s="109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06"/>
      <c r="B133" s="108"/>
      <c r="C133" s="110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3" t="s">
        <v>116</v>
      </c>
      <c r="B135" s="114"/>
      <c r="C135" s="117" t="s">
        <v>117</v>
      </c>
      <c r="D135" s="111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3">
      <c r="A136" s="122"/>
      <c r="B136" s="123"/>
      <c r="C136" s="124"/>
      <c r="D136" s="120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3">
      <c r="A137" s="100" t="s">
        <v>118</v>
      </c>
      <c r="B137" s="102"/>
      <c r="C137" s="104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5"/>
      <c r="B138" s="107"/>
      <c r="C138" s="109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3">
      <c r="A139" s="99" t="s">
        <v>121</v>
      </c>
      <c r="B139" s="101"/>
      <c r="C139" s="103" t="s">
        <v>122</v>
      </c>
      <c r="D139" s="14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3">
      <c r="A140" s="100"/>
      <c r="B140" s="102"/>
      <c r="C140" s="104"/>
      <c r="D140" s="142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3">
      <c r="A141" s="105" t="s">
        <v>123</v>
      </c>
      <c r="B141" s="107"/>
      <c r="C141" s="109" t="s">
        <v>302</v>
      </c>
      <c r="D141" s="12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5"/>
      <c r="B142" s="107"/>
      <c r="C142" s="109"/>
      <c r="D142" s="120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5" t="s">
        <v>124</v>
      </c>
      <c r="B143" s="107"/>
      <c r="C143" s="109" t="s">
        <v>301</v>
      </c>
      <c r="D143" s="120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06"/>
      <c r="B144" s="108"/>
      <c r="C144" s="110"/>
      <c r="D144" s="120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5" t="s">
        <v>124</v>
      </c>
      <c r="B145" s="107"/>
      <c r="C145" s="109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06"/>
      <c r="B146" s="108"/>
      <c r="C146" s="110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3" t="s">
        <v>127</v>
      </c>
      <c r="B148" s="114"/>
      <c r="C148" s="117" t="s">
        <v>128</v>
      </c>
      <c r="D148" s="14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4.4" thickBot="1" x14ac:dyDescent="0.35">
      <c r="A149" s="115"/>
      <c r="B149" s="116"/>
      <c r="C149" s="118"/>
      <c r="D149" s="14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100" t="s">
        <v>129</v>
      </c>
      <c r="B150" s="102"/>
      <c r="C150" s="104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3">
      <c r="A151" s="105"/>
      <c r="B151" s="107"/>
      <c r="C151" s="109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5" t="s">
        <v>129</v>
      </c>
      <c r="B152" s="107"/>
      <c r="C152" s="109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3">
      <c r="A153" s="105"/>
      <c r="B153" s="107"/>
      <c r="C153" s="109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5" t="s">
        <v>133</v>
      </c>
      <c r="B154" s="107"/>
      <c r="C154" s="109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105"/>
      <c r="B155" s="107"/>
      <c r="C155" s="109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3">
      <c r="A156" s="105" t="s">
        <v>135</v>
      </c>
      <c r="B156" s="107"/>
      <c r="C156" s="109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06"/>
      <c r="B157" s="108"/>
      <c r="C157" s="11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3" t="s">
        <v>137</v>
      </c>
      <c r="B159" s="114"/>
      <c r="C159" s="117" t="s">
        <v>138</v>
      </c>
      <c r="D159" s="111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22"/>
      <c r="B160" s="123"/>
      <c r="C160" s="124"/>
      <c r="D160" s="120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3">
      <c r="A161" s="100" t="s">
        <v>139</v>
      </c>
      <c r="B161" s="102"/>
      <c r="C161" s="104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5"/>
      <c r="B162" s="107"/>
      <c r="C162" s="109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3">
      <c r="A163" s="105" t="s">
        <v>139</v>
      </c>
      <c r="B163" s="107"/>
      <c r="C163" s="109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5"/>
      <c r="B164" s="107"/>
      <c r="C164" s="109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3">
      <c r="A165" s="105" t="s">
        <v>139</v>
      </c>
      <c r="B165" s="107"/>
      <c r="C165" s="109" t="s">
        <v>261</v>
      </c>
      <c r="D165" s="120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5"/>
      <c r="B166" s="107"/>
      <c r="C166" s="109"/>
      <c r="D166" s="120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3">
      <c r="A167" s="105" t="s">
        <v>139</v>
      </c>
      <c r="B167" s="107"/>
      <c r="C167" s="109" t="s">
        <v>265</v>
      </c>
      <c r="D167" s="120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5"/>
      <c r="B168" s="107"/>
      <c r="C168" s="109"/>
      <c r="D168" s="120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5" t="s">
        <v>139</v>
      </c>
      <c r="B169" s="107"/>
      <c r="C169" s="109" t="s">
        <v>303</v>
      </c>
      <c r="D169" s="12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5"/>
      <c r="B170" s="107"/>
      <c r="C170" s="109"/>
      <c r="D170" s="120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5" t="s">
        <v>139</v>
      </c>
      <c r="B171" s="107"/>
      <c r="C171" s="109" t="s">
        <v>304</v>
      </c>
      <c r="D171" s="120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5"/>
      <c r="B172" s="107"/>
      <c r="C172" s="109"/>
      <c r="D172" s="120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3">
      <c r="A173" s="105" t="s">
        <v>139</v>
      </c>
      <c r="B173" s="107"/>
      <c r="C173" s="109" t="s">
        <v>263</v>
      </c>
      <c r="D173" s="120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5"/>
      <c r="B174" s="107"/>
      <c r="C174" s="109"/>
      <c r="D174" s="120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3">
      <c r="A175" s="105" t="s">
        <v>139</v>
      </c>
      <c r="B175" s="107"/>
      <c r="C175" s="109" t="s">
        <v>217</v>
      </c>
      <c r="D175" s="120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5"/>
      <c r="B176" s="107"/>
      <c r="C176" s="109"/>
      <c r="D176" s="120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5" t="s">
        <v>262</v>
      </c>
      <c r="B177" s="107"/>
      <c r="C177" s="109" t="s">
        <v>140</v>
      </c>
      <c r="D177" s="120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5"/>
      <c r="B178" s="107"/>
      <c r="C178" s="109"/>
      <c r="D178" s="120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5" t="s">
        <v>139</v>
      </c>
      <c r="B179" s="107"/>
      <c r="C179" s="109" t="s">
        <v>264</v>
      </c>
      <c r="D179" s="120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5"/>
      <c r="B180" s="107"/>
      <c r="C180" s="109"/>
      <c r="D180" s="120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3">
      <c r="A181" s="105" t="s">
        <v>262</v>
      </c>
      <c r="B181" s="107"/>
      <c r="C181" s="109" t="s">
        <v>230</v>
      </c>
      <c r="D181" s="120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5"/>
      <c r="B182" s="107"/>
      <c r="C182" s="109"/>
      <c r="D182" s="120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5" t="s">
        <v>293</v>
      </c>
      <c r="B183" s="107"/>
      <c r="C183" s="109" t="s">
        <v>294</v>
      </c>
      <c r="D183" s="120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5"/>
      <c r="B184" s="107"/>
      <c r="C184" s="109"/>
      <c r="D184" s="120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5"/>
      <c r="B185" s="107"/>
      <c r="C185" s="109"/>
      <c r="D185" s="120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5"/>
      <c r="B186" s="107"/>
      <c r="C186" s="109"/>
      <c r="D186" s="120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5"/>
      <c r="B187" s="107"/>
      <c r="C187" s="109"/>
      <c r="D187" s="120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06"/>
      <c r="B188" s="108"/>
      <c r="C188" s="110"/>
      <c r="D188" s="112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3" t="s">
        <v>141</v>
      </c>
      <c r="B190" s="114"/>
      <c r="C190" s="117" t="s">
        <v>142</v>
      </c>
      <c r="D190" s="111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5"/>
      <c r="B191" s="116"/>
      <c r="C191" s="118"/>
      <c r="D191" s="112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3">
      <c r="A192" s="121" t="s">
        <v>143</v>
      </c>
      <c r="B192" s="102"/>
      <c r="C192" s="104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0"/>
      <c r="B193" s="107"/>
      <c r="C193" s="109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3">
      <c r="A194" s="105" t="s">
        <v>144</v>
      </c>
      <c r="B194" s="107"/>
      <c r="C194" s="109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5"/>
      <c r="B195" s="107"/>
      <c r="C195" s="109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3">
      <c r="A196" s="105" t="s">
        <v>147</v>
      </c>
      <c r="B196" s="107"/>
      <c r="C196" s="109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5"/>
      <c r="B197" s="107"/>
      <c r="C197" s="109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3">
      <c r="A198" s="105" t="s">
        <v>149</v>
      </c>
      <c r="B198" s="107"/>
      <c r="C198" s="109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5"/>
      <c r="B199" s="107"/>
      <c r="C199" s="109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3">
      <c r="A200" s="105"/>
      <c r="B200" s="107" t="s">
        <v>267</v>
      </c>
      <c r="C200" s="109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5"/>
      <c r="B201" s="107"/>
      <c r="C201" s="109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3">
      <c r="A202" s="105"/>
      <c r="B202" s="107" t="s">
        <v>267</v>
      </c>
      <c r="C202" s="109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5"/>
      <c r="B203" s="107"/>
      <c r="C203" s="109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3">
      <c r="A204" s="105"/>
      <c r="B204" s="107" t="s">
        <v>267</v>
      </c>
      <c r="C204" s="109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5"/>
      <c r="B205" s="107"/>
      <c r="C205" s="109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3">
      <c r="A206" s="105"/>
      <c r="B206" s="107" t="s">
        <v>267</v>
      </c>
      <c r="C206" s="109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5"/>
      <c r="B207" s="107"/>
      <c r="C207" s="109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3">
      <c r="A208" s="105"/>
      <c r="B208" s="107" t="s">
        <v>267</v>
      </c>
      <c r="C208" s="109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5"/>
      <c r="B209" s="107"/>
      <c r="C209" s="109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3">
      <c r="A210" s="105"/>
      <c r="B210" s="107" t="s">
        <v>267</v>
      </c>
      <c r="C210" s="109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5"/>
      <c r="B211" s="107"/>
      <c r="C211" s="109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3">
      <c r="A212" s="105" t="s">
        <v>151</v>
      </c>
      <c r="B212" s="107"/>
      <c r="C212" s="109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5"/>
      <c r="B213" s="107"/>
      <c r="C213" s="109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3">
      <c r="A214" s="105" t="s">
        <v>153</v>
      </c>
      <c r="B214" s="107"/>
      <c r="C214" s="109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5"/>
      <c r="B215" s="107"/>
      <c r="C215" s="109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3">
      <c r="A216" s="105" t="s">
        <v>155</v>
      </c>
      <c r="B216" s="107"/>
      <c r="C216" s="109" t="s">
        <v>156</v>
      </c>
      <c r="D216" s="120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5"/>
      <c r="B217" s="107"/>
      <c r="C217" s="109"/>
      <c r="D217" s="120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3">
      <c r="A218" s="105"/>
      <c r="B218" s="107" t="s">
        <v>157</v>
      </c>
      <c r="C218" s="109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5"/>
      <c r="B219" s="107"/>
      <c r="C219" s="109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3">
      <c r="A220" s="105"/>
      <c r="B220" s="107" t="s">
        <v>157</v>
      </c>
      <c r="C220" s="109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5"/>
      <c r="B221" s="107"/>
      <c r="C221" s="109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3">
      <c r="A222" s="105"/>
      <c r="B222" s="107" t="s">
        <v>157</v>
      </c>
      <c r="C222" s="109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5"/>
      <c r="B223" s="107"/>
      <c r="C223" s="109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3">
      <c r="A224" s="105"/>
      <c r="B224" s="107" t="s">
        <v>157</v>
      </c>
      <c r="C224" s="109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5"/>
      <c r="B225" s="107"/>
      <c r="C225" s="109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3">
      <c r="A226" s="105" t="s">
        <v>158</v>
      </c>
      <c r="B226" s="107"/>
      <c r="C226" s="109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5"/>
      <c r="B227" s="107"/>
      <c r="C227" s="109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3">
      <c r="A228" s="105" t="s">
        <v>159</v>
      </c>
      <c r="B228" s="107"/>
      <c r="C228" s="109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06"/>
      <c r="B229" s="108"/>
      <c r="C229" s="110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3" t="s">
        <v>161</v>
      </c>
      <c r="B231" s="114"/>
      <c r="C231" s="117" t="s">
        <v>162</v>
      </c>
      <c r="D231" s="111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5"/>
      <c r="B232" s="116"/>
      <c r="C232" s="118"/>
      <c r="D232" s="112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3">
      <c r="A233" s="100" t="s">
        <v>163</v>
      </c>
      <c r="B233" s="102"/>
      <c r="C233" s="104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5"/>
      <c r="B234" s="107"/>
      <c r="C234" s="109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3">
      <c r="A235" s="105" t="s">
        <v>166</v>
      </c>
      <c r="B235" s="107"/>
      <c r="C235" s="109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5"/>
      <c r="B236" s="107"/>
      <c r="C236" s="109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3">
      <c r="A237" s="105" t="s">
        <v>169</v>
      </c>
      <c r="B237" s="107"/>
      <c r="C237" s="109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5"/>
      <c r="B238" s="107"/>
      <c r="C238" s="109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5" t="s">
        <v>171</v>
      </c>
      <c r="B239" s="107"/>
      <c r="C239" s="109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5"/>
      <c r="B240" s="107"/>
      <c r="C240" s="109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3">
      <c r="A241" s="105" t="s">
        <v>171</v>
      </c>
      <c r="B241" s="107"/>
      <c r="C241" s="109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5"/>
      <c r="B242" s="107"/>
      <c r="C242" s="109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3">
      <c r="A243" s="105" t="s">
        <v>175</v>
      </c>
      <c r="B243" s="107"/>
      <c r="C243" s="109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5"/>
      <c r="B244" s="107"/>
      <c r="C244" s="109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3">
      <c r="A245" s="105" t="s">
        <v>177</v>
      </c>
      <c r="B245" s="107"/>
      <c r="C245" s="109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5"/>
      <c r="B246" s="107"/>
      <c r="C246" s="109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3">
      <c r="A247" s="105" t="s">
        <v>180</v>
      </c>
      <c r="B247" s="107"/>
      <c r="C247" s="109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5"/>
      <c r="B248" s="107"/>
      <c r="C248" s="109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3">
      <c r="A249" s="105" t="s">
        <v>182</v>
      </c>
      <c r="B249" s="107"/>
      <c r="C249" s="109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5"/>
      <c r="B250" s="107"/>
      <c r="C250" s="109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3">
      <c r="A251" s="105" t="s">
        <v>184</v>
      </c>
      <c r="B251" s="107"/>
      <c r="C251" s="109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5"/>
      <c r="B252" s="107"/>
      <c r="C252" s="109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3">
      <c r="A253" s="105" t="s">
        <v>308</v>
      </c>
      <c r="B253" s="107"/>
      <c r="C253" s="109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06"/>
      <c r="B254" s="108"/>
      <c r="C254" s="110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3" t="s">
        <v>187</v>
      </c>
      <c r="B256" s="114"/>
      <c r="C256" s="117" t="s">
        <v>188</v>
      </c>
      <c r="D256" s="111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115"/>
      <c r="B257" s="116"/>
      <c r="C257" s="118"/>
      <c r="D257" s="112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3">
      <c r="A258" s="100" t="s">
        <v>189</v>
      </c>
      <c r="B258" s="102"/>
      <c r="C258" s="104" t="s">
        <v>190</v>
      </c>
      <c r="D258" s="119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5"/>
      <c r="B259" s="107"/>
      <c r="C259" s="109"/>
      <c r="D259" s="120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5" t="s">
        <v>191</v>
      </c>
      <c r="B260" s="107"/>
      <c r="C260" s="109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3">
      <c r="A261" s="105"/>
      <c r="B261" s="107"/>
      <c r="C261" s="109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3">
      <c r="A262" s="105" t="s">
        <v>193</v>
      </c>
      <c r="B262" s="107"/>
      <c r="C262" s="109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5"/>
      <c r="B263" s="107"/>
      <c r="C263" s="109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3">
      <c r="A264" s="105" t="s">
        <v>193</v>
      </c>
      <c r="B264" s="107"/>
      <c r="C264" s="109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5"/>
      <c r="B265" s="107"/>
      <c r="C265" s="109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5" t="s">
        <v>194</v>
      </c>
      <c r="B266" s="107"/>
      <c r="C266" s="109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5"/>
      <c r="B267" s="107"/>
      <c r="C267" s="109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5" t="s">
        <v>196</v>
      </c>
      <c r="B268" s="107"/>
      <c r="C268" s="109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5"/>
      <c r="B269" s="107"/>
      <c r="C269" s="109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3">
      <c r="A270" s="105" t="s">
        <v>196</v>
      </c>
      <c r="B270" s="107"/>
      <c r="C270" s="103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5"/>
      <c r="B271" s="107"/>
      <c r="C271" s="104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3">
      <c r="A272" s="105" t="s">
        <v>196</v>
      </c>
      <c r="B272" s="107"/>
      <c r="C272" s="103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5"/>
      <c r="B273" s="107"/>
      <c r="C273" s="104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8" hidden="1" customHeight="1" x14ac:dyDescent="0.3">
      <c r="A274" s="105" t="s">
        <v>196</v>
      </c>
      <c r="B274" s="107"/>
      <c r="C274" s="109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06"/>
      <c r="B275" s="108"/>
      <c r="C275" s="11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3" t="s">
        <v>201</v>
      </c>
      <c r="B277" s="114"/>
      <c r="C277" s="117" t="s">
        <v>202</v>
      </c>
      <c r="D277" s="111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5"/>
      <c r="B278" s="116"/>
      <c r="C278" s="118"/>
      <c r="D278" s="112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100" t="s">
        <v>203</v>
      </c>
      <c r="B279" s="102"/>
      <c r="C279" s="104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5"/>
      <c r="B280" s="107"/>
      <c r="C280" s="109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3">
      <c r="A281" s="105" t="s">
        <v>203</v>
      </c>
      <c r="B281" s="107"/>
      <c r="C281" s="109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5"/>
      <c r="B282" s="107"/>
      <c r="C282" s="109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3">
      <c r="A283" s="105" t="s">
        <v>203</v>
      </c>
      <c r="B283" s="107"/>
      <c r="C283" s="109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5"/>
      <c r="B284" s="107"/>
      <c r="C284" s="109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3">
      <c r="A285" s="105" t="s">
        <v>203</v>
      </c>
      <c r="B285" s="107"/>
      <c r="C285" s="109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5"/>
      <c r="B286" s="107"/>
      <c r="C286" s="109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3">
      <c r="A287" s="105"/>
      <c r="B287" s="107" t="s">
        <v>208</v>
      </c>
      <c r="C287" s="109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5"/>
      <c r="B288" s="107"/>
      <c r="C288" s="109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3">
      <c r="A289" s="105"/>
      <c r="B289" s="107" t="s">
        <v>210</v>
      </c>
      <c r="C289" s="109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5"/>
      <c r="B290" s="107"/>
      <c r="C290" s="109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3">
      <c r="A291" s="105"/>
      <c r="B291" s="107" t="s">
        <v>212</v>
      </c>
      <c r="C291" s="109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5"/>
      <c r="B292" s="107"/>
      <c r="C292" s="109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5"/>
      <c r="B293" s="107" t="s">
        <v>214</v>
      </c>
      <c r="C293" s="109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5"/>
      <c r="B294" s="107"/>
      <c r="C294" s="109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3">
      <c r="A295" s="105"/>
      <c r="B295" s="107" t="s">
        <v>216</v>
      </c>
      <c r="C295" s="109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5"/>
      <c r="B296" s="107"/>
      <c r="C296" s="109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3">
      <c r="A297" s="105"/>
      <c r="B297" s="107" t="s">
        <v>218</v>
      </c>
      <c r="C297" s="109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5"/>
      <c r="B298" s="107"/>
      <c r="C298" s="109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3">
      <c r="A299" s="105"/>
      <c r="B299" s="107" t="s">
        <v>220</v>
      </c>
      <c r="C299" s="109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5"/>
      <c r="B300" s="107"/>
      <c r="C300" s="109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3">
      <c r="A301" s="105"/>
      <c r="B301" s="107" t="s">
        <v>222</v>
      </c>
      <c r="C301" s="109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5"/>
      <c r="B302" s="107"/>
      <c r="C302" s="109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5" t="s">
        <v>203</v>
      </c>
      <c r="B303" s="101"/>
      <c r="C303" s="103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5"/>
      <c r="B304" s="102"/>
      <c r="C304" s="104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3">
      <c r="A305" s="105" t="s">
        <v>203</v>
      </c>
      <c r="B305" s="101"/>
      <c r="C305" s="103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5"/>
      <c r="B306" s="102"/>
      <c r="C306" s="104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5" t="s">
        <v>203</v>
      </c>
      <c r="B307" s="107"/>
      <c r="C307" s="109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5"/>
      <c r="B308" s="107"/>
      <c r="C308" s="109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3">
      <c r="A309" s="105"/>
      <c r="B309" s="107" t="s">
        <v>227</v>
      </c>
      <c r="C309" s="109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5"/>
      <c r="B310" s="107"/>
      <c r="C310" s="109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3">
      <c r="A311" s="105"/>
      <c r="B311" s="107" t="s">
        <v>229</v>
      </c>
      <c r="C311" s="109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5"/>
      <c r="B312" s="107"/>
      <c r="C312" s="109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3">
      <c r="A313" s="105"/>
      <c r="B313" s="107" t="s">
        <v>231</v>
      </c>
      <c r="C313" s="109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5"/>
      <c r="B314" s="107"/>
      <c r="C314" s="109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3">
      <c r="A315" s="105"/>
      <c r="B315" s="107" t="s">
        <v>233</v>
      </c>
      <c r="C315" s="109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5"/>
      <c r="B316" s="107"/>
      <c r="C316" s="109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5"/>
      <c r="B317" s="107" t="s">
        <v>235</v>
      </c>
      <c r="C317" s="109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5"/>
      <c r="B318" s="107"/>
      <c r="C318" s="109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3">
      <c r="A319" s="105"/>
      <c r="B319" s="107" t="s">
        <v>237</v>
      </c>
      <c r="C319" s="109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5"/>
      <c r="B320" s="107"/>
      <c r="C320" s="109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3">
      <c r="A321" s="105"/>
      <c r="B321" s="107" t="s">
        <v>239</v>
      </c>
      <c r="C321" s="109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5"/>
      <c r="B322" s="107"/>
      <c r="C322" s="109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3">
      <c r="A323" s="105"/>
      <c r="B323" s="107" t="s">
        <v>241</v>
      </c>
      <c r="C323" s="109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5"/>
      <c r="B324" s="107"/>
      <c r="C324" s="109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3">
      <c r="A325" s="105"/>
      <c r="B325" s="107" t="s">
        <v>243</v>
      </c>
      <c r="C325" s="109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5"/>
      <c r="B326" s="107"/>
      <c r="C326" s="109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3">
      <c r="A327" s="105"/>
      <c r="B327" s="107" t="s">
        <v>245</v>
      </c>
      <c r="C327" s="109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5"/>
      <c r="B328" s="107"/>
      <c r="C328" s="109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5"/>
      <c r="B329" s="107" t="s">
        <v>247</v>
      </c>
      <c r="C329" s="109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5"/>
      <c r="B330" s="107"/>
      <c r="C330" s="109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3">
      <c r="A331" s="105" t="s">
        <v>203</v>
      </c>
      <c r="B331" s="107"/>
      <c r="C331" s="109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5"/>
      <c r="B332" s="107"/>
      <c r="C332" s="109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3">
      <c r="A333" s="105" t="s">
        <v>203</v>
      </c>
      <c r="B333" s="107"/>
      <c r="C333" s="109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5"/>
      <c r="B334" s="107"/>
      <c r="C334" s="109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3">
      <c r="A335" s="105" t="s">
        <v>203</v>
      </c>
      <c r="B335" s="107"/>
      <c r="C335" s="109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06"/>
      <c r="B336" s="108"/>
      <c r="C336" s="11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6" activePane="bottomLeft" state="frozen"/>
      <selection pane="bottomLeft" activeCell="E11" sqref="E1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37" t="s">
        <v>3</v>
      </c>
    </row>
    <row r="2" spans="1:19" s="1" customFormat="1" x14ac:dyDescent="0.3">
      <c r="A2" s="131"/>
      <c r="B2" s="131"/>
      <c r="C2" s="131"/>
      <c r="D2" s="132"/>
      <c r="E2" s="139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38"/>
    </row>
    <row r="3" spans="1:19" s="1" customFormat="1" ht="15" thickBot="1" x14ac:dyDescent="0.35">
      <c r="A3" s="133"/>
      <c r="B3" s="133"/>
      <c r="C3" s="133"/>
      <c r="D3" s="134"/>
      <c r="E3" s="140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27" t="s">
        <v>312</v>
      </c>
      <c r="B4" s="128"/>
      <c r="C4" s="117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129"/>
      <c r="B5" s="130"/>
      <c r="C5" s="118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113" t="s">
        <v>8</v>
      </c>
      <c r="B6" s="114"/>
      <c r="C6" s="117" t="s">
        <v>9</v>
      </c>
      <c r="D6" s="111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5"/>
      <c r="B7" s="116"/>
      <c r="C7" s="118"/>
      <c r="D7" s="11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102" t="s">
        <v>10</v>
      </c>
      <c r="B8" s="102"/>
      <c r="C8" s="104" t="s">
        <v>11</v>
      </c>
      <c r="D8" s="119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9"/>
      <c r="D9" s="12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107"/>
      <c r="B10" s="107" t="s">
        <v>12</v>
      </c>
      <c r="C10" s="109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107"/>
      <c r="B12" s="107" t="s">
        <v>14</v>
      </c>
      <c r="C12" s="109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107" t="s">
        <v>16</v>
      </c>
      <c r="B14" s="107"/>
      <c r="C14" s="109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107" t="s">
        <v>19</v>
      </c>
      <c r="B16" s="107"/>
      <c r="C16" s="109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9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9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107"/>
      <c r="B21" s="107"/>
      <c r="C21" s="10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107" t="s">
        <v>27</v>
      </c>
      <c r="B22" s="107"/>
      <c r="C22" s="109" t="s">
        <v>28</v>
      </c>
      <c r="D22" s="120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9"/>
      <c r="D23" s="12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9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9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9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3" t="s">
        <v>296</v>
      </c>
      <c r="D28" s="120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4"/>
      <c r="D29" s="12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3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4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9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107" t="s">
        <v>34</v>
      </c>
      <c r="B34" s="107"/>
      <c r="C34" s="109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107"/>
      <c r="B35" s="107"/>
      <c r="C35" s="10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9" t="s">
        <v>37</v>
      </c>
      <c r="D36" s="12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9"/>
      <c r="D37" s="120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3" t="s">
        <v>38</v>
      </c>
      <c r="B39" s="114"/>
      <c r="C39" s="117" t="s">
        <v>39</v>
      </c>
      <c r="D39" s="111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5"/>
      <c r="B40" s="116"/>
      <c r="C40" s="118"/>
      <c r="D40" s="11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102" t="s">
        <v>40</v>
      </c>
      <c r="B41" s="102"/>
      <c r="C41" s="104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9" t="s">
        <v>44</v>
      </c>
      <c r="D43" s="120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9"/>
      <c r="D44" s="12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107"/>
      <c r="B45" s="107" t="s">
        <v>45</v>
      </c>
      <c r="C45" s="109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9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9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9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107" t="s">
        <v>53</v>
      </c>
      <c r="B53" s="107"/>
      <c r="C53" s="109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107" t="s">
        <v>55</v>
      </c>
      <c r="B55" s="107"/>
      <c r="C55" s="109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08"/>
      <c r="B56" s="108"/>
      <c r="C56" s="11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3" t="s">
        <v>58</v>
      </c>
      <c r="B58" s="114"/>
      <c r="C58" s="117" t="s">
        <v>59</v>
      </c>
      <c r="D58" s="11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4.4" thickBot="1" x14ac:dyDescent="0.35">
      <c r="A59" s="115"/>
      <c r="B59" s="116"/>
      <c r="C59" s="118"/>
      <c r="D59" s="11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3">
      <c r="A60" s="102" t="s">
        <v>60</v>
      </c>
      <c r="B60" s="102"/>
      <c r="C60" s="104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9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3">
      <c r="A62" s="107" t="s">
        <v>61</v>
      </c>
      <c r="B62" s="107"/>
      <c r="C62" s="109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9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3">
      <c r="A64" s="107" t="s">
        <v>63</v>
      </c>
      <c r="B64" s="107"/>
      <c r="C64" s="109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9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9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9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9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9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3">
      <c r="A70" s="107" t="s">
        <v>63</v>
      </c>
      <c r="B70" s="107"/>
      <c r="C70" s="109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9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1" t="s">
        <v>63</v>
      </c>
      <c r="B72" s="101"/>
      <c r="C72" s="103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2"/>
      <c r="B73" s="102"/>
      <c r="C73" s="104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9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9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9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9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9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9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3">
      <c r="A80" s="107" t="s">
        <v>70</v>
      </c>
      <c r="B80" s="107"/>
      <c r="C80" s="109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3">
      <c r="A81" s="107"/>
      <c r="B81" s="107"/>
      <c r="C81" s="109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3">
      <c r="A82" s="107" t="s">
        <v>70</v>
      </c>
      <c r="B82" s="107"/>
      <c r="C82" s="109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08"/>
      <c r="B83" s="108"/>
      <c r="C83" s="11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3" t="s">
        <v>75</v>
      </c>
      <c r="B85" s="114"/>
      <c r="C85" s="117" t="s">
        <v>76</v>
      </c>
      <c r="D85" s="111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5"/>
      <c r="B86" s="116"/>
      <c r="C86" s="118"/>
      <c r="D86" s="112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3">
      <c r="A87" s="102" t="s">
        <v>77</v>
      </c>
      <c r="B87" s="102"/>
      <c r="C87" s="104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9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1" t="s">
        <v>77</v>
      </c>
      <c r="B89" s="101"/>
      <c r="C89" s="103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2"/>
      <c r="B90" s="102"/>
      <c r="C90" s="104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9" t="s">
        <v>82</v>
      </c>
      <c r="D91" s="120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9"/>
      <c r="D92" s="120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9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08"/>
      <c r="B94" s="108"/>
      <c r="C94" s="110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3" t="s">
        <v>85</v>
      </c>
      <c r="B96" s="114"/>
      <c r="C96" s="117" t="s">
        <v>86</v>
      </c>
      <c r="D96" s="111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4.4" thickBot="1" x14ac:dyDescent="0.35">
      <c r="A97" s="115"/>
      <c r="B97" s="116"/>
      <c r="C97" s="118"/>
      <c r="D97" s="112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3">
      <c r="A98" s="102" t="s">
        <v>87</v>
      </c>
      <c r="B98" s="102"/>
      <c r="C98" s="104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9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3">
      <c r="A100" s="107" t="s">
        <v>89</v>
      </c>
      <c r="B100" s="107"/>
      <c r="C100" s="109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9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9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3">
      <c r="A103" s="107"/>
      <c r="B103" s="107"/>
      <c r="C103" s="109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3">
      <c r="A104" s="107" t="s">
        <v>92</v>
      </c>
      <c r="B104" s="107"/>
      <c r="C104" s="109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9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3">
      <c r="A106" s="107" t="s">
        <v>95</v>
      </c>
      <c r="B106" s="107"/>
      <c r="C106" s="109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9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3" t="s">
        <v>98</v>
      </c>
      <c r="B109" s="114"/>
      <c r="C109" s="117" t="s">
        <v>99</v>
      </c>
      <c r="D109" s="111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5"/>
      <c r="B110" s="116"/>
      <c r="C110" s="118"/>
      <c r="D110" s="112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3">
      <c r="A111" s="102" t="s">
        <v>100</v>
      </c>
      <c r="B111" s="102"/>
      <c r="C111" s="104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9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3">
      <c r="A113" s="107" t="s">
        <v>102</v>
      </c>
      <c r="B113" s="107"/>
      <c r="C113" s="109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08"/>
      <c r="B114" s="108"/>
      <c r="C114" s="110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3" t="s">
        <v>105</v>
      </c>
      <c r="B116" s="114"/>
      <c r="C116" s="117" t="s">
        <v>106</v>
      </c>
      <c r="D116" s="111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5"/>
      <c r="B117" s="116"/>
      <c r="C117" s="118"/>
      <c r="D117" s="112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3">
      <c r="A118" s="100" t="s">
        <v>107</v>
      </c>
      <c r="B118" s="102"/>
      <c r="C118" s="104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5"/>
      <c r="B119" s="107"/>
      <c r="C119" s="109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3">
      <c r="A120" s="100" t="s">
        <v>107</v>
      </c>
      <c r="B120" s="107"/>
      <c r="C120" s="109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5"/>
      <c r="B121" s="107"/>
      <c r="C121" s="109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3">
      <c r="A122" s="105" t="s">
        <v>107</v>
      </c>
      <c r="B122" s="107"/>
      <c r="C122" s="109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5"/>
      <c r="B123" s="107"/>
      <c r="C123" s="109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3">
      <c r="A124" s="105" t="s">
        <v>107</v>
      </c>
      <c r="B124" s="107"/>
      <c r="C124" s="109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5"/>
      <c r="B125" s="107"/>
      <c r="C125" s="109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99" t="s">
        <v>113</v>
      </c>
      <c r="B126" s="101"/>
      <c r="C126" s="103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0"/>
      <c r="B127" s="102"/>
      <c r="C127" s="104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3">
      <c r="A128" s="99" t="s">
        <v>113</v>
      </c>
      <c r="B128" s="101"/>
      <c r="C128" s="103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0"/>
      <c r="B129" s="102"/>
      <c r="C129" s="104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99" t="s">
        <v>113</v>
      </c>
      <c r="B130" s="101"/>
      <c r="C130" s="103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0"/>
      <c r="B131" s="102"/>
      <c r="C131" s="104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5" t="s">
        <v>113</v>
      </c>
      <c r="B132" s="107"/>
      <c r="C132" s="109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06"/>
      <c r="B133" s="108"/>
      <c r="C133" s="110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3" t="s">
        <v>116</v>
      </c>
      <c r="B135" s="114"/>
      <c r="C135" s="117" t="s">
        <v>117</v>
      </c>
      <c r="D135" s="111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3">
      <c r="A136" s="122"/>
      <c r="B136" s="123"/>
      <c r="C136" s="124"/>
      <c r="D136" s="120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3">
      <c r="A137" s="100" t="s">
        <v>118</v>
      </c>
      <c r="B137" s="102"/>
      <c r="C137" s="104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5"/>
      <c r="B138" s="107"/>
      <c r="C138" s="109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3">
      <c r="A139" s="99" t="s">
        <v>121</v>
      </c>
      <c r="B139" s="101"/>
      <c r="C139" s="103" t="s">
        <v>122</v>
      </c>
      <c r="D139" s="14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3">
      <c r="A140" s="100"/>
      <c r="B140" s="102"/>
      <c r="C140" s="104"/>
      <c r="D140" s="142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3">
      <c r="A141" s="105" t="s">
        <v>123</v>
      </c>
      <c r="B141" s="107"/>
      <c r="C141" s="109" t="s">
        <v>302</v>
      </c>
      <c r="D141" s="12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5"/>
      <c r="B142" s="107"/>
      <c r="C142" s="109"/>
      <c r="D142" s="120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5" t="s">
        <v>124</v>
      </c>
      <c r="B143" s="107"/>
      <c r="C143" s="109" t="s">
        <v>301</v>
      </c>
      <c r="D143" s="120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06"/>
      <c r="B144" s="108"/>
      <c r="C144" s="110"/>
      <c r="D144" s="120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5" t="s">
        <v>124</v>
      </c>
      <c r="B145" s="107"/>
      <c r="C145" s="109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06"/>
      <c r="B146" s="108"/>
      <c r="C146" s="110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3" t="s">
        <v>127</v>
      </c>
      <c r="B148" s="114"/>
      <c r="C148" s="117" t="s">
        <v>128</v>
      </c>
      <c r="D148" s="14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4.4" thickBot="1" x14ac:dyDescent="0.35">
      <c r="A149" s="115"/>
      <c r="B149" s="116"/>
      <c r="C149" s="118"/>
      <c r="D149" s="14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100" t="s">
        <v>129</v>
      </c>
      <c r="B150" s="102"/>
      <c r="C150" s="104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3">
      <c r="A151" s="105"/>
      <c r="B151" s="107"/>
      <c r="C151" s="109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5" t="s">
        <v>129</v>
      </c>
      <c r="B152" s="107"/>
      <c r="C152" s="109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3">
      <c r="A153" s="105"/>
      <c r="B153" s="107"/>
      <c r="C153" s="109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5" t="s">
        <v>133</v>
      </c>
      <c r="B154" s="107"/>
      <c r="C154" s="109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105"/>
      <c r="B155" s="107"/>
      <c r="C155" s="109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3">
      <c r="A156" s="105" t="s">
        <v>135</v>
      </c>
      <c r="B156" s="107"/>
      <c r="C156" s="109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06"/>
      <c r="B157" s="108"/>
      <c r="C157" s="11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3" t="s">
        <v>137</v>
      </c>
      <c r="B159" s="114"/>
      <c r="C159" s="117" t="s">
        <v>138</v>
      </c>
      <c r="D159" s="111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22"/>
      <c r="B160" s="123"/>
      <c r="C160" s="124"/>
      <c r="D160" s="120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3">
      <c r="A161" s="100" t="s">
        <v>139</v>
      </c>
      <c r="B161" s="102"/>
      <c r="C161" s="104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5"/>
      <c r="B162" s="107"/>
      <c r="C162" s="109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3">
      <c r="A163" s="105" t="s">
        <v>139</v>
      </c>
      <c r="B163" s="107"/>
      <c r="C163" s="109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5"/>
      <c r="B164" s="107"/>
      <c r="C164" s="109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3">
      <c r="A165" s="105" t="s">
        <v>139</v>
      </c>
      <c r="B165" s="107"/>
      <c r="C165" s="109" t="s">
        <v>261</v>
      </c>
      <c r="D165" s="120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5"/>
      <c r="B166" s="107"/>
      <c r="C166" s="109"/>
      <c r="D166" s="120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3">
      <c r="A167" s="105" t="s">
        <v>139</v>
      </c>
      <c r="B167" s="107"/>
      <c r="C167" s="109" t="s">
        <v>265</v>
      </c>
      <c r="D167" s="120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5"/>
      <c r="B168" s="107"/>
      <c r="C168" s="109"/>
      <c r="D168" s="120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5" t="s">
        <v>139</v>
      </c>
      <c r="B169" s="107"/>
      <c r="C169" s="109" t="s">
        <v>303</v>
      </c>
      <c r="D169" s="12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5"/>
      <c r="B170" s="107"/>
      <c r="C170" s="109"/>
      <c r="D170" s="120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5" t="s">
        <v>139</v>
      </c>
      <c r="B171" s="107"/>
      <c r="C171" s="109" t="s">
        <v>304</v>
      </c>
      <c r="D171" s="120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5"/>
      <c r="B172" s="107"/>
      <c r="C172" s="109"/>
      <c r="D172" s="120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3">
      <c r="A173" s="105" t="s">
        <v>139</v>
      </c>
      <c r="B173" s="107"/>
      <c r="C173" s="109" t="s">
        <v>263</v>
      </c>
      <c r="D173" s="120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5"/>
      <c r="B174" s="107"/>
      <c r="C174" s="109"/>
      <c r="D174" s="120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3">
      <c r="A175" s="105" t="s">
        <v>139</v>
      </c>
      <c r="B175" s="107"/>
      <c r="C175" s="109" t="s">
        <v>217</v>
      </c>
      <c r="D175" s="120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5"/>
      <c r="B176" s="107"/>
      <c r="C176" s="109"/>
      <c r="D176" s="120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5" t="s">
        <v>262</v>
      </c>
      <c r="B177" s="107"/>
      <c r="C177" s="109" t="s">
        <v>140</v>
      </c>
      <c r="D177" s="120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5"/>
      <c r="B178" s="107"/>
      <c r="C178" s="109"/>
      <c r="D178" s="120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5" t="s">
        <v>139</v>
      </c>
      <c r="B179" s="107"/>
      <c r="C179" s="109" t="s">
        <v>264</v>
      </c>
      <c r="D179" s="120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5"/>
      <c r="B180" s="107"/>
      <c r="C180" s="109"/>
      <c r="D180" s="120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3">
      <c r="A181" s="105" t="s">
        <v>262</v>
      </c>
      <c r="B181" s="107"/>
      <c r="C181" s="109" t="s">
        <v>230</v>
      </c>
      <c r="D181" s="120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5"/>
      <c r="B182" s="107"/>
      <c r="C182" s="109"/>
      <c r="D182" s="120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5" t="s">
        <v>293</v>
      </c>
      <c r="B183" s="107"/>
      <c r="C183" s="109" t="s">
        <v>294</v>
      </c>
      <c r="D183" s="120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5"/>
      <c r="B184" s="107"/>
      <c r="C184" s="109"/>
      <c r="D184" s="120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5"/>
      <c r="B185" s="107"/>
      <c r="C185" s="109"/>
      <c r="D185" s="120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5"/>
      <c r="B186" s="107"/>
      <c r="C186" s="109"/>
      <c r="D186" s="120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5"/>
      <c r="B187" s="107"/>
      <c r="C187" s="109"/>
      <c r="D187" s="120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06"/>
      <c r="B188" s="108"/>
      <c r="C188" s="110"/>
      <c r="D188" s="112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3" t="s">
        <v>141</v>
      </c>
      <c r="B190" s="114"/>
      <c r="C190" s="117" t="s">
        <v>142</v>
      </c>
      <c r="D190" s="111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5"/>
      <c r="B191" s="116"/>
      <c r="C191" s="118"/>
      <c r="D191" s="112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3">
      <c r="A192" s="121" t="s">
        <v>143</v>
      </c>
      <c r="B192" s="102"/>
      <c r="C192" s="104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0"/>
      <c r="B193" s="107"/>
      <c r="C193" s="109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3">
      <c r="A194" s="105" t="s">
        <v>144</v>
      </c>
      <c r="B194" s="107"/>
      <c r="C194" s="109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5"/>
      <c r="B195" s="107"/>
      <c r="C195" s="109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3">
      <c r="A196" s="105" t="s">
        <v>147</v>
      </c>
      <c r="B196" s="107"/>
      <c r="C196" s="109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5"/>
      <c r="B197" s="107"/>
      <c r="C197" s="109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3">
      <c r="A198" s="105" t="s">
        <v>149</v>
      </c>
      <c r="B198" s="107"/>
      <c r="C198" s="109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5"/>
      <c r="B199" s="107"/>
      <c r="C199" s="109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3">
      <c r="A200" s="105"/>
      <c r="B200" s="107" t="s">
        <v>267</v>
      </c>
      <c r="C200" s="109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5"/>
      <c r="B201" s="107"/>
      <c r="C201" s="109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3">
      <c r="A202" s="105"/>
      <c r="B202" s="107" t="s">
        <v>267</v>
      </c>
      <c r="C202" s="109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5"/>
      <c r="B203" s="107"/>
      <c r="C203" s="109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3">
      <c r="A204" s="105"/>
      <c r="B204" s="107" t="s">
        <v>267</v>
      </c>
      <c r="C204" s="109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5"/>
      <c r="B205" s="107"/>
      <c r="C205" s="109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3">
      <c r="A206" s="105"/>
      <c r="B206" s="107" t="s">
        <v>267</v>
      </c>
      <c r="C206" s="109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5"/>
      <c r="B207" s="107"/>
      <c r="C207" s="109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3">
      <c r="A208" s="105"/>
      <c r="B208" s="107" t="s">
        <v>267</v>
      </c>
      <c r="C208" s="109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5"/>
      <c r="B209" s="107"/>
      <c r="C209" s="109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3">
      <c r="A210" s="105"/>
      <c r="B210" s="107" t="s">
        <v>267</v>
      </c>
      <c r="C210" s="109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5"/>
      <c r="B211" s="107"/>
      <c r="C211" s="109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3">
      <c r="A212" s="105" t="s">
        <v>151</v>
      </c>
      <c r="B212" s="107"/>
      <c r="C212" s="109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5"/>
      <c r="B213" s="107"/>
      <c r="C213" s="109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3">
      <c r="A214" s="105" t="s">
        <v>153</v>
      </c>
      <c r="B214" s="107"/>
      <c r="C214" s="109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5"/>
      <c r="B215" s="107"/>
      <c r="C215" s="109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3">
      <c r="A216" s="105" t="s">
        <v>155</v>
      </c>
      <c r="B216" s="107"/>
      <c r="C216" s="109" t="s">
        <v>156</v>
      </c>
      <c r="D216" s="120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5"/>
      <c r="B217" s="107"/>
      <c r="C217" s="109"/>
      <c r="D217" s="120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3">
      <c r="A218" s="105"/>
      <c r="B218" s="107" t="s">
        <v>157</v>
      </c>
      <c r="C218" s="109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5"/>
      <c r="B219" s="107"/>
      <c r="C219" s="109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3">
      <c r="A220" s="105"/>
      <c r="B220" s="107" t="s">
        <v>157</v>
      </c>
      <c r="C220" s="109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5"/>
      <c r="B221" s="107"/>
      <c r="C221" s="109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3">
      <c r="A222" s="105"/>
      <c r="B222" s="107" t="s">
        <v>157</v>
      </c>
      <c r="C222" s="109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5"/>
      <c r="B223" s="107"/>
      <c r="C223" s="109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3">
      <c r="A224" s="105"/>
      <c r="B224" s="107" t="s">
        <v>157</v>
      </c>
      <c r="C224" s="109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5"/>
      <c r="B225" s="107"/>
      <c r="C225" s="109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3">
      <c r="A226" s="105" t="s">
        <v>158</v>
      </c>
      <c r="B226" s="107"/>
      <c r="C226" s="109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5"/>
      <c r="B227" s="107"/>
      <c r="C227" s="109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3">
      <c r="A228" s="105" t="s">
        <v>159</v>
      </c>
      <c r="B228" s="107"/>
      <c r="C228" s="109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06"/>
      <c r="B229" s="108"/>
      <c r="C229" s="110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3" t="s">
        <v>161</v>
      </c>
      <c r="B231" s="114"/>
      <c r="C231" s="117" t="s">
        <v>162</v>
      </c>
      <c r="D231" s="111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5"/>
      <c r="B232" s="116"/>
      <c r="C232" s="118"/>
      <c r="D232" s="112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3">
      <c r="A233" s="100" t="s">
        <v>163</v>
      </c>
      <c r="B233" s="102"/>
      <c r="C233" s="104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5"/>
      <c r="B234" s="107"/>
      <c r="C234" s="109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3">
      <c r="A235" s="105" t="s">
        <v>166</v>
      </c>
      <c r="B235" s="107"/>
      <c r="C235" s="109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5"/>
      <c r="B236" s="107"/>
      <c r="C236" s="109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3">
      <c r="A237" s="105" t="s">
        <v>169</v>
      </c>
      <c r="B237" s="107"/>
      <c r="C237" s="109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5"/>
      <c r="B238" s="107"/>
      <c r="C238" s="109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5" t="s">
        <v>171</v>
      </c>
      <c r="B239" s="107"/>
      <c r="C239" s="109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5"/>
      <c r="B240" s="107"/>
      <c r="C240" s="109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3">
      <c r="A241" s="105" t="s">
        <v>171</v>
      </c>
      <c r="B241" s="107"/>
      <c r="C241" s="109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5"/>
      <c r="B242" s="107"/>
      <c r="C242" s="109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3">
      <c r="A243" s="105" t="s">
        <v>175</v>
      </c>
      <c r="B243" s="107"/>
      <c r="C243" s="109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5"/>
      <c r="B244" s="107"/>
      <c r="C244" s="109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3">
      <c r="A245" s="105" t="s">
        <v>177</v>
      </c>
      <c r="B245" s="107"/>
      <c r="C245" s="109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5"/>
      <c r="B246" s="107"/>
      <c r="C246" s="109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3">
      <c r="A247" s="105" t="s">
        <v>180</v>
      </c>
      <c r="B247" s="107"/>
      <c r="C247" s="109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5"/>
      <c r="B248" s="107"/>
      <c r="C248" s="109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3">
      <c r="A249" s="105" t="s">
        <v>182</v>
      </c>
      <c r="B249" s="107"/>
      <c r="C249" s="109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5"/>
      <c r="B250" s="107"/>
      <c r="C250" s="109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3">
      <c r="A251" s="105" t="s">
        <v>184</v>
      </c>
      <c r="B251" s="107"/>
      <c r="C251" s="109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5"/>
      <c r="B252" s="107"/>
      <c r="C252" s="109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3">
      <c r="A253" s="105" t="s">
        <v>308</v>
      </c>
      <c r="B253" s="107"/>
      <c r="C253" s="109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06"/>
      <c r="B254" s="108"/>
      <c r="C254" s="110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3" t="s">
        <v>187</v>
      </c>
      <c r="B256" s="114"/>
      <c r="C256" s="117" t="s">
        <v>188</v>
      </c>
      <c r="D256" s="111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115"/>
      <c r="B257" s="116"/>
      <c r="C257" s="118"/>
      <c r="D257" s="112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3">
      <c r="A258" s="100" t="s">
        <v>189</v>
      </c>
      <c r="B258" s="102"/>
      <c r="C258" s="104" t="s">
        <v>190</v>
      </c>
      <c r="D258" s="119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5"/>
      <c r="B259" s="107"/>
      <c r="C259" s="109"/>
      <c r="D259" s="120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5" t="s">
        <v>191</v>
      </c>
      <c r="B260" s="107"/>
      <c r="C260" s="109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3">
      <c r="A261" s="105"/>
      <c r="B261" s="107"/>
      <c r="C261" s="109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3">
      <c r="A262" s="105" t="s">
        <v>193</v>
      </c>
      <c r="B262" s="107"/>
      <c r="C262" s="109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5"/>
      <c r="B263" s="107"/>
      <c r="C263" s="109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3">
      <c r="A264" s="105" t="s">
        <v>193</v>
      </c>
      <c r="B264" s="107"/>
      <c r="C264" s="109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5"/>
      <c r="B265" s="107"/>
      <c r="C265" s="109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5" t="s">
        <v>194</v>
      </c>
      <c r="B266" s="107"/>
      <c r="C266" s="109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5"/>
      <c r="B267" s="107"/>
      <c r="C267" s="109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5" t="s">
        <v>196</v>
      </c>
      <c r="B268" s="107"/>
      <c r="C268" s="109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5"/>
      <c r="B269" s="107"/>
      <c r="C269" s="109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3">
      <c r="A270" s="105" t="s">
        <v>196</v>
      </c>
      <c r="B270" s="107"/>
      <c r="C270" s="103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5"/>
      <c r="B271" s="107"/>
      <c r="C271" s="104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3">
      <c r="A272" s="105" t="s">
        <v>196</v>
      </c>
      <c r="B272" s="107"/>
      <c r="C272" s="103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5"/>
      <c r="B273" s="107"/>
      <c r="C273" s="104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8" hidden="1" customHeight="1" x14ac:dyDescent="0.3">
      <c r="A274" s="105" t="s">
        <v>196</v>
      </c>
      <c r="B274" s="107"/>
      <c r="C274" s="109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06"/>
      <c r="B275" s="108"/>
      <c r="C275" s="11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3" t="s">
        <v>201</v>
      </c>
      <c r="B277" s="114"/>
      <c r="C277" s="117" t="s">
        <v>202</v>
      </c>
      <c r="D277" s="111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5"/>
      <c r="B278" s="116"/>
      <c r="C278" s="118"/>
      <c r="D278" s="112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100" t="s">
        <v>203</v>
      </c>
      <c r="B279" s="102"/>
      <c r="C279" s="104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5"/>
      <c r="B280" s="107"/>
      <c r="C280" s="109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3">
      <c r="A281" s="105" t="s">
        <v>203</v>
      </c>
      <c r="B281" s="107"/>
      <c r="C281" s="109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5"/>
      <c r="B282" s="107"/>
      <c r="C282" s="109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3">
      <c r="A283" s="105" t="s">
        <v>203</v>
      </c>
      <c r="B283" s="107"/>
      <c r="C283" s="109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5"/>
      <c r="B284" s="107"/>
      <c r="C284" s="109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3">
      <c r="A285" s="105" t="s">
        <v>203</v>
      </c>
      <c r="B285" s="107"/>
      <c r="C285" s="109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5"/>
      <c r="B286" s="107"/>
      <c r="C286" s="109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3">
      <c r="A287" s="105"/>
      <c r="B287" s="107" t="s">
        <v>208</v>
      </c>
      <c r="C287" s="109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5"/>
      <c r="B288" s="107"/>
      <c r="C288" s="109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3">
      <c r="A289" s="105"/>
      <c r="B289" s="107" t="s">
        <v>210</v>
      </c>
      <c r="C289" s="109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5"/>
      <c r="B290" s="107"/>
      <c r="C290" s="109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3">
      <c r="A291" s="105"/>
      <c r="B291" s="107" t="s">
        <v>212</v>
      </c>
      <c r="C291" s="109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5"/>
      <c r="B292" s="107"/>
      <c r="C292" s="109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5"/>
      <c r="B293" s="107" t="s">
        <v>214</v>
      </c>
      <c r="C293" s="109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5"/>
      <c r="B294" s="107"/>
      <c r="C294" s="109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3">
      <c r="A295" s="105"/>
      <c r="B295" s="107" t="s">
        <v>216</v>
      </c>
      <c r="C295" s="109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5"/>
      <c r="B296" s="107"/>
      <c r="C296" s="109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3">
      <c r="A297" s="105"/>
      <c r="B297" s="107" t="s">
        <v>218</v>
      </c>
      <c r="C297" s="109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5"/>
      <c r="B298" s="107"/>
      <c r="C298" s="109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3">
      <c r="A299" s="105"/>
      <c r="B299" s="107" t="s">
        <v>220</v>
      </c>
      <c r="C299" s="109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5"/>
      <c r="B300" s="107"/>
      <c r="C300" s="109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3">
      <c r="A301" s="105"/>
      <c r="B301" s="107" t="s">
        <v>222</v>
      </c>
      <c r="C301" s="109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5"/>
      <c r="B302" s="107"/>
      <c r="C302" s="109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5" t="s">
        <v>203</v>
      </c>
      <c r="B303" s="101"/>
      <c r="C303" s="103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5"/>
      <c r="B304" s="102"/>
      <c r="C304" s="104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3">
      <c r="A305" s="105" t="s">
        <v>203</v>
      </c>
      <c r="B305" s="101"/>
      <c r="C305" s="103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5"/>
      <c r="B306" s="102"/>
      <c r="C306" s="104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5" t="s">
        <v>203</v>
      </c>
      <c r="B307" s="107"/>
      <c r="C307" s="109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5"/>
      <c r="B308" s="107"/>
      <c r="C308" s="109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3">
      <c r="A309" s="105"/>
      <c r="B309" s="107" t="s">
        <v>227</v>
      </c>
      <c r="C309" s="109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5"/>
      <c r="B310" s="107"/>
      <c r="C310" s="109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3">
      <c r="A311" s="105"/>
      <c r="B311" s="107" t="s">
        <v>229</v>
      </c>
      <c r="C311" s="109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5"/>
      <c r="B312" s="107"/>
      <c r="C312" s="109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3">
      <c r="A313" s="105"/>
      <c r="B313" s="107" t="s">
        <v>231</v>
      </c>
      <c r="C313" s="109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5"/>
      <c r="B314" s="107"/>
      <c r="C314" s="109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3">
      <c r="A315" s="105"/>
      <c r="B315" s="107" t="s">
        <v>233</v>
      </c>
      <c r="C315" s="109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5"/>
      <c r="B316" s="107"/>
      <c r="C316" s="109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5"/>
      <c r="B317" s="107" t="s">
        <v>235</v>
      </c>
      <c r="C317" s="109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5"/>
      <c r="B318" s="107"/>
      <c r="C318" s="109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3">
      <c r="A319" s="105"/>
      <c r="B319" s="107" t="s">
        <v>237</v>
      </c>
      <c r="C319" s="109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5"/>
      <c r="B320" s="107"/>
      <c r="C320" s="109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3">
      <c r="A321" s="105"/>
      <c r="B321" s="107" t="s">
        <v>239</v>
      </c>
      <c r="C321" s="109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5"/>
      <c r="B322" s="107"/>
      <c r="C322" s="109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3">
      <c r="A323" s="105"/>
      <c r="B323" s="107" t="s">
        <v>241</v>
      </c>
      <c r="C323" s="109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5"/>
      <c r="B324" s="107"/>
      <c r="C324" s="109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3">
      <c r="A325" s="105"/>
      <c r="B325" s="107" t="s">
        <v>243</v>
      </c>
      <c r="C325" s="109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5"/>
      <c r="B326" s="107"/>
      <c r="C326" s="109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3">
      <c r="A327" s="105"/>
      <c r="B327" s="107" t="s">
        <v>245</v>
      </c>
      <c r="C327" s="109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5"/>
      <c r="B328" s="107"/>
      <c r="C328" s="109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5"/>
      <c r="B329" s="107" t="s">
        <v>247</v>
      </c>
      <c r="C329" s="109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5"/>
      <c r="B330" s="107"/>
      <c r="C330" s="109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3">
      <c r="A331" s="105" t="s">
        <v>203</v>
      </c>
      <c r="B331" s="107"/>
      <c r="C331" s="109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5"/>
      <c r="B332" s="107"/>
      <c r="C332" s="109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3">
      <c r="A333" s="105" t="s">
        <v>203</v>
      </c>
      <c r="B333" s="107"/>
      <c r="C333" s="109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5"/>
      <c r="B334" s="107"/>
      <c r="C334" s="109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3">
      <c r="A335" s="105" t="s">
        <v>203</v>
      </c>
      <c r="B335" s="107"/>
      <c r="C335" s="109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06"/>
      <c r="B336" s="108"/>
      <c r="C336" s="11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5" topLeftCell="D204" activePane="bottomRight" state="frozen"/>
      <selection pane="topRight" activeCell="D1" sqref="D1"/>
      <selection pane="bottomLeft" activeCell="A6" sqref="A6"/>
      <selection pane="bottomRight" activeCell="H219" sqref="H219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37" t="s">
        <v>3</v>
      </c>
    </row>
    <row r="2" spans="1:19" s="1" customFormat="1" x14ac:dyDescent="0.3">
      <c r="A2" s="131"/>
      <c r="B2" s="131"/>
      <c r="C2" s="131"/>
      <c r="D2" s="132"/>
      <c r="E2" s="139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38"/>
    </row>
    <row r="3" spans="1:19" s="1" customFormat="1" ht="15" thickBot="1" x14ac:dyDescent="0.35">
      <c r="A3" s="133"/>
      <c r="B3" s="133"/>
      <c r="C3" s="133"/>
      <c r="D3" s="134"/>
      <c r="E3" s="140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27" t="s">
        <v>312</v>
      </c>
      <c r="B4" s="128"/>
      <c r="C4" s="117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1415081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1317505</v>
      </c>
      <c r="L4" s="5">
        <f>L6+L39+L58+L85+L96+L109+L116+L135+L148+L159+L190+L231+L256+L277</f>
        <v>0</v>
      </c>
      <c r="M4" s="5">
        <f>SUM(K4:L4)</f>
        <v>1317505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4403974</v>
      </c>
      <c r="S4" s="10"/>
    </row>
    <row r="5" spans="1:19" ht="15" thickBot="1" x14ac:dyDescent="0.35">
      <c r="A5" s="129"/>
      <c r="B5" s="130"/>
      <c r="C5" s="118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113" t="s">
        <v>8</v>
      </c>
      <c r="B6" s="114"/>
      <c r="C6" s="117" t="s">
        <v>9</v>
      </c>
      <c r="D6" s="111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5"/>
      <c r="B7" s="116"/>
      <c r="C7" s="118"/>
      <c r="D7" s="11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102" t="s">
        <v>10</v>
      </c>
      <c r="B8" s="102"/>
      <c r="C8" s="104" t="s">
        <v>11</v>
      </c>
      <c r="D8" s="119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9"/>
      <c r="D9" s="12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107"/>
      <c r="B10" s="107" t="s">
        <v>12</v>
      </c>
      <c r="C10" s="109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107"/>
      <c r="B12" s="107" t="s">
        <v>14</v>
      </c>
      <c r="C12" s="109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107" t="s">
        <v>16</v>
      </c>
      <c r="B14" s="107"/>
      <c r="C14" s="109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107" t="s">
        <v>19</v>
      </c>
      <c r="B16" s="107"/>
      <c r="C16" s="109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9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9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107"/>
      <c r="B21" s="107"/>
      <c r="C21" s="10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107" t="s">
        <v>27</v>
      </c>
      <c r="B22" s="107"/>
      <c r="C22" s="109" t="s">
        <v>28</v>
      </c>
      <c r="D22" s="120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9"/>
      <c r="D23" s="12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9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9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9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3" t="s">
        <v>296</v>
      </c>
      <c r="D28" s="120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4"/>
      <c r="D29" s="12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3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4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9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107" t="s">
        <v>34</v>
      </c>
      <c r="B34" s="107"/>
      <c r="C34" s="109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107"/>
      <c r="B35" s="107"/>
      <c r="C35" s="10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9" t="s">
        <v>37</v>
      </c>
      <c r="D36" s="12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9"/>
      <c r="D37" s="120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3" t="s">
        <v>38</v>
      </c>
      <c r="B39" s="114"/>
      <c r="C39" s="117" t="s">
        <v>39</v>
      </c>
      <c r="D39" s="111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5"/>
      <c r="B40" s="116"/>
      <c r="C40" s="118"/>
      <c r="D40" s="11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102" t="s">
        <v>40</v>
      </c>
      <c r="B41" s="102"/>
      <c r="C41" s="104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9" t="s">
        <v>44</v>
      </c>
      <c r="D43" s="120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9"/>
      <c r="D44" s="12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107"/>
      <c r="B45" s="107" t="s">
        <v>45</v>
      </c>
      <c r="C45" s="109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9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9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9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107" t="s">
        <v>53</v>
      </c>
      <c r="B53" s="107"/>
      <c r="C53" s="109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107" t="s">
        <v>55</v>
      </c>
      <c r="B55" s="107"/>
      <c r="C55" s="109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08"/>
      <c r="B56" s="108"/>
      <c r="C56" s="11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3" t="s">
        <v>58</v>
      </c>
      <c r="B58" s="114"/>
      <c r="C58" s="117" t="s">
        <v>59</v>
      </c>
      <c r="D58" s="11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64265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75425</v>
      </c>
    </row>
    <row r="59" spans="1:17" ht="14.4" thickBot="1" x14ac:dyDescent="0.35">
      <c r="A59" s="115"/>
      <c r="B59" s="116"/>
      <c r="C59" s="118"/>
      <c r="D59" s="11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3">
      <c r="A60" s="102" t="s">
        <v>60</v>
      </c>
      <c r="B60" s="102"/>
      <c r="C60" s="104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9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3">
      <c r="A62" s="107" t="s">
        <v>61</v>
      </c>
      <c r="B62" s="107"/>
      <c r="C62" s="109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9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3">
      <c r="A64" s="107" t="s">
        <v>63</v>
      </c>
      <c r="B64" s="107"/>
      <c r="C64" s="109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9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9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9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9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9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3">
      <c r="A70" s="107" t="s">
        <v>63</v>
      </c>
      <c r="B70" s="107"/>
      <c r="C70" s="109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9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1" t="s">
        <v>63</v>
      </c>
      <c r="B72" s="101"/>
      <c r="C72" s="103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2"/>
      <c r="B73" s="102"/>
      <c r="C73" s="104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9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9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9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9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9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9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3">
      <c r="A80" s="107" t="s">
        <v>70</v>
      </c>
      <c r="B80" s="107"/>
      <c r="C80" s="109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2653</v>
      </c>
    </row>
    <row r="81" spans="1:17" x14ac:dyDescent="0.3">
      <c r="A81" s="107"/>
      <c r="B81" s="107"/>
      <c r="C81" s="109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3">
      <c r="A82" s="107" t="s">
        <v>70</v>
      </c>
      <c r="B82" s="107"/>
      <c r="C82" s="109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08"/>
      <c r="B83" s="108"/>
      <c r="C83" s="11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3" t="s">
        <v>75</v>
      </c>
      <c r="B85" s="114"/>
      <c r="C85" s="117" t="s">
        <v>76</v>
      </c>
      <c r="D85" s="111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5"/>
      <c r="B86" s="116"/>
      <c r="C86" s="118"/>
      <c r="D86" s="112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3">
      <c r="A87" s="102" t="s">
        <v>77</v>
      </c>
      <c r="B87" s="102"/>
      <c r="C87" s="104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9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1" t="s">
        <v>77</v>
      </c>
      <c r="B89" s="101"/>
      <c r="C89" s="103" t="s">
        <v>80</v>
      </c>
      <c r="D89" s="95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2"/>
      <c r="B90" s="102"/>
      <c r="C90" s="104"/>
      <c r="D90" s="95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9" t="s">
        <v>82</v>
      </c>
      <c r="D91" s="120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9"/>
      <c r="D92" s="120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9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08"/>
      <c r="B94" s="108"/>
      <c r="C94" s="110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3" t="s">
        <v>85</v>
      </c>
      <c r="B96" s="114"/>
      <c r="C96" s="117" t="s">
        <v>86</v>
      </c>
      <c r="D96" s="111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33742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140380</v>
      </c>
    </row>
    <row r="97" spans="1:17" ht="14.4" thickBot="1" x14ac:dyDescent="0.35">
      <c r="A97" s="115"/>
      <c r="B97" s="116"/>
      <c r="C97" s="118"/>
      <c r="D97" s="112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3">
      <c r="A98" s="102" t="s">
        <v>87</v>
      </c>
      <c r="B98" s="102"/>
      <c r="C98" s="104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9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3">
      <c r="A100" s="107" t="s">
        <v>89</v>
      </c>
      <c r="B100" s="107"/>
      <c r="C100" s="109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9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9" t="s">
        <v>256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32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24323</v>
      </c>
    </row>
    <row r="103" spans="1:17" x14ac:dyDescent="0.3">
      <c r="A103" s="107"/>
      <c r="B103" s="107"/>
      <c r="C103" s="109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3">
      <c r="A104" s="107" t="s">
        <v>92</v>
      </c>
      <c r="B104" s="107"/>
      <c r="C104" s="109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9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3">
      <c r="A106" s="107" t="s">
        <v>95</v>
      </c>
      <c r="B106" s="107"/>
      <c r="C106" s="109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9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3" t="s">
        <v>98</v>
      </c>
      <c r="B109" s="114"/>
      <c r="C109" s="117" t="s">
        <v>99</v>
      </c>
      <c r="D109" s="111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5"/>
      <c r="B110" s="116"/>
      <c r="C110" s="118"/>
      <c r="D110" s="112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3">
      <c r="A111" s="102" t="s">
        <v>100</v>
      </c>
      <c r="B111" s="102"/>
      <c r="C111" s="104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9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3">
      <c r="A113" s="107" t="s">
        <v>102</v>
      </c>
      <c r="B113" s="107"/>
      <c r="C113" s="109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08"/>
      <c r="B114" s="108"/>
      <c r="C114" s="110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3" t="s">
        <v>105</v>
      </c>
      <c r="B116" s="114"/>
      <c r="C116" s="117" t="s">
        <v>106</v>
      </c>
      <c r="D116" s="111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5"/>
      <c r="B117" s="116"/>
      <c r="C117" s="118"/>
      <c r="D117" s="112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3">
      <c r="A118" s="100" t="s">
        <v>107</v>
      </c>
      <c r="B118" s="102"/>
      <c r="C118" s="104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5"/>
      <c r="B119" s="107"/>
      <c r="C119" s="109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3">
      <c r="A120" s="100" t="s">
        <v>107</v>
      </c>
      <c r="B120" s="107"/>
      <c r="C120" s="109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5"/>
      <c r="B121" s="107"/>
      <c r="C121" s="109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3">
      <c r="A122" s="105" t="s">
        <v>107</v>
      </c>
      <c r="B122" s="107"/>
      <c r="C122" s="109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5"/>
      <c r="B123" s="107"/>
      <c r="C123" s="109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3">
      <c r="A124" s="105" t="s">
        <v>107</v>
      </c>
      <c r="B124" s="107"/>
      <c r="C124" s="109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5"/>
      <c r="B125" s="107"/>
      <c r="C125" s="109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99" t="s">
        <v>113</v>
      </c>
      <c r="B126" s="101"/>
      <c r="C126" s="103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0"/>
      <c r="B127" s="102"/>
      <c r="C127" s="104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3">
      <c r="A128" s="99" t="s">
        <v>113</v>
      </c>
      <c r="B128" s="101"/>
      <c r="C128" s="103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95500</v>
      </c>
      <c r="L128" s="38">
        <v>0</v>
      </c>
      <c r="M128" s="40">
        <f>SUM(K128:L128)</f>
        <v>95500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95500</v>
      </c>
    </row>
    <row r="129" spans="1:17" x14ac:dyDescent="0.3">
      <c r="A129" s="100"/>
      <c r="B129" s="102"/>
      <c r="C129" s="104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99" t="s">
        <v>113</v>
      </c>
      <c r="B130" s="101"/>
      <c r="C130" s="103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0"/>
      <c r="B131" s="102"/>
      <c r="C131" s="104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5" t="s">
        <v>113</v>
      </c>
      <c r="B132" s="107"/>
      <c r="C132" s="109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104500</v>
      </c>
      <c r="L132" s="38">
        <v>0</v>
      </c>
      <c r="M132" s="40">
        <f>SUM(K132:L132)</f>
        <v>104500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104500</v>
      </c>
    </row>
    <row r="133" spans="1:17" ht="14.4" thickBot="1" x14ac:dyDescent="0.35">
      <c r="A133" s="106"/>
      <c r="B133" s="108"/>
      <c r="C133" s="110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3" t="s">
        <v>116</v>
      </c>
      <c r="B135" s="114"/>
      <c r="C135" s="117" t="s">
        <v>117</v>
      </c>
      <c r="D135" s="111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61786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326877</v>
      </c>
    </row>
    <row r="136" spans="1:17" x14ac:dyDescent="0.3">
      <c r="A136" s="122"/>
      <c r="B136" s="123"/>
      <c r="C136" s="124"/>
      <c r="D136" s="120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3">
      <c r="A137" s="100" t="s">
        <v>118</v>
      </c>
      <c r="B137" s="102"/>
      <c r="C137" s="104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5"/>
      <c r="B138" s="107"/>
      <c r="C138" s="109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x14ac:dyDescent="0.3">
      <c r="A139" s="99" t="s">
        <v>121</v>
      </c>
      <c r="B139" s="101"/>
      <c r="C139" s="103" t="s">
        <v>314</v>
      </c>
      <c r="D139" s="141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5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296</v>
      </c>
    </row>
    <row r="140" spans="1:17" x14ac:dyDescent="0.3">
      <c r="A140" s="100"/>
      <c r="B140" s="102"/>
      <c r="C140" s="104"/>
      <c r="D140" s="142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3">
      <c r="A141" s="105" t="s">
        <v>123</v>
      </c>
      <c r="B141" s="107"/>
      <c r="C141" s="109" t="s">
        <v>302</v>
      </c>
      <c r="D141" s="12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5"/>
      <c r="B142" s="107"/>
      <c r="C142" s="109"/>
      <c r="D142" s="120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5" t="s">
        <v>124</v>
      </c>
      <c r="B143" s="107"/>
      <c r="C143" s="109" t="s">
        <v>301</v>
      </c>
      <c r="D143" s="120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06"/>
      <c r="B144" s="108"/>
      <c r="C144" s="110"/>
      <c r="D144" s="120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5" t="s">
        <v>124</v>
      </c>
      <c r="B145" s="107"/>
      <c r="C145" s="109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06"/>
      <c r="B146" s="108"/>
      <c r="C146" s="110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3" t="s">
        <v>127</v>
      </c>
      <c r="B148" s="114"/>
      <c r="C148" s="117" t="s">
        <v>128</v>
      </c>
      <c r="D148" s="14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51513</v>
      </c>
      <c r="H148" s="17">
        <f t="shared" si="58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237013</v>
      </c>
    </row>
    <row r="149" spans="1:17" ht="14.4" thickBot="1" x14ac:dyDescent="0.35">
      <c r="A149" s="115"/>
      <c r="B149" s="116"/>
      <c r="C149" s="118"/>
      <c r="D149" s="14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100" t="s">
        <v>129</v>
      </c>
      <c r="B150" s="102"/>
      <c r="C150" s="104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61">SUM(E150:I150)</f>
        <v>165000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165000</v>
      </c>
    </row>
    <row r="151" spans="1:17" x14ac:dyDescent="0.3">
      <c r="A151" s="105"/>
      <c r="B151" s="107"/>
      <c r="C151" s="109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5" t="s">
        <v>129</v>
      </c>
      <c r="B152" s="107"/>
      <c r="C152" s="109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61"/>
        <v>3000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3000</v>
      </c>
    </row>
    <row r="153" spans="1:17" x14ac:dyDescent="0.3">
      <c r="A153" s="105"/>
      <c r="B153" s="107"/>
      <c r="C153" s="109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5" t="s">
        <v>133</v>
      </c>
      <c r="B154" s="107"/>
      <c r="C154" s="109" t="s">
        <v>134</v>
      </c>
      <c r="D154" s="59" t="s">
        <v>131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x14ac:dyDescent="0.3">
      <c r="A155" s="105"/>
      <c r="B155" s="107"/>
      <c r="C155" s="109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hidden="1" x14ac:dyDescent="0.3">
      <c r="A156" s="105" t="s">
        <v>135</v>
      </c>
      <c r="B156" s="107"/>
      <c r="C156" s="109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hidden="1" thickBot="1" x14ac:dyDescent="0.35">
      <c r="A157" s="106"/>
      <c r="B157" s="108"/>
      <c r="C157" s="11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3" t="s">
        <v>137</v>
      </c>
      <c r="B159" s="114"/>
      <c r="C159" s="117" t="s">
        <v>138</v>
      </c>
      <c r="D159" s="111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22"/>
      <c r="B160" s="123"/>
      <c r="C160" s="124"/>
      <c r="D160" s="120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>G162+G164+G166+G168+G170+G172+G174++G176+G178+G180+G182+G184+G186+G188</f>
        <v>0</v>
      </c>
      <c r="H160" s="32">
        <f t="shared" si="69"/>
        <v>0</v>
      </c>
      <c r="I160" s="32">
        <f t="shared" si="69"/>
        <v>0</v>
      </c>
      <c r="J160" s="34">
        <f>SUM(E160:I160)</f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>P160+M160+J160</f>
        <v>0</v>
      </c>
    </row>
    <row r="161" spans="1:17" x14ac:dyDescent="0.3">
      <c r="A161" s="100" t="s">
        <v>139</v>
      </c>
      <c r="B161" s="102"/>
      <c r="C161" s="104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5"/>
      <c r="B162" s="107"/>
      <c r="C162" s="109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3">
      <c r="A163" s="105" t="s">
        <v>139</v>
      </c>
      <c r="B163" s="107"/>
      <c r="C163" s="109" t="s">
        <v>260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64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46100</v>
      </c>
    </row>
    <row r="164" spans="1:17" x14ac:dyDescent="0.3">
      <c r="A164" s="105"/>
      <c r="B164" s="107"/>
      <c r="C164" s="109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3">
      <c r="A165" s="105" t="s">
        <v>139</v>
      </c>
      <c r="B165" s="107"/>
      <c r="C165" s="109" t="s">
        <v>261</v>
      </c>
      <c r="D165" s="120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5"/>
      <c r="B166" s="107"/>
      <c r="C166" s="109"/>
      <c r="D166" s="120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3">
      <c r="A167" s="105" t="s">
        <v>139</v>
      </c>
      <c r="B167" s="107"/>
      <c r="C167" s="109" t="s">
        <v>265</v>
      </c>
      <c r="D167" s="120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5"/>
      <c r="B168" s="107"/>
      <c r="C168" s="109"/>
      <c r="D168" s="120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5" t="s">
        <v>139</v>
      </c>
      <c r="B169" s="107"/>
      <c r="C169" s="109" t="s">
        <v>303</v>
      </c>
      <c r="D169" s="12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5"/>
      <c r="B170" s="107"/>
      <c r="C170" s="109"/>
      <c r="D170" s="120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5" t="s">
        <v>139</v>
      </c>
      <c r="B171" s="107"/>
      <c r="C171" s="109" t="s">
        <v>304</v>
      </c>
      <c r="D171" s="120"/>
      <c r="E171" s="37">
        <v>0</v>
      </c>
      <c r="F171" s="38">
        <v>0</v>
      </c>
      <c r="G171" s="38">
        <v>33870</v>
      </c>
      <c r="H171" s="38">
        <v>0</v>
      </c>
      <c r="I171" s="38">
        <v>0</v>
      </c>
      <c r="J171" s="29">
        <f t="shared" si="64"/>
        <v>33870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36870</v>
      </c>
    </row>
    <row r="172" spans="1:17" x14ac:dyDescent="0.3">
      <c r="A172" s="105"/>
      <c r="B172" s="107"/>
      <c r="C172" s="109"/>
      <c r="D172" s="120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3">
      <c r="A173" s="105" t="s">
        <v>139</v>
      </c>
      <c r="B173" s="107"/>
      <c r="C173" s="109" t="s">
        <v>263</v>
      </c>
      <c r="D173" s="120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5"/>
      <c r="B174" s="107"/>
      <c r="C174" s="109"/>
      <c r="D174" s="120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3">
      <c r="A175" s="105" t="s">
        <v>139</v>
      </c>
      <c r="B175" s="107"/>
      <c r="C175" s="109" t="s">
        <v>217</v>
      </c>
      <c r="D175" s="120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5"/>
      <c r="B176" s="107"/>
      <c r="C176" s="109"/>
      <c r="D176" s="120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5" t="s">
        <v>262</v>
      </c>
      <c r="B177" s="107"/>
      <c r="C177" s="109" t="s">
        <v>140</v>
      </c>
      <c r="D177" s="120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5"/>
      <c r="B178" s="107"/>
      <c r="C178" s="109"/>
      <c r="D178" s="120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5" t="s">
        <v>139</v>
      </c>
      <c r="B179" s="107"/>
      <c r="C179" s="109" t="s">
        <v>264</v>
      </c>
      <c r="D179" s="120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5"/>
      <c r="B180" s="107"/>
      <c r="C180" s="109"/>
      <c r="D180" s="120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3">
      <c r="A181" s="105" t="s">
        <v>262</v>
      </c>
      <c r="B181" s="107"/>
      <c r="C181" s="109" t="s">
        <v>230</v>
      </c>
      <c r="D181" s="120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5"/>
      <c r="B182" s="107"/>
      <c r="C182" s="109"/>
      <c r="D182" s="120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5" t="s">
        <v>293</v>
      </c>
      <c r="B183" s="107"/>
      <c r="C183" s="109" t="s">
        <v>294</v>
      </c>
      <c r="D183" s="120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5"/>
      <c r="B184" s="107"/>
      <c r="C184" s="109"/>
      <c r="D184" s="120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5"/>
      <c r="B185" s="107"/>
      <c r="C185" s="109"/>
      <c r="D185" s="120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5"/>
      <c r="B186" s="107"/>
      <c r="C186" s="109"/>
      <c r="D186" s="120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5"/>
      <c r="B187" s="107"/>
      <c r="C187" s="109"/>
      <c r="D187" s="120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06"/>
      <c r="B188" s="108"/>
      <c r="C188" s="110"/>
      <c r="D188" s="112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3" t="s">
        <v>141</v>
      </c>
      <c r="B190" s="114"/>
      <c r="C190" s="117" t="s">
        <v>142</v>
      </c>
      <c r="D190" s="111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423424</v>
      </c>
      <c r="L190" s="17">
        <f>L192+L194+L196+L198++L212+L214+L216+L226+L228</f>
        <v>0</v>
      </c>
      <c r="M190" s="19">
        <f t="shared" ref="M190:M217" si="78">SUM(K190:L190)</f>
        <v>423424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926654</v>
      </c>
    </row>
    <row r="191" spans="1:17" ht="14.4" thickBot="1" x14ac:dyDescent="0.35">
      <c r="A191" s="115"/>
      <c r="B191" s="116"/>
      <c r="C191" s="118"/>
      <c r="D191" s="112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3">
      <c r="A192" s="121" t="s">
        <v>143</v>
      </c>
      <c r="B192" s="102"/>
      <c r="C192" s="104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0"/>
      <c r="B193" s="107"/>
      <c r="C193" s="109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3">
      <c r="A194" s="105" t="s">
        <v>144</v>
      </c>
      <c r="B194" s="107"/>
      <c r="C194" s="109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5"/>
      <c r="B195" s="107"/>
      <c r="C195" s="109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3">
      <c r="A196" s="105" t="s">
        <v>147</v>
      </c>
      <c r="B196" s="107"/>
      <c r="C196" s="109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5"/>
      <c r="B197" s="107"/>
      <c r="C197" s="109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3">
      <c r="A198" s="105" t="s">
        <v>149</v>
      </c>
      <c r="B198" s="107"/>
      <c r="C198" s="109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5"/>
      <c r="B199" s="107"/>
      <c r="C199" s="109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3">
      <c r="A200" s="105"/>
      <c r="B200" s="107" t="s">
        <v>267</v>
      </c>
      <c r="C200" s="109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5"/>
      <c r="B201" s="107"/>
      <c r="C201" s="109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3">
      <c r="A202" s="105"/>
      <c r="B202" s="107" t="s">
        <v>267</v>
      </c>
      <c r="C202" s="109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5"/>
      <c r="B203" s="107"/>
      <c r="C203" s="109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3">
      <c r="A204" s="105"/>
      <c r="B204" s="107" t="s">
        <v>267</v>
      </c>
      <c r="C204" s="109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5"/>
      <c r="B205" s="107"/>
      <c r="C205" s="109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3">
      <c r="A206" s="105"/>
      <c r="B206" s="107" t="s">
        <v>267</v>
      </c>
      <c r="C206" s="109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5"/>
      <c r="B207" s="107"/>
      <c r="C207" s="109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3">
      <c r="A208" s="105"/>
      <c r="B208" s="107" t="s">
        <v>267</v>
      </c>
      <c r="C208" s="109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5"/>
      <c r="B209" s="107"/>
      <c r="C209" s="109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3">
      <c r="A210" s="105"/>
      <c r="B210" s="107" t="s">
        <v>267</v>
      </c>
      <c r="C210" s="109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5"/>
      <c r="B211" s="107"/>
      <c r="C211" s="109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3">
      <c r="A212" s="105" t="s">
        <v>151</v>
      </c>
      <c r="B212" s="107"/>
      <c r="C212" s="109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5"/>
      <c r="B213" s="107"/>
      <c r="C213" s="109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3">
      <c r="A214" s="105" t="s">
        <v>153</v>
      </c>
      <c r="B214" s="107"/>
      <c r="C214" s="109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5"/>
      <c r="B215" s="107"/>
      <c r="C215" s="109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3">
      <c r="A216" s="105" t="s">
        <v>155</v>
      </c>
      <c r="B216" s="107"/>
      <c r="C216" s="109" t="s">
        <v>156</v>
      </c>
      <c r="D216" s="120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5"/>
      <c r="B217" s="107"/>
      <c r="C217" s="109"/>
      <c r="D217" s="120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3">
      <c r="A218" s="105"/>
      <c r="B218" s="107" t="s">
        <v>157</v>
      </c>
      <c r="C218" s="109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5"/>
      <c r="B219" s="107"/>
      <c r="C219" s="109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3">
      <c r="A220" s="105"/>
      <c r="B220" s="107" t="s">
        <v>157</v>
      </c>
      <c r="C220" s="109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5"/>
      <c r="B221" s="107"/>
      <c r="C221" s="109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3">
      <c r="A222" s="105"/>
      <c r="B222" s="107" t="s">
        <v>157</v>
      </c>
      <c r="C222" s="109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5"/>
      <c r="B223" s="107"/>
      <c r="C223" s="109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3">
      <c r="A224" s="105"/>
      <c r="B224" s="107" t="s">
        <v>157</v>
      </c>
      <c r="C224" s="109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5"/>
      <c r="B225" s="107"/>
      <c r="C225" s="109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3">
      <c r="A226" s="105" t="s">
        <v>158</v>
      </c>
      <c r="B226" s="107"/>
      <c r="C226" s="109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5"/>
      <c r="B227" s="107"/>
      <c r="C227" s="109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3">
      <c r="A228" s="105" t="s">
        <v>159</v>
      </c>
      <c r="B228" s="107"/>
      <c r="C228" s="109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418924</v>
      </c>
      <c r="L228" s="38">
        <v>0</v>
      </c>
      <c r="M228" s="40">
        <f t="shared" si="95"/>
        <v>418924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420924</v>
      </c>
    </row>
    <row r="229" spans="1:17" ht="14.4" thickBot="1" x14ac:dyDescent="0.35">
      <c r="A229" s="106"/>
      <c r="B229" s="108"/>
      <c r="C229" s="110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3" t="s">
        <v>161</v>
      </c>
      <c r="B231" s="114"/>
      <c r="C231" s="117" t="s">
        <v>162</v>
      </c>
      <c r="D231" s="111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5"/>
      <c r="B232" s="116"/>
      <c r="C232" s="118"/>
      <c r="D232" s="112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ht="13.8" customHeight="1" x14ac:dyDescent="0.3">
      <c r="A233" s="100" t="s">
        <v>163</v>
      </c>
      <c r="B233" s="102"/>
      <c r="C233" s="145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5"/>
      <c r="B234" s="107"/>
      <c r="C234" s="146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3">
      <c r="A235" s="105" t="s">
        <v>166</v>
      </c>
      <c r="B235" s="107"/>
      <c r="C235" s="109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5"/>
      <c r="B236" s="107"/>
      <c r="C236" s="109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3">
      <c r="A237" s="105" t="s">
        <v>169</v>
      </c>
      <c r="B237" s="107"/>
      <c r="C237" s="109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5"/>
      <c r="B238" s="107"/>
      <c r="C238" s="109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5" t="s">
        <v>171</v>
      </c>
      <c r="B239" s="107"/>
      <c r="C239" s="109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5"/>
      <c r="B240" s="107"/>
      <c r="C240" s="109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3">
      <c r="A241" s="105" t="s">
        <v>171</v>
      </c>
      <c r="B241" s="107"/>
      <c r="C241" s="109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5"/>
      <c r="B242" s="107"/>
      <c r="C242" s="109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3">
      <c r="A243" s="105" t="s">
        <v>175</v>
      </c>
      <c r="B243" s="107"/>
      <c r="C243" s="109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5"/>
      <c r="B244" s="107"/>
      <c r="C244" s="109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3">
      <c r="A245" s="105" t="s">
        <v>177</v>
      </c>
      <c r="B245" s="107"/>
      <c r="C245" s="109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5"/>
      <c r="B246" s="107"/>
      <c r="C246" s="109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3">
      <c r="A247" s="105" t="s">
        <v>180</v>
      </c>
      <c r="B247" s="107"/>
      <c r="C247" s="109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5"/>
      <c r="B248" s="107"/>
      <c r="C248" s="109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3">
      <c r="A249" s="105" t="s">
        <v>182</v>
      </c>
      <c r="B249" s="107"/>
      <c r="C249" s="109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5"/>
      <c r="B250" s="107"/>
      <c r="C250" s="109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3">
      <c r="A251" s="105" t="s">
        <v>184</v>
      </c>
      <c r="B251" s="107"/>
      <c r="C251" s="109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5"/>
      <c r="B252" s="107"/>
      <c r="C252" s="109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3">
      <c r="A253" s="105" t="s">
        <v>308</v>
      </c>
      <c r="B253" s="107"/>
      <c r="C253" s="109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06"/>
      <c r="B254" s="108"/>
      <c r="C254" s="110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3" t="s">
        <v>187</v>
      </c>
      <c r="B256" s="114"/>
      <c r="C256" s="117" t="s">
        <v>188</v>
      </c>
      <c r="D256" s="111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62125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</row>
    <row r="257" spans="1:17" ht="14.4" thickBot="1" x14ac:dyDescent="0.35">
      <c r="A257" s="115"/>
      <c r="B257" s="116"/>
      <c r="C257" s="118"/>
      <c r="D257" s="112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3">
      <c r="A258" s="100" t="s">
        <v>189</v>
      </c>
      <c r="B258" s="102"/>
      <c r="C258" s="104" t="s">
        <v>190</v>
      </c>
      <c r="D258" s="119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5"/>
      <c r="B259" s="107"/>
      <c r="C259" s="109"/>
      <c r="D259" s="120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5" t="s">
        <v>191</v>
      </c>
      <c r="B260" s="107"/>
      <c r="C260" s="109" t="s">
        <v>192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109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61925</v>
      </c>
    </row>
    <row r="261" spans="1:17" x14ac:dyDescent="0.3">
      <c r="A261" s="105"/>
      <c r="B261" s="107"/>
      <c r="C261" s="109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3">
      <c r="A262" s="105" t="s">
        <v>193</v>
      </c>
      <c r="B262" s="107"/>
      <c r="C262" s="109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5"/>
      <c r="B263" s="107"/>
      <c r="C263" s="109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3">
      <c r="A264" s="105" t="s">
        <v>193</v>
      </c>
      <c r="B264" s="107"/>
      <c r="C264" s="109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5"/>
      <c r="B265" s="107"/>
      <c r="C265" s="109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5" t="s">
        <v>194</v>
      </c>
      <c r="B266" s="107"/>
      <c r="C266" s="109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5"/>
      <c r="B267" s="107"/>
      <c r="C267" s="109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5" t="s">
        <v>196</v>
      </c>
      <c r="B268" s="107"/>
      <c r="C268" s="109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5"/>
      <c r="B269" s="107"/>
      <c r="C269" s="109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3">
      <c r="A270" s="105" t="s">
        <v>196</v>
      </c>
      <c r="B270" s="107"/>
      <c r="C270" s="103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5"/>
      <c r="B271" s="107"/>
      <c r="C271" s="104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3">
      <c r="A272" s="105" t="s">
        <v>196</v>
      </c>
      <c r="B272" s="107"/>
      <c r="C272" s="103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5"/>
      <c r="B273" s="107"/>
      <c r="C273" s="104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8" hidden="1" customHeight="1" x14ac:dyDescent="0.3">
      <c r="A274" s="105" t="s">
        <v>196</v>
      </c>
      <c r="B274" s="107"/>
      <c r="C274" s="109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06"/>
      <c r="B275" s="108"/>
      <c r="C275" s="11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3" t="s">
        <v>201</v>
      </c>
      <c r="B277" s="114"/>
      <c r="C277" s="117" t="s">
        <v>202</v>
      </c>
      <c r="D277" s="111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5"/>
      <c r="B278" s="116"/>
      <c r="C278" s="118"/>
      <c r="D278" s="112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100" t="s">
        <v>203</v>
      </c>
      <c r="B279" s="102"/>
      <c r="C279" s="104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5"/>
      <c r="B280" s="107"/>
      <c r="C280" s="109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3">
      <c r="A281" s="105" t="s">
        <v>203</v>
      </c>
      <c r="B281" s="107"/>
      <c r="C281" s="109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5"/>
      <c r="B282" s="107"/>
      <c r="C282" s="109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3">
      <c r="A283" s="105" t="s">
        <v>203</v>
      </c>
      <c r="B283" s="107"/>
      <c r="C283" s="109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5"/>
      <c r="B284" s="107"/>
      <c r="C284" s="109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3">
      <c r="A285" s="105" t="s">
        <v>203</v>
      </c>
      <c r="B285" s="107"/>
      <c r="C285" s="109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5"/>
      <c r="B286" s="107"/>
      <c r="C286" s="109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3">
      <c r="A287" s="105"/>
      <c r="B287" s="107" t="s">
        <v>208</v>
      </c>
      <c r="C287" s="109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5"/>
      <c r="B288" s="107"/>
      <c r="C288" s="109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3">
      <c r="A289" s="105"/>
      <c r="B289" s="107" t="s">
        <v>210</v>
      </c>
      <c r="C289" s="109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5"/>
      <c r="B290" s="107"/>
      <c r="C290" s="109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3">
      <c r="A291" s="105"/>
      <c r="B291" s="107" t="s">
        <v>212</v>
      </c>
      <c r="C291" s="109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5"/>
      <c r="B292" s="107"/>
      <c r="C292" s="109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5"/>
      <c r="B293" s="107" t="s">
        <v>214</v>
      </c>
      <c r="C293" s="109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5"/>
      <c r="B294" s="107"/>
      <c r="C294" s="109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3">
      <c r="A295" s="105"/>
      <c r="B295" s="107" t="s">
        <v>216</v>
      </c>
      <c r="C295" s="109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5"/>
      <c r="B296" s="107"/>
      <c r="C296" s="109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3">
      <c r="A297" s="105"/>
      <c r="B297" s="107" t="s">
        <v>218</v>
      </c>
      <c r="C297" s="109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5"/>
      <c r="B298" s="107"/>
      <c r="C298" s="109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3">
      <c r="A299" s="105"/>
      <c r="B299" s="107" t="s">
        <v>220</v>
      </c>
      <c r="C299" s="109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5"/>
      <c r="B300" s="107"/>
      <c r="C300" s="109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3">
      <c r="A301" s="105"/>
      <c r="B301" s="107" t="s">
        <v>222</v>
      </c>
      <c r="C301" s="109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5"/>
      <c r="B302" s="107"/>
      <c r="C302" s="109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5" t="s">
        <v>203</v>
      </c>
      <c r="B303" s="101"/>
      <c r="C303" s="103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5"/>
      <c r="B304" s="102"/>
      <c r="C304" s="104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3">
      <c r="A305" s="105" t="s">
        <v>203</v>
      </c>
      <c r="B305" s="101"/>
      <c r="C305" s="103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5"/>
      <c r="B306" s="102"/>
      <c r="C306" s="104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5" t="s">
        <v>203</v>
      </c>
      <c r="B307" s="107"/>
      <c r="C307" s="109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5"/>
      <c r="B308" s="107"/>
      <c r="C308" s="109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3">
      <c r="A309" s="105"/>
      <c r="B309" s="107" t="s">
        <v>227</v>
      </c>
      <c r="C309" s="109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5"/>
      <c r="B310" s="107"/>
      <c r="C310" s="109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3">
      <c r="A311" s="105"/>
      <c r="B311" s="107" t="s">
        <v>229</v>
      </c>
      <c r="C311" s="109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5"/>
      <c r="B312" s="107"/>
      <c r="C312" s="109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3">
      <c r="A313" s="105"/>
      <c r="B313" s="107" t="s">
        <v>231</v>
      </c>
      <c r="C313" s="109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5"/>
      <c r="B314" s="107"/>
      <c r="C314" s="109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3">
      <c r="A315" s="105"/>
      <c r="B315" s="107" t="s">
        <v>233</v>
      </c>
      <c r="C315" s="109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5"/>
      <c r="B316" s="107"/>
      <c r="C316" s="109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5"/>
      <c r="B317" s="107" t="s">
        <v>235</v>
      </c>
      <c r="C317" s="109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5"/>
      <c r="B318" s="107"/>
      <c r="C318" s="109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3">
      <c r="A319" s="105"/>
      <c r="B319" s="107" t="s">
        <v>237</v>
      </c>
      <c r="C319" s="109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5"/>
      <c r="B320" s="107"/>
      <c r="C320" s="109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3">
      <c r="A321" s="105"/>
      <c r="B321" s="107" t="s">
        <v>239</v>
      </c>
      <c r="C321" s="109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5"/>
      <c r="B322" s="107"/>
      <c r="C322" s="109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3">
      <c r="A323" s="105"/>
      <c r="B323" s="107" t="s">
        <v>241</v>
      </c>
      <c r="C323" s="109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5"/>
      <c r="B324" s="107"/>
      <c r="C324" s="109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3">
      <c r="A325" s="105"/>
      <c r="B325" s="107" t="s">
        <v>243</v>
      </c>
      <c r="C325" s="109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5"/>
      <c r="B326" s="107"/>
      <c r="C326" s="109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3">
      <c r="A327" s="105"/>
      <c r="B327" s="107" t="s">
        <v>245</v>
      </c>
      <c r="C327" s="109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5"/>
      <c r="B328" s="107"/>
      <c r="C328" s="109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5"/>
      <c r="B329" s="107" t="s">
        <v>247</v>
      </c>
      <c r="C329" s="109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5"/>
      <c r="B330" s="107"/>
      <c r="C330" s="109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3">
      <c r="A331" s="105" t="s">
        <v>203</v>
      </c>
      <c r="B331" s="107"/>
      <c r="C331" s="109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5"/>
      <c r="B332" s="107"/>
      <c r="C332" s="109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3">
      <c r="A333" s="105" t="s">
        <v>203</v>
      </c>
      <c r="B333" s="107"/>
      <c r="C333" s="109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5"/>
      <c r="B334" s="107"/>
      <c r="C334" s="109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3">
      <c r="A335" s="105" t="s">
        <v>203</v>
      </c>
      <c r="B335" s="107"/>
      <c r="C335" s="109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06"/>
      <c r="B336" s="108"/>
      <c r="C336" s="11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I336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O313" sqref="O313:O314"/>
    </sheetView>
  </sheetViews>
  <sheetFormatPr defaultRowHeight="13.8" x14ac:dyDescent="0.3"/>
  <cols>
    <col min="1" max="1" width="5.6640625" style="46" customWidth="1"/>
    <col min="2" max="2" width="6.109375" style="46" customWidth="1"/>
    <col min="3" max="3" width="30.5546875" style="47" customWidth="1"/>
    <col min="4" max="4" width="13.109375" style="87" customWidth="1"/>
    <col min="5" max="5" width="13.109375" style="88" customWidth="1"/>
    <col min="6" max="7" width="11.33203125" customWidth="1"/>
    <col min="8" max="8" width="11.33203125" hidden="1" customWidth="1"/>
    <col min="9" max="9" width="11.33203125" customWidth="1"/>
    <col min="10" max="10" width="11.33203125" hidden="1" customWidth="1"/>
    <col min="11" max="11" width="11.33203125" customWidth="1"/>
    <col min="12" max="12" width="11.33203125" hidden="1" customWidth="1"/>
    <col min="13" max="13" width="11.33203125" customWidth="1"/>
    <col min="14" max="14" width="11.33203125" hidden="1" customWidth="1"/>
    <col min="15" max="15" width="11.33203125" customWidth="1"/>
    <col min="16" max="16" width="12.6640625" hidden="1" customWidth="1"/>
    <col min="17" max="17" width="12.33203125" hidden="1" customWidth="1"/>
    <col min="18" max="18" width="13.88671875" hidden="1" customWidth="1"/>
    <col min="19" max="19" width="12.33203125" hidden="1" customWidth="1"/>
    <col min="20" max="28" width="12.6640625" hidden="1" customWidth="1"/>
    <col min="29" max="31" width="12.33203125" customWidth="1"/>
    <col min="32" max="35" width="9.109375" customWidth="1"/>
  </cols>
  <sheetData>
    <row r="1" spans="1:30" ht="14.4" customHeight="1" x14ac:dyDescent="0.3">
      <c r="A1" s="211" t="s">
        <v>313</v>
      </c>
      <c r="B1" s="211"/>
      <c r="C1" s="212"/>
      <c r="D1" s="215" t="s">
        <v>277</v>
      </c>
      <c r="E1" s="215" t="s">
        <v>278</v>
      </c>
      <c r="F1" s="70" t="s">
        <v>279</v>
      </c>
      <c r="G1" s="205" t="s">
        <v>280</v>
      </c>
      <c r="H1" s="205"/>
      <c r="I1" s="205" t="s">
        <v>281</v>
      </c>
      <c r="J1" s="205"/>
      <c r="K1" s="205" t="s">
        <v>282</v>
      </c>
      <c r="L1" s="205"/>
      <c r="M1" s="205" t="s">
        <v>283</v>
      </c>
      <c r="N1" s="205"/>
      <c r="O1" s="205" t="s">
        <v>284</v>
      </c>
      <c r="P1" s="205"/>
      <c r="Q1" s="205" t="s">
        <v>285</v>
      </c>
      <c r="R1" s="205"/>
      <c r="S1" s="205" t="s">
        <v>286</v>
      </c>
      <c r="T1" s="205"/>
      <c r="U1" s="205" t="s">
        <v>287</v>
      </c>
      <c r="V1" s="205"/>
      <c r="W1" s="205" t="s">
        <v>288</v>
      </c>
      <c r="X1" s="205"/>
      <c r="Y1" s="205" t="s">
        <v>289</v>
      </c>
      <c r="Z1" s="205"/>
      <c r="AA1" s="205" t="s">
        <v>290</v>
      </c>
      <c r="AB1" s="206"/>
      <c r="AC1" s="71"/>
      <c r="AD1" s="72"/>
    </row>
    <row r="2" spans="1:30" ht="13.8" customHeight="1" x14ac:dyDescent="0.3">
      <c r="A2" s="211"/>
      <c r="B2" s="211"/>
      <c r="C2" s="212"/>
      <c r="D2" s="216"/>
      <c r="E2" s="216"/>
      <c r="F2" s="207" t="s">
        <v>291</v>
      </c>
      <c r="G2" s="209" t="s">
        <v>291</v>
      </c>
      <c r="H2" s="73"/>
      <c r="I2" s="209" t="s">
        <v>291</v>
      </c>
      <c r="J2" s="73"/>
      <c r="K2" s="209" t="s">
        <v>291</v>
      </c>
      <c r="L2" s="73"/>
      <c r="M2" s="209" t="s">
        <v>291</v>
      </c>
      <c r="N2" s="73"/>
      <c r="O2" s="209" t="s">
        <v>291</v>
      </c>
      <c r="P2" s="73"/>
      <c r="Q2" s="209" t="s">
        <v>291</v>
      </c>
      <c r="R2" s="73"/>
      <c r="S2" s="209" t="s">
        <v>291</v>
      </c>
      <c r="T2" s="73"/>
      <c r="U2" s="209" t="s">
        <v>291</v>
      </c>
      <c r="V2" s="73"/>
      <c r="W2" s="209" t="s">
        <v>291</v>
      </c>
      <c r="X2" s="73"/>
      <c r="Y2" s="209" t="s">
        <v>291</v>
      </c>
      <c r="Z2" s="73"/>
      <c r="AA2" s="209" t="s">
        <v>291</v>
      </c>
      <c r="AB2" s="73"/>
      <c r="AC2" s="74"/>
      <c r="AD2" s="74"/>
    </row>
    <row r="3" spans="1:30" ht="14.4" customHeight="1" thickBot="1" x14ac:dyDescent="0.35">
      <c r="A3" s="213"/>
      <c r="B3" s="213"/>
      <c r="C3" s="214"/>
      <c r="D3" s="217"/>
      <c r="E3" s="217"/>
      <c r="F3" s="208"/>
      <c r="G3" s="210"/>
      <c r="H3" s="75" t="s">
        <v>292</v>
      </c>
      <c r="I3" s="210"/>
      <c r="J3" s="75" t="s">
        <v>292</v>
      </c>
      <c r="K3" s="210"/>
      <c r="L3" s="75" t="s">
        <v>292</v>
      </c>
      <c r="M3" s="210"/>
      <c r="N3" s="75" t="s">
        <v>292</v>
      </c>
      <c r="O3" s="210"/>
      <c r="P3" s="75" t="s">
        <v>292</v>
      </c>
      <c r="Q3" s="210"/>
      <c r="R3" s="75" t="s">
        <v>292</v>
      </c>
      <c r="S3" s="210"/>
      <c r="T3" s="75" t="s">
        <v>292</v>
      </c>
      <c r="U3" s="210"/>
      <c r="V3" s="75" t="s">
        <v>292</v>
      </c>
      <c r="W3" s="210"/>
      <c r="X3" s="75" t="s">
        <v>292</v>
      </c>
      <c r="Y3" s="210"/>
      <c r="Z3" s="75" t="s">
        <v>292</v>
      </c>
      <c r="AA3" s="210"/>
      <c r="AB3" s="75" t="s">
        <v>292</v>
      </c>
      <c r="AC3" s="76"/>
      <c r="AD3" s="77"/>
    </row>
    <row r="4" spans="1:30" s="78" customFormat="1" ht="14.4" x14ac:dyDescent="0.3">
      <c r="A4" s="218" t="str">
        <f>I.!A4</f>
        <v>2017</v>
      </c>
      <c r="B4" s="219">
        <f>I.!B4</f>
        <v>0</v>
      </c>
      <c r="C4" s="222" t="s">
        <v>6</v>
      </c>
      <c r="D4" s="224">
        <f>XII.!Q4</f>
        <v>4403974</v>
      </c>
      <c r="E4" s="226">
        <f>I.!Q4</f>
        <v>4401646</v>
      </c>
      <c r="F4" s="228">
        <f>I.!$Q5</f>
        <v>201051.72999999998</v>
      </c>
      <c r="G4" s="203">
        <f>H4-F4</f>
        <v>188989.10000000009</v>
      </c>
      <c r="H4" s="203">
        <f>II.!$Q5</f>
        <v>390040.83000000007</v>
      </c>
      <c r="I4" s="203">
        <f>J4-H4</f>
        <v>196972.02999999991</v>
      </c>
      <c r="J4" s="203">
        <f>III.!$Q5</f>
        <v>587012.86</v>
      </c>
      <c r="K4" s="203">
        <f>L4-J4</f>
        <v>227255.09999999986</v>
      </c>
      <c r="L4" s="203">
        <f>IV.!$Q5</f>
        <v>814267.95999999985</v>
      </c>
      <c r="M4" s="203">
        <f>N4-L4</f>
        <v>455093.50000000012</v>
      </c>
      <c r="N4" s="203">
        <f>V.!$Q5</f>
        <v>1269361.46</v>
      </c>
      <c r="O4" s="203">
        <f>P4-N4</f>
        <v>284782.06000000006</v>
      </c>
      <c r="P4" s="203">
        <f>VI.!$Q5</f>
        <v>1554143.52</v>
      </c>
      <c r="Q4" s="203">
        <f>R4-P4</f>
        <v>-1554143.52</v>
      </c>
      <c r="R4" s="203">
        <f>VII.!$Q5</f>
        <v>0</v>
      </c>
      <c r="S4" s="203">
        <f>T4-R4</f>
        <v>0</v>
      </c>
      <c r="T4" s="203">
        <f>VIII.!$Q5</f>
        <v>0</v>
      </c>
      <c r="U4" s="203">
        <f>V4-T4</f>
        <v>0</v>
      </c>
      <c r="V4" s="203">
        <f>IX.!$Q5</f>
        <v>0</v>
      </c>
      <c r="W4" s="203">
        <f>X4-V4</f>
        <v>0</v>
      </c>
      <c r="X4" s="203">
        <f>X.!$Q5</f>
        <v>0</v>
      </c>
      <c r="Y4" s="203">
        <f>Z4-X4</f>
        <v>0</v>
      </c>
      <c r="Z4" s="203">
        <f>XI.!$Q5</f>
        <v>0</v>
      </c>
      <c r="AA4" s="203">
        <f>AB4-Z4</f>
        <v>0</v>
      </c>
      <c r="AB4" s="203">
        <f>XII.!$Q5</f>
        <v>0</v>
      </c>
      <c r="AC4" s="72"/>
      <c r="AD4" s="72"/>
    </row>
    <row r="5" spans="1:30" s="78" customFormat="1" ht="15" thickBot="1" x14ac:dyDescent="0.35">
      <c r="A5" s="220"/>
      <c r="B5" s="221"/>
      <c r="C5" s="223"/>
      <c r="D5" s="225"/>
      <c r="E5" s="227"/>
      <c r="F5" s="229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72"/>
      <c r="AD5" s="72"/>
    </row>
    <row r="6" spans="1:30" s="78" customFormat="1" ht="14.4" x14ac:dyDescent="0.3">
      <c r="A6" s="127" t="str">
        <f>I.!A6</f>
        <v>1.</v>
      </c>
      <c r="B6" s="128">
        <f>I.!B6</f>
        <v>0</v>
      </c>
      <c r="C6" s="117" t="str">
        <f>I.!C6</f>
        <v>Plánovanie manažment a kontrola</v>
      </c>
      <c r="D6" s="192">
        <f>XII.!Q6</f>
        <v>314468</v>
      </c>
      <c r="E6" s="173">
        <f>I.!Q6</f>
        <v>314468</v>
      </c>
      <c r="F6" s="228">
        <f>I.!$Q7</f>
        <v>9098.93</v>
      </c>
      <c r="G6" s="167">
        <f t="shared" ref="G6" si="0">H6-F6</f>
        <v>8164.9599999999991</v>
      </c>
      <c r="H6" s="167">
        <f>II.!$Q7</f>
        <v>17263.89</v>
      </c>
      <c r="I6" s="167">
        <f t="shared" ref="I6" si="1">J6-H6</f>
        <v>4942.8899999999994</v>
      </c>
      <c r="J6" s="167">
        <f>III.!$Q7</f>
        <v>22206.78</v>
      </c>
      <c r="K6" s="167">
        <f t="shared" ref="K6" si="2">L6-J6</f>
        <v>11906.380000000005</v>
      </c>
      <c r="L6" s="167">
        <f>IV.!$Q7</f>
        <v>34113.160000000003</v>
      </c>
      <c r="M6" s="167">
        <f t="shared" ref="M6" si="3">N6-L6</f>
        <v>7917.9499999999971</v>
      </c>
      <c r="N6" s="167">
        <f>V.!$Q7</f>
        <v>42031.11</v>
      </c>
      <c r="O6" s="167">
        <f t="shared" ref="O6" si="4">P6-N6</f>
        <v>6814.4700000000012</v>
      </c>
      <c r="P6" s="167">
        <f>VI.!$Q7</f>
        <v>48845.58</v>
      </c>
      <c r="Q6" s="167">
        <f t="shared" ref="Q6" si="5">R6-P6</f>
        <v>-48845.58</v>
      </c>
      <c r="R6" s="167">
        <f>VII.!$Q7</f>
        <v>0</v>
      </c>
      <c r="S6" s="167">
        <f t="shared" ref="S6" si="6">T6-R6</f>
        <v>0</v>
      </c>
      <c r="T6" s="167">
        <f>VIII.!$Q7</f>
        <v>0</v>
      </c>
      <c r="U6" s="167">
        <f t="shared" ref="U6" si="7">V6-T6</f>
        <v>0</v>
      </c>
      <c r="V6" s="167">
        <f>IX.!$Q7</f>
        <v>0</v>
      </c>
      <c r="W6" s="167">
        <f t="shared" ref="W6" si="8">X6-V6</f>
        <v>0</v>
      </c>
      <c r="X6" s="167">
        <f>X.!$Q7</f>
        <v>0</v>
      </c>
      <c r="Y6" s="167">
        <f t="shared" ref="Y6" si="9">Z6-X6</f>
        <v>0</v>
      </c>
      <c r="Z6" s="167">
        <f>XI.!$Q7</f>
        <v>0</v>
      </c>
      <c r="AA6" s="167">
        <f t="shared" ref="AA6" si="10">AB6-Z6</f>
        <v>0</v>
      </c>
      <c r="AB6" s="167">
        <f>XII.!$Q7</f>
        <v>0</v>
      </c>
    </row>
    <row r="7" spans="1:30" s="78" customFormat="1" ht="15" thickBot="1" x14ac:dyDescent="0.35">
      <c r="A7" s="129"/>
      <c r="B7" s="130"/>
      <c r="C7" s="118"/>
      <c r="D7" s="193"/>
      <c r="E7" s="174"/>
      <c r="F7" s="230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</row>
    <row r="8" spans="1:30" ht="12.75" customHeight="1" x14ac:dyDescent="0.3">
      <c r="A8" s="100" t="str">
        <f>I.!A8</f>
        <v>1.1</v>
      </c>
      <c r="B8" s="102"/>
      <c r="C8" s="104" t="str">
        <f>I.!C8</f>
        <v>Riadenie mesta</v>
      </c>
      <c r="D8" s="184">
        <f>XII.!Q8</f>
        <v>59552</v>
      </c>
      <c r="E8" s="184">
        <f>I.!Q8</f>
        <v>59552</v>
      </c>
      <c r="F8" s="202">
        <f>I.!$Q9</f>
        <v>5399.82</v>
      </c>
      <c r="G8" s="158">
        <f t="shared" ref="G8" si="11">H8-F8</f>
        <v>3971.7999999999993</v>
      </c>
      <c r="H8" s="158">
        <f>II.!$Q9</f>
        <v>9371.619999999999</v>
      </c>
      <c r="I8" s="158">
        <f t="shared" ref="I8" si="12">J8-H8</f>
        <v>3843.8900000000012</v>
      </c>
      <c r="J8" s="158">
        <f>III.!$Q9</f>
        <v>13215.51</v>
      </c>
      <c r="K8" s="158">
        <f t="shared" ref="K8" si="13">L8-J8</f>
        <v>5887.3799999999992</v>
      </c>
      <c r="L8" s="158">
        <f>IV.!$Q9</f>
        <v>19102.89</v>
      </c>
      <c r="M8" s="158">
        <f t="shared" ref="M8" si="14">N8-L8</f>
        <v>4149.9500000000044</v>
      </c>
      <c r="N8" s="158">
        <f>V.!$Q9</f>
        <v>23252.840000000004</v>
      </c>
      <c r="O8" s="158">
        <f t="shared" ref="O8" si="15">P8-N8</f>
        <v>4841.4699999999939</v>
      </c>
      <c r="P8" s="158">
        <f>VI.!$Q9</f>
        <v>28094.309999999998</v>
      </c>
      <c r="Q8" s="158">
        <f t="shared" ref="Q8" si="16">R8-P8</f>
        <v>-28094.309999999998</v>
      </c>
      <c r="R8" s="158">
        <f>VII.!$Q9</f>
        <v>0</v>
      </c>
      <c r="S8" s="158">
        <f t="shared" ref="S8" si="17">T8-R8</f>
        <v>0</v>
      </c>
      <c r="T8" s="158">
        <f>VIII.!$Q9</f>
        <v>0</v>
      </c>
      <c r="U8" s="158">
        <f t="shared" ref="U8" si="18">V8-T8</f>
        <v>0</v>
      </c>
      <c r="V8" s="158">
        <f>IX.!$Q9</f>
        <v>0</v>
      </c>
      <c r="W8" s="158">
        <f t="shared" ref="W8" si="19">X8-V8</f>
        <v>0</v>
      </c>
      <c r="X8" s="158">
        <f>X.!$Q9</f>
        <v>0</v>
      </c>
      <c r="Y8" s="158">
        <f t="shared" ref="Y8" si="20">Z8-X8</f>
        <v>0</v>
      </c>
      <c r="Z8" s="158">
        <f>XI.!$Q9</f>
        <v>0</v>
      </c>
      <c r="AA8" s="158">
        <f t="shared" ref="AA8" si="21">AB8-Z8</f>
        <v>0</v>
      </c>
      <c r="AB8" s="158">
        <f>XII.!$Q9</f>
        <v>0</v>
      </c>
    </row>
    <row r="9" spans="1:30" ht="13.5" customHeight="1" x14ac:dyDescent="0.3">
      <c r="A9" s="105"/>
      <c r="B9" s="107"/>
      <c r="C9" s="109"/>
      <c r="D9" s="162"/>
      <c r="E9" s="162"/>
      <c r="F9" s="200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30" ht="12.75" customHeight="1" x14ac:dyDescent="0.3">
      <c r="A10" s="105"/>
      <c r="B10" s="107" t="str">
        <f>I.!B10</f>
        <v>1.1.1</v>
      </c>
      <c r="C10" s="109" t="str">
        <f>I.!C10</f>
        <v>Výkon funkcie primátora</v>
      </c>
      <c r="D10" s="161">
        <f>XII.!Q10</f>
        <v>43726</v>
      </c>
      <c r="E10" s="161">
        <f>I.!Q10</f>
        <v>43726</v>
      </c>
      <c r="F10" s="200">
        <f>I.!$Q11</f>
        <v>3286.51</v>
      </c>
      <c r="G10" s="147">
        <f t="shared" ref="G10" si="22">H10-F10</f>
        <v>3384.7699999999995</v>
      </c>
      <c r="H10" s="147">
        <f>II.!$Q11</f>
        <v>6671.28</v>
      </c>
      <c r="I10" s="147">
        <f t="shared" ref="I10" si="23">J10-H10</f>
        <v>3246.3599999999997</v>
      </c>
      <c r="J10" s="147">
        <f>III.!$Q11</f>
        <v>9917.64</v>
      </c>
      <c r="K10" s="147">
        <f t="shared" ref="K10" si="24">L10-J10</f>
        <v>3676.3900000000012</v>
      </c>
      <c r="L10" s="147">
        <f>IV.!$Q11</f>
        <v>13594.03</v>
      </c>
      <c r="M10" s="147">
        <f t="shared" ref="M10" si="25">N10-L10</f>
        <v>3532.92</v>
      </c>
      <c r="N10" s="147">
        <f>V.!$Q11</f>
        <v>17126.95</v>
      </c>
      <c r="O10" s="147">
        <f t="shared" ref="O10" si="26">P10-N10</f>
        <v>4206.4399999999987</v>
      </c>
      <c r="P10" s="147">
        <f>VI.!$Q11</f>
        <v>21333.39</v>
      </c>
      <c r="Q10" s="147">
        <f t="shared" ref="Q10" si="27">R10-P10</f>
        <v>-21333.39</v>
      </c>
      <c r="R10" s="147">
        <f>VII.!$Q11</f>
        <v>0</v>
      </c>
      <c r="S10" s="147">
        <f t="shared" ref="S10" si="28">T10-R10</f>
        <v>0</v>
      </c>
      <c r="T10" s="147">
        <f>VIII.!$Q11</f>
        <v>0</v>
      </c>
      <c r="U10" s="147">
        <f t="shared" ref="U10" si="29">V10-T10</f>
        <v>0</v>
      </c>
      <c r="V10" s="147">
        <f>IX.!$Q11</f>
        <v>0</v>
      </c>
      <c r="W10" s="147">
        <f t="shared" ref="W10" si="30">X10-V10</f>
        <v>0</v>
      </c>
      <c r="X10" s="147">
        <f>X.!$Q11</f>
        <v>0</v>
      </c>
      <c r="Y10" s="147">
        <f t="shared" ref="Y10" si="31">Z10-X10</f>
        <v>0</v>
      </c>
      <c r="Z10" s="147">
        <f>XI.!$Q11</f>
        <v>0</v>
      </c>
      <c r="AA10" s="147">
        <f t="shared" ref="AA10" si="32">AB10-Z10</f>
        <v>0</v>
      </c>
      <c r="AB10" s="147">
        <f>XII.!$Q11</f>
        <v>0</v>
      </c>
    </row>
    <row r="11" spans="1:30" ht="13.5" customHeight="1" x14ac:dyDescent="0.3">
      <c r="A11" s="105"/>
      <c r="B11" s="107"/>
      <c r="C11" s="109"/>
      <c r="D11" s="162"/>
      <c r="E11" s="162"/>
      <c r="F11" s="200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</row>
    <row r="12" spans="1:30" ht="12.75" customHeight="1" x14ac:dyDescent="0.3">
      <c r="A12" s="105"/>
      <c r="B12" s="107" t="str">
        <f>I.!B12</f>
        <v>1.1.2</v>
      </c>
      <c r="C12" s="109" t="str">
        <f>I.!C12</f>
        <v>Výkon samosprávnych orgánov mesta - odmeny poslancom</v>
      </c>
      <c r="D12" s="161">
        <f>XII.!Q12</f>
        <v>15826</v>
      </c>
      <c r="E12" s="161">
        <f>I.!Q12</f>
        <v>15826</v>
      </c>
      <c r="F12" s="200">
        <f>I.!$Q13</f>
        <v>2113.31</v>
      </c>
      <c r="G12" s="147">
        <f t="shared" ref="G12" si="33">H12-F12</f>
        <v>587.0300000000002</v>
      </c>
      <c r="H12" s="147">
        <f>II.!$Q13</f>
        <v>2700.34</v>
      </c>
      <c r="I12" s="147">
        <f t="shared" ref="I12" si="34">J12-H12</f>
        <v>597.52999999999975</v>
      </c>
      <c r="J12" s="147">
        <f>III.!$Q13</f>
        <v>3297.87</v>
      </c>
      <c r="K12" s="147">
        <f t="shared" ref="K12" si="35">L12-J12</f>
        <v>2210.9899999999998</v>
      </c>
      <c r="L12" s="147">
        <f>IV.!$Q13</f>
        <v>5508.86</v>
      </c>
      <c r="M12" s="147">
        <f t="shared" ref="M12" si="36">N12-L12</f>
        <v>617.02999999999975</v>
      </c>
      <c r="N12" s="147">
        <f>V.!$Q13</f>
        <v>6125.8899999999994</v>
      </c>
      <c r="O12" s="147">
        <f t="shared" ref="O12" si="37">P12-N12</f>
        <v>635.03000000000065</v>
      </c>
      <c r="P12" s="147">
        <f>VI.!$Q13</f>
        <v>6760.92</v>
      </c>
      <c r="Q12" s="147">
        <f t="shared" ref="Q12" si="38">R12-P12</f>
        <v>-6760.92</v>
      </c>
      <c r="R12" s="147">
        <f>VII.!$Q13</f>
        <v>0</v>
      </c>
      <c r="S12" s="147">
        <f t="shared" ref="S12" si="39">T12-R12</f>
        <v>0</v>
      </c>
      <c r="T12" s="147">
        <f>VIII.!$Q13</f>
        <v>0</v>
      </c>
      <c r="U12" s="147">
        <f t="shared" ref="U12" si="40">V12-T12</f>
        <v>0</v>
      </c>
      <c r="V12" s="147">
        <f>IX.!$Q13</f>
        <v>0</v>
      </c>
      <c r="W12" s="147">
        <f t="shared" ref="W12" si="41">X12-V12</f>
        <v>0</v>
      </c>
      <c r="X12" s="147">
        <f>X.!$Q13</f>
        <v>0</v>
      </c>
      <c r="Y12" s="147">
        <f t="shared" ref="Y12" si="42">Z12-X12</f>
        <v>0</v>
      </c>
      <c r="Z12" s="147">
        <f>XI.!$Q13</f>
        <v>0</v>
      </c>
      <c r="AA12" s="147">
        <f t="shared" ref="AA12" si="43">AB12-Z12</f>
        <v>0</v>
      </c>
      <c r="AB12" s="147">
        <f>XII.!$Q13</f>
        <v>0</v>
      </c>
    </row>
    <row r="13" spans="1:30" ht="13.5" customHeight="1" x14ac:dyDescent="0.3">
      <c r="A13" s="105"/>
      <c r="B13" s="107"/>
      <c r="C13" s="109"/>
      <c r="D13" s="162"/>
      <c r="E13" s="162"/>
      <c r="F13" s="200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</row>
    <row r="14" spans="1:30" ht="12.75" customHeight="1" x14ac:dyDescent="0.3">
      <c r="A14" s="105" t="str">
        <f>I.!A14</f>
        <v>1.2</v>
      </c>
      <c r="B14" s="107"/>
      <c r="C14" s="109" t="str">
        <f>I.!C14</f>
        <v>Členstvo v organizáciach a združeniach - členské príspevky</v>
      </c>
      <c r="D14" s="161">
        <f>XII.!Q14</f>
        <v>2600</v>
      </c>
      <c r="E14" s="161">
        <f>I.!Q14</f>
        <v>2600</v>
      </c>
      <c r="F14" s="200">
        <f>I.!$Q15</f>
        <v>699.11</v>
      </c>
      <c r="G14" s="147">
        <f t="shared" ref="G14" si="44">H14-F14</f>
        <v>1113.1599999999999</v>
      </c>
      <c r="H14" s="147">
        <f>II.!$Q15</f>
        <v>1812.27</v>
      </c>
      <c r="I14" s="147">
        <f t="shared" ref="I14" si="45">J14-H14</f>
        <v>160</v>
      </c>
      <c r="J14" s="147">
        <f>III.!$Q15</f>
        <v>1972.27</v>
      </c>
      <c r="K14" s="147">
        <f t="shared" ref="K14" si="46">L14-J14</f>
        <v>0</v>
      </c>
      <c r="L14" s="147">
        <f>IV.!$Q15</f>
        <v>1972.27</v>
      </c>
      <c r="M14" s="147">
        <f t="shared" ref="M14" si="47">N14-L14</f>
        <v>0</v>
      </c>
      <c r="N14" s="147">
        <f>V.!$Q15</f>
        <v>1972.27</v>
      </c>
      <c r="O14" s="147">
        <f t="shared" ref="O14" si="48">P14-N14</f>
        <v>0</v>
      </c>
      <c r="P14" s="147">
        <f>VI.!$Q15</f>
        <v>1972.27</v>
      </c>
      <c r="Q14" s="147">
        <f t="shared" ref="Q14" si="49">R14-P14</f>
        <v>-1972.27</v>
      </c>
      <c r="R14" s="147">
        <f>VII.!$Q15</f>
        <v>0</v>
      </c>
      <c r="S14" s="147">
        <f t="shared" ref="S14" si="50">T14-R14</f>
        <v>0</v>
      </c>
      <c r="T14" s="147">
        <f>VIII.!$Q15</f>
        <v>0</v>
      </c>
      <c r="U14" s="147">
        <f t="shared" ref="U14" si="51">V14-T14</f>
        <v>0</v>
      </c>
      <c r="V14" s="147">
        <f>IX.!$Q15</f>
        <v>0</v>
      </c>
      <c r="W14" s="147">
        <f t="shared" ref="W14" si="52">X14-V14</f>
        <v>0</v>
      </c>
      <c r="X14" s="147">
        <f>X.!$Q15</f>
        <v>0</v>
      </c>
      <c r="Y14" s="147">
        <f t="shared" ref="Y14" si="53">Z14-X14</f>
        <v>0</v>
      </c>
      <c r="Z14" s="147">
        <f>XI.!$Q15</f>
        <v>0</v>
      </c>
      <c r="AA14" s="147">
        <f t="shared" ref="AA14" si="54">AB14-Z14</f>
        <v>0</v>
      </c>
      <c r="AB14" s="147">
        <f>XII.!$Q15</f>
        <v>0</v>
      </c>
    </row>
    <row r="15" spans="1:30" ht="13.5" customHeight="1" x14ac:dyDescent="0.3">
      <c r="A15" s="105"/>
      <c r="B15" s="107"/>
      <c r="C15" s="109"/>
      <c r="D15" s="162"/>
      <c r="E15" s="162"/>
      <c r="F15" s="200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</row>
    <row r="16" spans="1:30" ht="12.75" customHeight="1" x14ac:dyDescent="0.3">
      <c r="A16" s="105" t="str">
        <f>I.!A16</f>
        <v>1.3</v>
      </c>
      <c r="B16" s="107"/>
      <c r="C16" s="109" t="str">
        <f>I.!C16</f>
        <v>Občianskemu združeniu, nadácii a neinv.fondu</v>
      </c>
      <c r="D16" s="161">
        <f>XII.!Q16</f>
        <v>11020</v>
      </c>
      <c r="E16" s="161">
        <f>I.!Q16</f>
        <v>11020</v>
      </c>
      <c r="F16" s="200">
        <f>I.!$Q17</f>
        <v>0</v>
      </c>
      <c r="G16" s="147">
        <f t="shared" ref="G16" si="55">H16-F16</f>
        <v>1364</v>
      </c>
      <c r="H16" s="147">
        <f>II.!$Q17</f>
        <v>1364</v>
      </c>
      <c r="I16" s="147">
        <f t="shared" ref="I16" si="56">J16-H16</f>
        <v>856</v>
      </c>
      <c r="J16" s="147">
        <f>III.!$Q17</f>
        <v>2220</v>
      </c>
      <c r="K16" s="147">
        <f t="shared" ref="K16" si="57">L16-J16</f>
        <v>740</v>
      </c>
      <c r="L16" s="147">
        <f>IV.!$Q17</f>
        <v>2960</v>
      </c>
      <c r="M16" s="147">
        <f t="shared" ref="M16" si="58">N16-L16</f>
        <v>740</v>
      </c>
      <c r="N16" s="147">
        <f>V.!$Q17</f>
        <v>3700</v>
      </c>
      <c r="O16" s="147">
        <f t="shared" ref="O16" si="59">P16-N16</f>
        <v>740</v>
      </c>
      <c r="P16" s="147">
        <f>VI.!$Q17</f>
        <v>4440</v>
      </c>
      <c r="Q16" s="147">
        <f t="shared" ref="Q16" si="60">R16-P16</f>
        <v>-4440</v>
      </c>
      <c r="R16" s="147">
        <f>VII.!$Q17</f>
        <v>0</v>
      </c>
      <c r="S16" s="147">
        <f t="shared" ref="S16" si="61">T16-R16</f>
        <v>0</v>
      </c>
      <c r="T16" s="147">
        <f>VIII.!$Q17</f>
        <v>0</v>
      </c>
      <c r="U16" s="147">
        <f t="shared" ref="U16" si="62">V16-T16</f>
        <v>0</v>
      </c>
      <c r="V16" s="147">
        <f>IX.!$Q17</f>
        <v>0</v>
      </c>
      <c r="W16" s="147">
        <f t="shared" ref="W16" si="63">X16-V16</f>
        <v>0</v>
      </c>
      <c r="X16" s="147">
        <f>X.!$Q17</f>
        <v>0</v>
      </c>
      <c r="Y16" s="147">
        <f t="shared" ref="Y16" si="64">Z16-X16</f>
        <v>0</v>
      </c>
      <c r="Z16" s="147">
        <f>XI.!$Q17</f>
        <v>0</v>
      </c>
      <c r="AA16" s="147">
        <f t="shared" ref="AA16" si="65">AB16-Z16</f>
        <v>0</v>
      </c>
      <c r="AB16" s="147">
        <f>XII.!$Q17</f>
        <v>0</v>
      </c>
    </row>
    <row r="17" spans="1:28" ht="13.5" customHeight="1" x14ac:dyDescent="0.3">
      <c r="A17" s="105"/>
      <c r="B17" s="107"/>
      <c r="C17" s="109"/>
      <c r="D17" s="162"/>
      <c r="E17" s="162"/>
      <c r="F17" s="200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</row>
    <row r="18" spans="1:28" ht="12.75" customHeight="1" x14ac:dyDescent="0.3">
      <c r="A18" s="105" t="str">
        <f>I.!A18</f>
        <v>1.3</v>
      </c>
      <c r="B18" s="107"/>
      <c r="C18" s="109" t="str">
        <f>I.!C18</f>
        <v>Cirkvi, náboženskej spoločnosti a cirk.charite</v>
      </c>
      <c r="D18" s="161">
        <f>XII.!Q18</f>
        <v>1000</v>
      </c>
      <c r="E18" s="161">
        <f>I.!Q18</f>
        <v>1000</v>
      </c>
      <c r="F18" s="200">
        <f>I.!$Q19</f>
        <v>0</v>
      </c>
      <c r="G18" s="147">
        <f t="shared" ref="G18" si="66">H18-F18</f>
        <v>166</v>
      </c>
      <c r="H18" s="147">
        <f>II.!$Q19</f>
        <v>166</v>
      </c>
      <c r="I18" s="147">
        <f t="shared" ref="I18" si="67">J18-H18</f>
        <v>83</v>
      </c>
      <c r="J18" s="147">
        <f>III.!$Q19</f>
        <v>249</v>
      </c>
      <c r="K18" s="147">
        <f t="shared" ref="K18" si="68">L18-J18</f>
        <v>83</v>
      </c>
      <c r="L18" s="147">
        <f>IV.!$Q19</f>
        <v>332</v>
      </c>
      <c r="M18" s="147">
        <f t="shared" ref="M18" si="69">N18-L18</f>
        <v>83</v>
      </c>
      <c r="N18" s="147">
        <f>V.!$Q19</f>
        <v>415</v>
      </c>
      <c r="O18" s="147">
        <f t="shared" ref="O18" si="70">P18-N18</f>
        <v>83</v>
      </c>
      <c r="P18" s="147">
        <f>VI.!$Q19</f>
        <v>498</v>
      </c>
      <c r="Q18" s="147">
        <f t="shared" ref="Q18" si="71">R18-P18</f>
        <v>-498</v>
      </c>
      <c r="R18" s="147">
        <f>VII.!$Q19</f>
        <v>0</v>
      </c>
      <c r="S18" s="147">
        <f t="shared" ref="S18" si="72">T18-R18</f>
        <v>0</v>
      </c>
      <c r="T18" s="147">
        <f>VIII.!$Q19</f>
        <v>0</v>
      </c>
      <c r="U18" s="147">
        <f t="shared" ref="U18" si="73">V18-T18</f>
        <v>0</v>
      </c>
      <c r="V18" s="147">
        <f>IX.!$Q19</f>
        <v>0</v>
      </c>
      <c r="W18" s="147">
        <f t="shared" ref="W18" si="74">X18-V18</f>
        <v>0</v>
      </c>
      <c r="X18" s="147">
        <f>X.!$Q19</f>
        <v>0</v>
      </c>
      <c r="Y18" s="147">
        <f t="shared" ref="Y18" si="75">Z18-X18</f>
        <v>0</v>
      </c>
      <c r="Z18" s="147">
        <f>XI.!$Q19</f>
        <v>0</v>
      </c>
      <c r="AA18" s="147">
        <f t="shared" ref="AA18" si="76">AB18-Z18</f>
        <v>0</v>
      </c>
      <c r="AB18" s="147">
        <f>XII.!$Q19</f>
        <v>0</v>
      </c>
    </row>
    <row r="19" spans="1:28" ht="13.5" customHeight="1" x14ac:dyDescent="0.3">
      <c r="A19" s="105"/>
      <c r="B19" s="107"/>
      <c r="C19" s="109"/>
      <c r="D19" s="162"/>
      <c r="E19" s="162"/>
      <c r="F19" s="200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</row>
    <row r="20" spans="1:28" ht="12.75" customHeight="1" x14ac:dyDescent="0.3">
      <c r="A20" s="105" t="str">
        <f>I.!A20</f>
        <v>1.4</v>
      </c>
      <c r="B20" s="107"/>
      <c r="C20" s="109" t="str">
        <f>I.!C20</f>
        <v>Manažment investícií - príprava projektovej dokumentácie</v>
      </c>
      <c r="D20" s="161">
        <f>XII.!Q20</f>
        <v>40500</v>
      </c>
      <c r="E20" s="161">
        <f>I.!Q20</f>
        <v>41000</v>
      </c>
      <c r="F20" s="200">
        <f>I.!$Q21</f>
        <v>3000</v>
      </c>
      <c r="G20" s="147">
        <f t="shared" ref="G20" si="77">H20-F20</f>
        <v>200</v>
      </c>
      <c r="H20" s="147">
        <f>II.!$Q21</f>
        <v>3200</v>
      </c>
      <c r="I20" s="147">
        <f t="shared" ref="I20" si="78">J20-H20</f>
        <v>0</v>
      </c>
      <c r="J20" s="147">
        <f>III.!$Q21</f>
        <v>3200</v>
      </c>
      <c r="K20" s="147">
        <f t="shared" ref="K20" si="79">L20-J20</f>
        <v>3000</v>
      </c>
      <c r="L20" s="147">
        <f>IV.!$Q21</f>
        <v>6200</v>
      </c>
      <c r="M20" s="147">
        <f t="shared" ref="M20" si="80">N20-L20</f>
        <v>650</v>
      </c>
      <c r="N20" s="147">
        <f>V.!$Q21</f>
        <v>6850</v>
      </c>
      <c r="O20" s="147">
        <f t="shared" ref="O20" si="81">P20-N20</f>
        <v>1150</v>
      </c>
      <c r="P20" s="147">
        <f>VI.!$Q21</f>
        <v>8000</v>
      </c>
      <c r="Q20" s="147">
        <f t="shared" ref="Q20" si="82">R20-P20</f>
        <v>-8000</v>
      </c>
      <c r="R20" s="147">
        <f>VII.!$Q21</f>
        <v>0</v>
      </c>
      <c r="S20" s="147">
        <f t="shared" ref="S20" si="83">T20-R20</f>
        <v>0</v>
      </c>
      <c r="T20" s="147">
        <f>VIII.!$Q21</f>
        <v>0</v>
      </c>
      <c r="U20" s="147">
        <f t="shared" ref="U20" si="84">V20-T20</f>
        <v>0</v>
      </c>
      <c r="V20" s="147">
        <f>IX.!$Q21</f>
        <v>0</v>
      </c>
      <c r="W20" s="147">
        <f t="shared" ref="W20" si="85">X20-V20</f>
        <v>0</v>
      </c>
      <c r="X20" s="147">
        <f>X.!$Q21</f>
        <v>0</v>
      </c>
      <c r="Y20" s="147">
        <f t="shared" ref="Y20" si="86">Z20-X20</f>
        <v>0</v>
      </c>
      <c r="Z20" s="147">
        <f>XI.!$Q21</f>
        <v>0</v>
      </c>
      <c r="AA20" s="147">
        <f t="shared" ref="AA20" si="87">AB20-Z20</f>
        <v>0</v>
      </c>
      <c r="AB20" s="147">
        <f>XII.!$Q21</f>
        <v>0</v>
      </c>
    </row>
    <row r="21" spans="1:28" ht="13.5" customHeight="1" x14ac:dyDescent="0.3">
      <c r="A21" s="105"/>
      <c r="B21" s="107"/>
      <c r="C21" s="109"/>
      <c r="D21" s="162"/>
      <c r="E21" s="162"/>
      <c r="F21" s="200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</row>
    <row r="22" spans="1:28" ht="12.75" customHeight="1" x14ac:dyDescent="0.3">
      <c r="A22" s="105" t="str">
        <f>I.!A22</f>
        <v>1.5</v>
      </c>
      <c r="B22" s="107"/>
      <c r="C22" s="109" t="str">
        <f>I.!C22</f>
        <v>Strategické plánovanie a projekty</v>
      </c>
      <c r="D22" s="161">
        <f>XII.!Q22</f>
        <v>195900</v>
      </c>
      <c r="E22" s="161">
        <f>I.!Q22</f>
        <v>195900</v>
      </c>
      <c r="F22" s="200">
        <f>I.!$Q23</f>
        <v>0</v>
      </c>
      <c r="G22" s="147">
        <f t="shared" ref="G22" si="88">H22-F22</f>
        <v>1350</v>
      </c>
      <c r="H22" s="147">
        <f>II.!$Q23</f>
        <v>1350</v>
      </c>
      <c r="I22" s="147">
        <f t="shared" ref="I22" si="89">J22-H22</f>
        <v>0</v>
      </c>
      <c r="J22" s="147">
        <f>III.!$Q23</f>
        <v>1350</v>
      </c>
      <c r="K22" s="147">
        <f t="shared" ref="K22" si="90">L22-J22</f>
        <v>0</v>
      </c>
      <c r="L22" s="147">
        <f>IV.!$Q23</f>
        <v>1350</v>
      </c>
      <c r="M22" s="147">
        <f t="shared" ref="M22" si="91">N22-L22</f>
        <v>2295</v>
      </c>
      <c r="N22" s="147">
        <f>V.!$Q23</f>
        <v>3645</v>
      </c>
      <c r="O22" s="147">
        <f t="shared" ref="O22" si="92">P22-N22</f>
        <v>0</v>
      </c>
      <c r="P22" s="147">
        <f>VI.!$Q23</f>
        <v>3645</v>
      </c>
      <c r="Q22" s="147">
        <f t="shared" ref="Q22" si="93">R22-P22</f>
        <v>-3645</v>
      </c>
      <c r="R22" s="147">
        <f>VII.!$Q23</f>
        <v>0</v>
      </c>
      <c r="S22" s="147">
        <f t="shared" ref="S22" si="94">T22-R22</f>
        <v>0</v>
      </c>
      <c r="T22" s="147">
        <f>VIII.!$Q23</f>
        <v>0</v>
      </c>
      <c r="U22" s="147">
        <f t="shared" ref="U22" si="95">V22-T22</f>
        <v>0</v>
      </c>
      <c r="V22" s="147">
        <f>IX.!$Q23</f>
        <v>0</v>
      </c>
      <c r="W22" s="147">
        <f t="shared" ref="W22" si="96">X22-V22</f>
        <v>0</v>
      </c>
      <c r="X22" s="147">
        <f>X.!$Q23</f>
        <v>0</v>
      </c>
      <c r="Y22" s="147">
        <f t="shared" ref="Y22" si="97">Z22-X22</f>
        <v>0</v>
      </c>
      <c r="Z22" s="147">
        <f>XI.!$Q23</f>
        <v>0</v>
      </c>
      <c r="AA22" s="147">
        <f t="shared" ref="AA22" si="98">AB22-Z22</f>
        <v>0</v>
      </c>
      <c r="AB22" s="147">
        <f>XII.!$Q23</f>
        <v>0</v>
      </c>
    </row>
    <row r="23" spans="1:28" ht="13.5" customHeight="1" x14ac:dyDescent="0.3">
      <c r="A23" s="105"/>
      <c r="B23" s="107"/>
      <c r="C23" s="109"/>
      <c r="D23" s="162"/>
      <c r="E23" s="162"/>
      <c r="F23" s="200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</row>
    <row r="24" spans="1:28" ht="12.75" customHeight="1" x14ac:dyDescent="0.3">
      <c r="A24" s="105"/>
      <c r="B24" s="107" t="str">
        <f>I.!B24</f>
        <v>1.5.1</v>
      </c>
      <c r="C24" s="109" t="str">
        <f>I.!C24</f>
        <v>Koncepcia tepelného hospodárstva</v>
      </c>
      <c r="D24" s="161">
        <f>XII.!Q24</f>
        <v>11000</v>
      </c>
      <c r="E24" s="161">
        <f>I.!Q24</f>
        <v>11000</v>
      </c>
      <c r="F24" s="200">
        <f>I.!$Q25</f>
        <v>0</v>
      </c>
      <c r="G24" s="147">
        <f t="shared" ref="G24" si="99">H24-F24</f>
        <v>1350</v>
      </c>
      <c r="H24" s="147">
        <f>II.!$Q25</f>
        <v>1350</v>
      </c>
      <c r="I24" s="147">
        <f t="shared" ref="I24" si="100">J24-H24</f>
        <v>0</v>
      </c>
      <c r="J24" s="147">
        <f>III.!$Q25</f>
        <v>1350</v>
      </c>
      <c r="K24" s="147">
        <f t="shared" ref="K24" si="101">L24-J24</f>
        <v>0</v>
      </c>
      <c r="L24" s="147">
        <f>IV.!$Q25</f>
        <v>1350</v>
      </c>
      <c r="M24" s="147">
        <f t="shared" ref="M24" si="102">N24-L24</f>
        <v>855</v>
      </c>
      <c r="N24" s="147">
        <f>V.!$Q25</f>
        <v>2205</v>
      </c>
      <c r="O24" s="147">
        <f t="shared" ref="O24" si="103">P24-N24</f>
        <v>0</v>
      </c>
      <c r="P24" s="147">
        <f>VI.!$Q25</f>
        <v>2205</v>
      </c>
      <c r="Q24" s="147">
        <f t="shared" ref="Q24" si="104">R24-P24</f>
        <v>-2205</v>
      </c>
      <c r="R24" s="147">
        <f>VII.!$Q25</f>
        <v>0</v>
      </c>
      <c r="S24" s="147">
        <f t="shared" ref="S24" si="105">T24-R24</f>
        <v>0</v>
      </c>
      <c r="T24" s="147">
        <f>VIII.!$Q25</f>
        <v>0</v>
      </c>
      <c r="U24" s="147">
        <f t="shared" ref="U24" si="106">V24-T24</f>
        <v>0</v>
      </c>
      <c r="V24" s="147">
        <f>IX.!$Q25</f>
        <v>0</v>
      </c>
      <c r="W24" s="147">
        <f t="shared" ref="W24" si="107">X24-V24</f>
        <v>0</v>
      </c>
      <c r="X24" s="147">
        <f>X.!$Q25</f>
        <v>0</v>
      </c>
      <c r="Y24" s="147">
        <f t="shared" ref="Y24" si="108">Z24-X24</f>
        <v>0</v>
      </c>
      <c r="Z24" s="147">
        <f>XI.!$Q25</f>
        <v>0</v>
      </c>
      <c r="AA24" s="147">
        <f t="shared" ref="AA24" si="109">AB24-Z24</f>
        <v>0</v>
      </c>
      <c r="AB24" s="147">
        <f>XII.!$Q25</f>
        <v>0</v>
      </c>
    </row>
    <row r="25" spans="1:28" ht="13.5" customHeight="1" x14ac:dyDescent="0.3">
      <c r="A25" s="105"/>
      <c r="B25" s="107"/>
      <c r="C25" s="109"/>
      <c r="D25" s="162"/>
      <c r="E25" s="162"/>
      <c r="F25" s="200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</row>
    <row r="26" spans="1:28" ht="12.75" customHeight="1" x14ac:dyDescent="0.3">
      <c r="A26" s="105"/>
      <c r="B26" s="107" t="str">
        <f>I.!B26</f>
        <v>1.5.3</v>
      </c>
      <c r="C26" s="109" t="str">
        <f>I.!C26</f>
        <v>Reminder</v>
      </c>
      <c r="D26" s="161">
        <f>XII.!Q26</f>
        <v>136900</v>
      </c>
      <c r="E26" s="161">
        <f>I.!Q26</f>
        <v>136900</v>
      </c>
      <c r="F26" s="200">
        <f>I.!$Q27</f>
        <v>0</v>
      </c>
      <c r="G26" s="147">
        <f t="shared" ref="G26" si="110">H26-F26</f>
        <v>0</v>
      </c>
      <c r="H26" s="147">
        <f>II.!$Q27</f>
        <v>0</v>
      </c>
      <c r="I26" s="147">
        <f t="shared" ref="I26" si="111">J26-H26</f>
        <v>0</v>
      </c>
      <c r="J26" s="147">
        <f>III.!$Q27</f>
        <v>0</v>
      </c>
      <c r="K26" s="147">
        <f t="shared" ref="K26" si="112">L26-J26</f>
        <v>0</v>
      </c>
      <c r="L26" s="147">
        <f>IV.!$Q27</f>
        <v>0</v>
      </c>
      <c r="M26" s="147">
        <f t="shared" ref="M26" si="113">N26-L26</f>
        <v>0</v>
      </c>
      <c r="N26" s="147">
        <f>V.!$Q27</f>
        <v>0</v>
      </c>
      <c r="O26" s="147">
        <f t="shared" ref="O26" si="114">P26-N26</f>
        <v>0</v>
      </c>
      <c r="P26" s="147">
        <f>VI.!$Q27</f>
        <v>0</v>
      </c>
      <c r="Q26" s="147">
        <f t="shared" ref="Q26" si="115">R26-P26</f>
        <v>0</v>
      </c>
      <c r="R26" s="147">
        <f>VII.!$Q27</f>
        <v>0</v>
      </c>
      <c r="S26" s="147">
        <f t="shared" ref="S26" si="116">T26-R26</f>
        <v>0</v>
      </c>
      <c r="T26" s="147">
        <f>VIII.!$Q27</f>
        <v>0</v>
      </c>
      <c r="U26" s="147">
        <f t="shared" ref="U26" si="117">V26-T26</f>
        <v>0</v>
      </c>
      <c r="V26" s="147">
        <f>IX.!$Q27</f>
        <v>0</v>
      </c>
      <c r="W26" s="147">
        <f t="shared" ref="W26" si="118">X26-V26</f>
        <v>0</v>
      </c>
      <c r="X26" s="147">
        <f>X.!$Q27</f>
        <v>0</v>
      </c>
      <c r="Y26" s="147">
        <f t="shared" ref="Y26" si="119">Z26-X26</f>
        <v>0</v>
      </c>
      <c r="Z26" s="147">
        <f>XI.!$Q27</f>
        <v>0</v>
      </c>
      <c r="AA26" s="147">
        <f t="shared" ref="AA26" si="120">AB26-Z26</f>
        <v>0</v>
      </c>
      <c r="AB26" s="147">
        <f>XII.!$Q27</f>
        <v>0</v>
      </c>
    </row>
    <row r="27" spans="1:28" ht="13.5" customHeight="1" x14ac:dyDescent="0.3">
      <c r="A27" s="105"/>
      <c r="B27" s="107"/>
      <c r="C27" s="109"/>
      <c r="D27" s="162"/>
      <c r="E27" s="162"/>
      <c r="F27" s="200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</row>
    <row r="28" spans="1:28" ht="12.75" customHeight="1" x14ac:dyDescent="0.3">
      <c r="A28" s="105"/>
      <c r="B28" s="107" t="str">
        <f>I.!B28</f>
        <v>1.5.3</v>
      </c>
      <c r="C28" s="103" t="str">
        <f>I.!C28</f>
        <v>Špeciálne služby externý manažment</v>
      </c>
      <c r="D28" s="161">
        <f>XII.!Q28</f>
        <v>8000</v>
      </c>
      <c r="E28" s="161">
        <f>I.!Q28</f>
        <v>8000</v>
      </c>
      <c r="F28" s="200">
        <f>I.!$Q29</f>
        <v>0</v>
      </c>
      <c r="G28" s="147">
        <f t="shared" ref="G28" si="121">H28-F28</f>
        <v>0</v>
      </c>
      <c r="H28" s="147">
        <f>II.!$Q29</f>
        <v>0</v>
      </c>
      <c r="I28" s="147">
        <f t="shared" ref="I28" si="122">J28-H28</f>
        <v>0</v>
      </c>
      <c r="J28" s="147">
        <f>III.!$Q29</f>
        <v>0</v>
      </c>
      <c r="K28" s="147">
        <f t="shared" ref="K28" si="123">L28-J28</f>
        <v>0</v>
      </c>
      <c r="L28" s="147">
        <f>IV.!$Q29</f>
        <v>0</v>
      </c>
      <c r="M28" s="147">
        <f t="shared" ref="M28" si="124">N28-L28</f>
        <v>1440</v>
      </c>
      <c r="N28" s="147">
        <f>V.!$Q29</f>
        <v>1440</v>
      </c>
      <c r="O28" s="147">
        <f t="shared" ref="O28" si="125">P28-N28</f>
        <v>0</v>
      </c>
      <c r="P28" s="147">
        <f>VI.!$Q29</f>
        <v>1440</v>
      </c>
      <c r="Q28" s="147">
        <f t="shared" ref="Q28" si="126">R28-P28</f>
        <v>-1440</v>
      </c>
      <c r="R28" s="147">
        <f>VII.!$Q29</f>
        <v>0</v>
      </c>
      <c r="S28" s="147">
        <f t="shared" ref="S28" si="127">T28-R28</f>
        <v>0</v>
      </c>
      <c r="T28" s="147">
        <f>VIII.!$Q29</f>
        <v>0</v>
      </c>
      <c r="U28" s="147">
        <f t="shared" ref="U28" si="128">V28-T28</f>
        <v>0</v>
      </c>
      <c r="V28" s="147">
        <f>IX.!$Q29</f>
        <v>0</v>
      </c>
      <c r="W28" s="147">
        <f t="shared" ref="W28" si="129">X28-V28</f>
        <v>0</v>
      </c>
      <c r="X28" s="147">
        <f>X.!$Q29</f>
        <v>0</v>
      </c>
      <c r="Y28" s="147">
        <f t="shared" ref="Y28" si="130">Z28-X28</f>
        <v>0</v>
      </c>
      <c r="Z28" s="147">
        <f>XI.!$Q29</f>
        <v>0</v>
      </c>
      <c r="AA28" s="147">
        <f t="shared" ref="AA28" si="131">AB28-Z28</f>
        <v>0</v>
      </c>
      <c r="AB28" s="147">
        <f>XII.!$Q29</f>
        <v>0</v>
      </c>
    </row>
    <row r="29" spans="1:28" ht="13.5" customHeight="1" x14ac:dyDescent="0.3">
      <c r="A29" s="105"/>
      <c r="B29" s="107"/>
      <c r="C29" s="104"/>
      <c r="D29" s="162"/>
      <c r="E29" s="162"/>
      <c r="F29" s="200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</row>
    <row r="30" spans="1:28" ht="12.75" hidden="1" customHeight="1" x14ac:dyDescent="0.3">
      <c r="A30" s="105"/>
      <c r="B30" s="107" t="str">
        <f>I.!B30</f>
        <v>1.5.3</v>
      </c>
      <c r="C30" s="103" t="str">
        <f>I.!C30</f>
        <v>Kofinan."Protipov.opat, v meste -ul.Trenčianska"</v>
      </c>
      <c r="D30" s="161">
        <f>XII.!Q30</f>
        <v>0</v>
      </c>
      <c r="E30" s="161">
        <f>I.!Q30</f>
        <v>0</v>
      </c>
      <c r="F30" s="200">
        <f>I.!$Q31</f>
        <v>0</v>
      </c>
      <c r="G30" s="147">
        <f t="shared" ref="G30" si="132">H30-F30</f>
        <v>0</v>
      </c>
      <c r="H30" s="147">
        <f>II.!$Q31</f>
        <v>0</v>
      </c>
      <c r="I30" s="147">
        <f t="shared" ref="I30" si="133">J30-H30</f>
        <v>0</v>
      </c>
      <c r="J30" s="147">
        <f>III.!$Q31</f>
        <v>0</v>
      </c>
      <c r="K30" s="147">
        <f t="shared" ref="K30" si="134">L30-J30</f>
        <v>0</v>
      </c>
      <c r="L30" s="147">
        <f>IV.!$Q31</f>
        <v>0</v>
      </c>
      <c r="M30" s="147">
        <f t="shared" ref="M30" si="135">N30-L30</f>
        <v>0</v>
      </c>
      <c r="N30" s="147">
        <f>V.!$Q31</f>
        <v>0</v>
      </c>
      <c r="O30" s="147">
        <f t="shared" ref="O30" si="136">P30-N30</f>
        <v>0</v>
      </c>
      <c r="P30" s="147">
        <f>VI.!$Q31</f>
        <v>0</v>
      </c>
      <c r="Q30" s="147">
        <f t="shared" ref="Q30" si="137">R30-P30</f>
        <v>0</v>
      </c>
      <c r="R30" s="147">
        <f>VII.!$Q31</f>
        <v>0</v>
      </c>
      <c r="S30" s="147">
        <f t="shared" ref="S30" si="138">T30-R30</f>
        <v>0</v>
      </c>
      <c r="T30" s="147">
        <f>VIII.!$Q31</f>
        <v>0</v>
      </c>
      <c r="U30" s="147">
        <f t="shared" ref="U30" si="139">V30-T30</f>
        <v>0</v>
      </c>
      <c r="V30" s="147">
        <f>IX.!$Q31</f>
        <v>0</v>
      </c>
      <c r="W30" s="147">
        <f t="shared" ref="W30" si="140">X30-V30</f>
        <v>0</v>
      </c>
      <c r="X30" s="147">
        <f>X.!$Q31</f>
        <v>0</v>
      </c>
      <c r="Y30" s="147">
        <f t="shared" ref="Y30" si="141">Z30-X30</f>
        <v>0</v>
      </c>
      <c r="Z30" s="147">
        <f>XI.!$Q31</f>
        <v>0</v>
      </c>
      <c r="AA30" s="147">
        <f t="shared" ref="AA30" si="142">AB30-Z30</f>
        <v>0</v>
      </c>
      <c r="AB30" s="147">
        <f>XII.!$Q31</f>
        <v>0</v>
      </c>
    </row>
    <row r="31" spans="1:28" ht="13.5" hidden="1" customHeight="1" x14ac:dyDescent="0.3">
      <c r="A31" s="105"/>
      <c r="B31" s="107"/>
      <c r="C31" s="104"/>
      <c r="D31" s="162"/>
      <c r="E31" s="162"/>
      <c r="F31" s="200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</row>
    <row r="32" spans="1:28" ht="12.75" customHeight="1" x14ac:dyDescent="0.3">
      <c r="A32" s="105"/>
      <c r="B32" s="107" t="str">
        <f>I.!B32</f>
        <v>1.5.5</v>
      </c>
      <c r="C32" s="109" t="str">
        <f>I.!C32</f>
        <v>Akčný plán energetického rozvoja</v>
      </c>
      <c r="D32" s="161">
        <f>XII.!Q32</f>
        <v>40000</v>
      </c>
      <c r="E32" s="161">
        <f>I.!Q32</f>
        <v>40000</v>
      </c>
      <c r="F32" s="200">
        <f>I.!$Q33</f>
        <v>0</v>
      </c>
      <c r="G32" s="147">
        <f t="shared" ref="G32" si="143">H32-F32</f>
        <v>0</v>
      </c>
      <c r="H32" s="147">
        <f>II.!$Q33</f>
        <v>0</v>
      </c>
      <c r="I32" s="147">
        <f t="shared" ref="I32" si="144">J32-H32</f>
        <v>0</v>
      </c>
      <c r="J32" s="147">
        <f>III.!$Q33</f>
        <v>0</v>
      </c>
      <c r="K32" s="147">
        <f t="shared" ref="K32" si="145">L32-J32</f>
        <v>0</v>
      </c>
      <c r="L32" s="147">
        <f>IV.!$Q33</f>
        <v>0</v>
      </c>
      <c r="M32" s="147">
        <f t="shared" ref="M32" si="146">N32-L32</f>
        <v>0</v>
      </c>
      <c r="N32" s="147">
        <f>V.!$Q33</f>
        <v>0</v>
      </c>
      <c r="O32" s="147">
        <f t="shared" ref="O32" si="147">P32-N32</f>
        <v>0</v>
      </c>
      <c r="P32" s="147">
        <f>VI.!$Q33</f>
        <v>0</v>
      </c>
      <c r="Q32" s="147">
        <f t="shared" ref="Q32" si="148">R32-P32</f>
        <v>0</v>
      </c>
      <c r="R32" s="147">
        <f>VII.!$Q33</f>
        <v>0</v>
      </c>
      <c r="S32" s="147">
        <f t="shared" ref="S32" si="149">T32-R32</f>
        <v>0</v>
      </c>
      <c r="T32" s="147">
        <f>VIII.!$Q33</f>
        <v>0</v>
      </c>
      <c r="U32" s="147">
        <f t="shared" ref="U32" si="150">V32-T32</f>
        <v>0</v>
      </c>
      <c r="V32" s="147">
        <f>IX.!$Q33</f>
        <v>0</v>
      </c>
      <c r="W32" s="147">
        <f t="shared" ref="W32" si="151">X32-V32</f>
        <v>0</v>
      </c>
      <c r="X32" s="147">
        <f>X.!$Q33</f>
        <v>0</v>
      </c>
      <c r="Y32" s="147">
        <f t="shared" ref="Y32" si="152">Z32-X32</f>
        <v>0</v>
      </c>
      <c r="Z32" s="147">
        <f>XI.!$Q33</f>
        <v>0</v>
      </c>
      <c r="AA32" s="147">
        <f t="shared" ref="AA32" si="153">AB32-Z32</f>
        <v>0</v>
      </c>
      <c r="AB32" s="147">
        <f>XII.!$Q33</f>
        <v>0</v>
      </c>
    </row>
    <row r="33" spans="1:28" ht="13.5" customHeight="1" x14ac:dyDescent="0.3">
      <c r="A33" s="105"/>
      <c r="B33" s="107"/>
      <c r="C33" s="109"/>
      <c r="D33" s="162"/>
      <c r="E33" s="162"/>
      <c r="F33" s="200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</row>
    <row r="34" spans="1:28" ht="12.75" hidden="1" customHeight="1" x14ac:dyDescent="0.3">
      <c r="A34" s="105" t="str">
        <f>I.!A34</f>
        <v>1.6</v>
      </c>
      <c r="B34" s="107"/>
      <c r="C34" s="109" t="str">
        <f>I.!C34</f>
        <v>Územné plánovanie</v>
      </c>
      <c r="D34" s="161">
        <f>XII.!Q34</f>
        <v>500</v>
      </c>
      <c r="E34" s="161">
        <f>I.!Q34</f>
        <v>0</v>
      </c>
      <c r="F34" s="200">
        <f>I.!$Q35</f>
        <v>0</v>
      </c>
      <c r="G34" s="147">
        <f t="shared" ref="G34" si="154">H34-F34</f>
        <v>0</v>
      </c>
      <c r="H34" s="147">
        <f>II.!$Q35</f>
        <v>0</v>
      </c>
      <c r="I34" s="147">
        <f t="shared" ref="I34" si="155">J34-H34</f>
        <v>0</v>
      </c>
      <c r="J34" s="147">
        <f>III.!$Q35</f>
        <v>0</v>
      </c>
      <c r="K34" s="147">
        <f t="shared" ref="K34" si="156">L34-J34</f>
        <v>0</v>
      </c>
      <c r="L34" s="147">
        <f>IV.!$Q35</f>
        <v>0</v>
      </c>
      <c r="M34" s="147">
        <f t="shared" ref="M34" si="157">N34-L34</f>
        <v>0</v>
      </c>
      <c r="N34" s="147">
        <f>V.!$Q35</f>
        <v>0</v>
      </c>
      <c r="O34" s="147">
        <f t="shared" ref="O34" si="158">P34-N34</f>
        <v>0</v>
      </c>
      <c r="P34" s="147">
        <f>VI.!$Q35</f>
        <v>0</v>
      </c>
      <c r="Q34" s="147">
        <f t="shared" ref="Q34" si="159">R34-P34</f>
        <v>0</v>
      </c>
      <c r="R34" s="147">
        <f>VII.!$Q35</f>
        <v>0</v>
      </c>
      <c r="S34" s="147">
        <f t="shared" ref="S34" si="160">T34-R34</f>
        <v>0</v>
      </c>
      <c r="T34" s="147">
        <f>VIII.!$Q35</f>
        <v>0</v>
      </c>
      <c r="U34" s="147">
        <f t="shared" ref="U34" si="161">V34-T34</f>
        <v>0</v>
      </c>
      <c r="V34" s="147">
        <f>IX.!$Q35</f>
        <v>0</v>
      </c>
      <c r="W34" s="147">
        <f t="shared" ref="W34" si="162">X34-V34</f>
        <v>0</v>
      </c>
      <c r="X34" s="147">
        <f>X.!$Q35</f>
        <v>0</v>
      </c>
      <c r="Y34" s="147">
        <f t="shared" ref="Y34" si="163">Z34-X34</f>
        <v>0</v>
      </c>
      <c r="Z34" s="147">
        <f>XI.!$Q35</f>
        <v>0</v>
      </c>
      <c r="AA34" s="147">
        <f t="shared" ref="AA34" si="164">AB34-Z34</f>
        <v>0</v>
      </c>
      <c r="AB34" s="147">
        <f>XII.!$Q35</f>
        <v>0</v>
      </c>
    </row>
    <row r="35" spans="1:28" ht="13.5" hidden="1" customHeight="1" x14ac:dyDescent="0.3">
      <c r="A35" s="105"/>
      <c r="B35" s="107"/>
      <c r="C35" s="109"/>
      <c r="D35" s="162"/>
      <c r="E35" s="162"/>
      <c r="F35" s="200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</row>
    <row r="36" spans="1:28" ht="12.75" customHeight="1" x14ac:dyDescent="0.3">
      <c r="A36" s="105" t="str">
        <f>I.!A36</f>
        <v>1.7</v>
      </c>
      <c r="B36" s="107"/>
      <c r="C36" s="109" t="str">
        <f>I.!C36</f>
        <v>Daňová a rozpočtová politika mesta</v>
      </c>
      <c r="D36" s="161">
        <f>XII.!Q36</f>
        <v>3396</v>
      </c>
      <c r="E36" s="161">
        <f>I.!Q36</f>
        <v>3396</v>
      </c>
      <c r="F36" s="200">
        <f>I.!$Q37</f>
        <v>0</v>
      </c>
      <c r="G36" s="147">
        <f t="shared" ref="G36" si="165">H36-F36</f>
        <v>0</v>
      </c>
      <c r="H36" s="147">
        <f>II.!$Q37</f>
        <v>0</v>
      </c>
      <c r="I36" s="147">
        <f t="shared" ref="I36" si="166">J36-H36</f>
        <v>0</v>
      </c>
      <c r="J36" s="147">
        <f>III.!$Q37</f>
        <v>0</v>
      </c>
      <c r="K36" s="147">
        <f t="shared" ref="K36" si="167">L36-J36</f>
        <v>2196</v>
      </c>
      <c r="L36" s="147">
        <f>IV.!$Q37</f>
        <v>2196</v>
      </c>
      <c r="M36" s="147">
        <f t="shared" ref="M36" si="168">N36-L36</f>
        <v>0</v>
      </c>
      <c r="N36" s="147">
        <f>V.!$Q37</f>
        <v>2196</v>
      </c>
      <c r="O36" s="147">
        <f t="shared" ref="O36" si="169">P36-N36</f>
        <v>0</v>
      </c>
      <c r="P36" s="147">
        <f>VI.!$Q37</f>
        <v>2196</v>
      </c>
      <c r="Q36" s="147">
        <f t="shared" ref="Q36" si="170">R36-P36</f>
        <v>-2196</v>
      </c>
      <c r="R36" s="147">
        <f>VII.!$Q37</f>
        <v>0</v>
      </c>
      <c r="S36" s="147">
        <f t="shared" ref="S36" si="171">T36-R36</f>
        <v>0</v>
      </c>
      <c r="T36" s="147">
        <f>VIII.!$Q37</f>
        <v>0</v>
      </c>
      <c r="U36" s="147">
        <f t="shared" ref="U36" si="172">V36-T36</f>
        <v>0</v>
      </c>
      <c r="V36" s="147">
        <f>IX.!$Q37</f>
        <v>0</v>
      </c>
      <c r="W36" s="147">
        <f t="shared" ref="W36" si="173">X36-V36</f>
        <v>0</v>
      </c>
      <c r="X36" s="147">
        <f>X.!$Q37</f>
        <v>0</v>
      </c>
      <c r="Y36" s="147">
        <f t="shared" ref="Y36" si="174">Z36-X36</f>
        <v>0</v>
      </c>
      <c r="Z36" s="147">
        <f>XI.!$Q37</f>
        <v>0</v>
      </c>
      <c r="AA36" s="147">
        <f t="shared" ref="AA36" si="175">AB36-Z36</f>
        <v>0</v>
      </c>
      <c r="AB36" s="147">
        <f>XII.!$Q37</f>
        <v>0</v>
      </c>
    </row>
    <row r="37" spans="1:28" ht="13.5" customHeight="1" thickBot="1" x14ac:dyDescent="0.35">
      <c r="A37" s="106"/>
      <c r="B37" s="108"/>
      <c r="C37" s="109"/>
      <c r="D37" s="199"/>
      <c r="E37" s="199"/>
      <c r="F37" s="201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</row>
    <row r="38" spans="1:28" s="82" customFormat="1" ht="14.4" thickBot="1" x14ac:dyDescent="0.35">
      <c r="A38" s="69"/>
      <c r="B38" s="69"/>
      <c r="C38" s="47"/>
      <c r="D38" s="79"/>
      <c r="E38" s="79"/>
      <c r="F38" s="80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s="78" customFormat="1" ht="14.4" x14ac:dyDescent="0.3">
      <c r="A39" s="127" t="str">
        <f>I.!A39</f>
        <v>2.</v>
      </c>
      <c r="B39" s="128">
        <f>I.!B39</f>
        <v>0</v>
      </c>
      <c r="C39" s="117" t="str">
        <f>I.!C39</f>
        <v>Propagácia a marketing</v>
      </c>
      <c r="D39" s="171">
        <f>XII.!Q39</f>
        <v>13450</v>
      </c>
      <c r="E39" s="173">
        <f>I.!Q39</f>
        <v>13450</v>
      </c>
      <c r="F39" s="197">
        <f>I.!$Q40</f>
        <v>359.14</v>
      </c>
      <c r="G39" s="167">
        <f t="shared" ref="G39" si="176">H39-F39</f>
        <v>481.02</v>
      </c>
      <c r="H39" s="167">
        <f>II.!$Q40</f>
        <v>840.16</v>
      </c>
      <c r="I39" s="167">
        <f t="shared" ref="I39" si="177">J39-H39</f>
        <v>1251.83</v>
      </c>
      <c r="J39" s="167">
        <f>III.!$Q40</f>
        <v>2091.9899999999998</v>
      </c>
      <c r="K39" s="167">
        <f t="shared" ref="K39" si="178">L39-J39</f>
        <v>428.52000000000044</v>
      </c>
      <c r="L39" s="167">
        <f>IV.!$Q40</f>
        <v>2520.5100000000002</v>
      </c>
      <c r="M39" s="167">
        <f t="shared" ref="M39" si="179">N39-L39</f>
        <v>2405.1299999999992</v>
      </c>
      <c r="N39" s="167">
        <f>V.!$Q40</f>
        <v>4925.6399999999994</v>
      </c>
      <c r="O39" s="167">
        <f t="shared" ref="O39" si="180">P39-N39</f>
        <v>679.78000000000065</v>
      </c>
      <c r="P39" s="167">
        <f>VI.!$Q40</f>
        <v>5605.42</v>
      </c>
      <c r="Q39" s="167">
        <f t="shared" ref="Q39" si="181">R39-P39</f>
        <v>-5605.42</v>
      </c>
      <c r="R39" s="167">
        <f>VII.!$Q40</f>
        <v>0</v>
      </c>
      <c r="S39" s="167">
        <f t="shared" ref="S39" si="182">T39-R39</f>
        <v>0</v>
      </c>
      <c r="T39" s="167">
        <f>VIII.!$Q40</f>
        <v>0</v>
      </c>
      <c r="U39" s="167">
        <f t="shared" ref="U39" si="183">V39-T39</f>
        <v>0</v>
      </c>
      <c r="V39" s="167">
        <f>IX.!$Q40</f>
        <v>0</v>
      </c>
      <c r="W39" s="167">
        <f t="shared" ref="W39" si="184">X39-V39</f>
        <v>0</v>
      </c>
      <c r="X39" s="167">
        <f>X.!$Q40</f>
        <v>0</v>
      </c>
      <c r="Y39" s="167">
        <f t="shared" ref="Y39" si="185">Z39-X39</f>
        <v>0</v>
      </c>
      <c r="Z39" s="167">
        <f>XI.!$Q40</f>
        <v>0</v>
      </c>
      <c r="AA39" s="167">
        <f t="shared" ref="AA39" si="186">AB39-Z39</f>
        <v>0</v>
      </c>
      <c r="AB39" s="167">
        <f>XII.!$Q40</f>
        <v>0</v>
      </c>
    </row>
    <row r="40" spans="1:28" s="78" customFormat="1" ht="15" thickBot="1" x14ac:dyDescent="0.35">
      <c r="A40" s="129"/>
      <c r="B40" s="130"/>
      <c r="C40" s="118"/>
      <c r="D40" s="172"/>
      <c r="E40" s="174"/>
      <c r="F40" s="19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:28" x14ac:dyDescent="0.3">
      <c r="A41" s="100" t="str">
        <f>I.!A41</f>
        <v>2.1</v>
      </c>
      <c r="B41" s="102"/>
      <c r="C41" s="104" t="str">
        <f>I.!C41</f>
        <v>Propagácia a prezentácia mesta</v>
      </c>
      <c r="D41" s="162">
        <f>XII.!Q41</f>
        <v>3000</v>
      </c>
      <c r="E41" s="169">
        <f>I.!Q41</f>
        <v>3000</v>
      </c>
      <c r="F41" s="164">
        <f>I.!$Q42</f>
        <v>0</v>
      </c>
      <c r="G41" s="158">
        <f t="shared" ref="G41" si="187">H41-F41</f>
        <v>57.6</v>
      </c>
      <c r="H41" s="158">
        <f>II.!$Q42</f>
        <v>57.6</v>
      </c>
      <c r="I41" s="158">
        <f t="shared" ref="I41" si="188">J41-H41</f>
        <v>100</v>
      </c>
      <c r="J41" s="158">
        <f>III.!$Q42</f>
        <v>157.6</v>
      </c>
      <c r="K41" s="158">
        <f t="shared" ref="K41" si="189">L41-J41</f>
        <v>0</v>
      </c>
      <c r="L41" s="158">
        <f>IV.!$Q42</f>
        <v>157.6</v>
      </c>
      <c r="M41" s="158">
        <f t="shared" ref="M41" si="190">N41-L41</f>
        <v>901.04000000000008</v>
      </c>
      <c r="N41" s="158">
        <f>V.!$Q42</f>
        <v>1058.6400000000001</v>
      </c>
      <c r="O41" s="158">
        <f t="shared" ref="O41" si="191">P41-N41</f>
        <v>285.55999999999995</v>
      </c>
      <c r="P41" s="158">
        <f>VI.!$Q42</f>
        <v>1344.2</v>
      </c>
      <c r="Q41" s="158">
        <f t="shared" ref="Q41" si="192">R41-P41</f>
        <v>-1344.2</v>
      </c>
      <c r="R41" s="158">
        <f>VII.!$Q42</f>
        <v>0</v>
      </c>
      <c r="S41" s="158">
        <f t="shared" ref="S41" si="193">T41-R41</f>
        <v>0</v>
      </c>
      <c r="T41" s="158">
        <f>VIII.!$Q42</f>
        <v>0</v>
      </c>
      <c r="U41" s="158">
        <f t="shared" ref="U41" si="194">V41-T41</f>
        <v>0</v>
      </c>
      <c r="V41" s="158">
        <f>IX.!$Q42</f>
        <v>0</v>
      </c>
      <c r="W41" s="158">
        <f t="shared" ref="W41" si="195">X41-V41</f>
        <v>0</v>
      </c>
      <c r="X41" s="158">
        <f>X.!$Q42</f>
        <v>0</v>
      </c>
      <c r="Y41" s="158">
        <f t="shared" ref="Y41" si="196">Z41-X41</f>
        <v>0</v>
      </c>
      <c r="Z41" s="158">
        <f>XI.!$Q42</f>
        <v>0</v>
      </c>
      <c r="AA41" s="158">
        <f t="shared" ref="AA41" si="197">AB41-Z41</f>
        <v>0</v>
      </c>
      <c r="AB41" s="158">
        <f>XII.!$Q42</f>
        <v>0</v>
      </c>
    </row>
    <row r="42" spans="1:28" x14ac:dyDescent="0.3">
      <c r="A42" s="105"/>
      <c r="B42" s="107"/>
      <c r="C42" s="109"/>
      <c r="D42" s="153"/>
      <c r="E42" s="149"/>
      <c r="F42" s="188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</row>
    <row r="43" spans="1:28" x14ac:dyDescent="0.3">
      <c r="A43" s="105" t="str">
        <f>I.!A43</f>
        <v>2.2</v>
      </c>
      <c r="B43" s="107"/>
      <c r="C43" s="109" t="str">
        <f>I.!C43</f>
        <v>Kronika mesta Nováky</v>
      </c>
      <c r="D43" s="153">
        <f>XII.!Q43</f>
        <v>1585</v>
      </c>
      <c r="E43" s="149">
        <f>I.!Q43</f>
        <v>1585</v>
      </c>
      <c r="F43" s="188">
        <f>I.!$Q44</f>
        <v>119.55</v>
      </c>
      <c r="G43" s="147">
        <f t="shared" ref="G43" si="198">H43-F43</f>
        <v>119.55</v>
      </c>
      <c r="H43" s="147">
        <f>II.!$Q44</f>
        <v>239.1</v>
      </c>
      <c r="I43" s="147">
        <f t="shared" ref="I43" si="199">J43-H43</f>
        <v>119.54999999999998</v>
      </c>
      <c r="J43" s="147">
        <f>III.!$Q44</f>
        <v>358.65</v>
      </c>
      <c r="K43" s="147">
        <f t="shared" ref="K43" si="200">L43-J43</f>
        <v>119.55000000000001</v>
      </c>
      <c r="L43" s="147">
        <f>IV.!$Q44</f>
        <v>478.2</v>
      </c>
      <c r="M43" s="147">
        <f t="shared" ref="M43" si="201">N43-L43</f>
        <v>119.55000000000001</v>
      </c>
      <c r="N43" s="147">
        <f>V.!$Q44</f>
        <v>597.75</v>
      </c>
      <c r="O43" s="147">
        <f t="shared" ref="O43" si="202">P43-N43</f>
        <v>119.54999999999995</v>
      </c>
      <c r="P43" s="147">
        <f>VI.!$Q44</f>
        <v>717.3</v>
      </c>
      <c r="Q43" s="147">
        <f t="shared" ref="Q43" si="203">R43-P43</f>
        <v>-717.3</v>
      </c>
      <c r="R43" s="147">
        <f>VII.!$Q44</f>
        <v>0</v>
      </c>
      <c r="S43" s="147">
        <f t="shared" ref="S43" si="204">T43-R43</f>
        <v>0</v>
      </c>
      <c r="T43" s="147">
        <f>VIII.!$Q44</f>
        <v>0</v>
      </c>
      <c r="U43" s="147">
        <f t="shared" ref="U43" si="205">V43-T43</f>
        <v>0</v>
      </c>
      <c r="V43" s="147">
        <f>IX.!$Q44</f>
        <v>0</v>
      </c>
      <c r="W43" s="147">
        <f t="shared" ref="W43" si="206">X43-V43</f>
        <v>0</v>
      </c>
      <c r="X43" s="147">
        <f>X.!$Q44</f>
        <v>0</v>
      </c>
      <c r="Y43" s="147">
        <f t="shared" ref="Y43" si="207">Z43-X43</f>
        <v>0</v>
      </c>
      <c r="Z43" s="147">
        <f>XI.!$Q44</f>
        <v>0</v>
      </c>
      <c r="AA43" s="147">
        <f t="shared" ref="AA43" si="208">AB43-Z43</f>
        <v>0</v>
      </c>
      <c r="AB43" s="147">
        <f>XII.!$Q44</f>
        <v>0</v>
      </c>
    </row>
    <row r="44" spans="1:28" x14ac:dyDescent="0.3">
      <c r="A44" s="105"/>
      <c r="B44" s="107"/>
      <c r="C44" s="109"/>
      <c r="D44" s="153"/>
      <c r="E44" s="149"/>
      <c r="F44" s="188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</row>
    <row r="45" spans="1:28" hidden="1" x14ac:dyDescent="0.3">
      <c r="A45" s="105"/>
      <c r="B45" s="107" t="str">
        <f>I.!B45</f>
        <v>2.2.1</v>
      </c>
      <c r="C45" s="109" t="str">
        <f>I.!C45</f>
        <v xml:space="preserve">Kronika  </v>
      </c>
      <c r="D45" s="153">
        <f>XII.!Q45</f>
        <v>0</v>
      </c>
      <c r="E45" s="149">
        <f>I.!Q45</f>
        <v>0</v>
      </c>
      <c r="F45" s="188">
        <f>I.!$Q46</f>
        <v>0</v>
      </c>
      <c r="G45" s="147">
        <f t="shared" ref="G45" si="209">H45-F45</f>
        <v>0</v>
      </c>
      <c r="H45" s="147">
        <f>II.!$Q46</f>
        <v>0</v>
      </c>
      <c r="I45" s="147">
        <f t="shared" ref="I45" si="210">J45-H45</f>
        <v>0</v>
      </c>
      <c r="J45" s="147">
        <f>III.!$Q46</f>
        <v>0</v>
      </c>
      <c r="K45" s="147">
        <f t="shared" ref="K45" si="211">L45-J45</f>
        <v>0</v>
      </c>
      <c r="L45" s="147">
        <f>IV.!$Q46</f>
        <v>0</v>
      </c>
      <c r="M45" s="147">
        <f t="shared" ref="M45" si="212">N45-L45</f>
        <v>0</v>
      </c>
      <c r="N45" s="147">
        <f>V.!$Q46</f>
        <v>0</v>
      </c>
      <c r="O45" s="147">
        <f t="shared" ref="O45" si="213">P45-N45</f>
        <v>0</v>
      </c>
      <c r="P45" s="147">
        <f>VI.!$Q46</f>
        <v>0</v>
      </c>
      <c r="Q45" s="147">
        <f t="shared" ref="Q45" si="214">R45-P45</f>
        <v>0</v>
      </c>
      <c r="R45" s="147">
        <f>VII.!$Q46</f>
        <v>0</v>
      </c>
      <c r="S45" s="147">
        <f t="shared" ref="S45" si="215">T45-R45</f>
        <v>0</v>
      </c>
      <c r="T45" s="147">
        <f>VIII.!$Q46</f>
        <v>0</v>
      </c>
      <c r="U45" s="147">
        <f t="shared" ref="U45" si="216">V45-T45</f>
        <v>0</v>
      </c>
      <c r="V45" s="147">
        <f>IX.!$Q46</f>
        <v>0</v>
      </c>
      <c r="W45" s="147">
        <f t="shared" ref="W45" si="217">X45-V45</f>
        <v>0</v>
      </c>
      <c r="X45" s="147">
        <f>X.!$Q46</f>
        <v>0</v>
      </c>
      <c r="Y45" s="147">
        <f t="shared" ref="Y45" si="218">Z45-X45</f>
        <v>0</v>
      </c>
      <c r="Z45" s="147">
        <f>XI.!$Q46</f>
        <v>0</v>
      </c>
      <c r="AA45" s="147">
        <f t="shared" ref="AA45" si="219">AB45-Z45</f>
        <v>0</v>
      </c>
      <c r="AB45" s="147">
        <f>XII.!$Q46</f>
        <v>0</v>
      </c>
    </row>
    <row r="46" spans="1:28" hidden="1" x14ac:dyDescent="0.3">
      <c r="A46" s="105"/>
      <c r="B46" s="107"/>
      <c r="C46" s="109"/>
      <c r="D46" s="153"/>
      <c r="E46" s="149"/>
      <c r="F46" s="188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</row>
    <row r="47" spans="1:28" hidden="1" x14ac:dyDescent="0.3">
      <c r="A47" s="105"/>
      <c r="B47" s="107" t="str">
        <f>I.!B47</f>
        <v>2.2.2</v>
      </c>
      <c r="C47" s="109" t="str">
        <f>I.!C47</f>
        <v>Monografia mesta</v>
      </c>
      <c r="D47" s="153">
        <f>XII.!Q47</f>
        <v>0</v>
      </c>
      <c r="E47" s="149">
        <f>I.!Q47</f>
        <v>0</v>
      </c>
      <c r="F47" s="188">
        <f>I.!$Q48</f>
        <v>0</v>
      </c>
      <c r="G47" s="147">
        <f t="shared" ref="G47" si="220">H47-F47</f>
        <v>0</v>
      </c>
      <c r="H47" s="147">
        <f>II.!$Q48</f>
        <v>0</v>
      </c>
      <c r="I47" s="147">
        <f t="shared" ref="I47" si="221">J47-H47</f>
        <v>0</v>
      </c>
      <c r="J47" s="147">
        <f>III.!$Q48</f>
        <v>0</v>
      </c>
      <c r="K47" s="147">
        <f t="shared" ref="K47" si="222">L47-J47</f>
        <v>0</v>
      </c>
      <c r="L47" s="147">
        <f>IV.!$Q48</f>
        <v>0</v>
      </c>
      <c r="M47" s="147">
        <f t="shared" ref="M47" si="223">N47-L47</f>
        <v>0</v>
      </c>
      <c r="N47" s="147">
        <f>V.!$Q48</f>
        <v>0</v>
      </c>
      <c r="O47" s="147">
        <f t="shared" ref="O47" si="224">P47-N47</f>
        <v>0</v>
      </c>
      <c r="P47" s="147">
        <f>VI.!$Q48</f>
        <v>0</v>
      </c>
      <c r="Q47" s="147">
        <f t="shared" ref="Q47" si="225">R47-P47</f>
        <v>0</v>
      </c>
      <c r="R47" s="147">
        <f>VII.!$Q48</f>
        <v>0</v>
      </c>
      <c r="S47" s="147">
        <f t="shared" ref="S47" si="226">T47-R47</f>
        <v>0</v>
      </c>
      <c r="T47" s="147">
        <f>VIII.!$Q48</f>
        <v>0</v>
      </c>
      <c r="U47" s="147">
        <f t="shared" ref="U47" si="227">V47-T47</f>
        <v>0</v>
      </c>
      <c r="V47" s="147">
        <f>IX.!$Q48</f>
        <v>0</v>
      </c>
      <c r="W47" s="147">
        <f t="shared" ref="W47" si="228">X47-V47</f>
        <v>0</v>
      </c>
      <c r="X47" s="147">
        <f>X.!$Q48</f>
        <v>0</v>
      </c>
      <c r="Y47" s="147">
        <f t="shared" ref="Y47" si="229">Z47-X47</f>
        <v>0</v>
      </c>
      <c r="Z47" s="147">
        <f>XI.!$Q48</f>
        <v>0</v>
      </c>
      <c r="AA47" s="147">
        <f t="shared" ref="AA47" si="230">AB47-Z47</f>
        <v>0</v>
      </c>
      <c r="AB47" s="147">
        <f>XII.!$Q48</f>
        <v>0</v>
      </c>
    </row>
    <row r="48" spans="1:28" hidden="1" x14ac:dyDescent="0.3">
      <c r="A48" s="105"/>
      <c r="B48" s="107"/>
      <c r="C48" s="109"/>
      <c r="D48" s="153"/>
      <c r="E48" s="149"/>
      <c r="F48" s="188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</row>
    <row r="49" spans="1:30" ht="14.4" x14ac:dyDescent="0.3">
      <c r="A49" s="105" t="str">
        <f>I.!A49</f>
        <v>2.3</v>
      </c>
      <c r="B49" s="107"/>
      <c r="C49" s="109" t="str">
        <f>I.!C49</f>
        <v>Mestský rozhlas - všeobecné služby</v>
      </c>
      <c r="D49" s="153">
        <f>XII.!Q49</f>
        <v>265</v>
      </c>
      <c r="E49" s="149">
        <f>I.!Q49</f>
        <v>265</v>
      </c>
      <c r="F49" s="188">
        <f>I.!$Q50</f>
        <v>0</v>
      </c>
      <c r="G49" s="147">
        <f t="shared" ref="G49" si="231">H49-F49</f>
        <v>25.2</v>
      </c>
      <c r="H49" s="147">
        <f>II.!$Q50</f>
        <v>25.2</v>
      </c>
      <c r="I49" s="147">
        <f t="shared" ref="I49" si="232">J49-H49</f>
        <v>0</v>
      </c>
      <c r="J49" s="147">
        <f>III.!$Q50</f>
        <v>25.2</v>
      </c>
      <c r="K49" s="147">
        <f t="shared" ref="K49" si="233">L49-J49</f>
        <v>38.5</v>
      </c>
      <c r="L49" s="147">
        <f>IV.!$Q50</f>
        <v>63.7</v>
      </c>
      <c r="M49" s="147">
        <f t="shared" ref="M49" si="234">N49-L49</f>
        <v>0</v>
      </c>
      <c r="N49" s="147">
        <f>V.!$Q50</f>
        <v>63.7</v>
      </c>
      <c r="O49" s="147">
        <f t="shared" ref="O49" si="235">P49-N49</f>
        <v>0</v>
      </c>
      <c r="P49" s="147">
        <f>VI.!$Q50</f>
        <v>63.7</v>
      </c>
      <c r="Q49" s="147">
        <f t="shared" ref="Q49" si="236">R49-P49</f>
        <v>-63.7</v>
      </c>
      <c r="R49" s="147">
        <f>VII.!$Q50</f>
        <v>0</v>
      </c>
      <c r="S49" s="147">
        <f t="shared" ref="S49" si="237">T49-R49</f>
        <v>0</v>
      </c>
      <c r="T49" s="147">
        <f>VIII.!$Q50</f>
        <v>0</v>
      </c>
      <c r="U49" s="147">
        <f t="shared" ref="U49" si="238">V49-T49</f>
        <v>0</v>
      </c>
      <c r="V49" s="147">
        <f>IX.!$Q50</f>
        <v>0</v>
      </c>
      <c r="W49" s="147">
        <f t="shared" ref="W49" si="239">X49-V49</f>
        <v>0</v>
      </c>
      <c r="X49" s="147">
        <f>X.!$Q50</f>
        <v>0</v>
      </c>
      <c r="Y49" s="147">
        <f t="shared" ref="Y49" si="240">Z49-X49</f>
        <v>0</v>
      </c>
      <c r="Z49" s="147">
        <f>XI.!$Q50</f>
        <v>0</v>
      </c>
      <c r="AA49" s="147">
        <f t="shared" ref="AA49" si="241">AB49-Z49</f>
        <v>0</v>
      </c>
      <c r="AB49" s="147">
        <f>XII.!$Q50</f>
        <v>0</v>
      </c>
      <c r="AC49" s="72"/>
      <c r="AD49" s="72"/>
    </row>
    <row r="50" spans="1:30" ht="14.4" x14ac:dyDescent="0.3">
      <c r="A50" s="105"/>
      <c r="B50" s="107"/>
      <c r="C50" s="109"/>
      <c r="D50" s="153"/>
      <c r="E50" s="149"/>
      <c r="F50" s="188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72"/>
      <c r="AD50" s="72"/>
    </row>
    <row r="51" spans="1:30" x14ac:dyDescent="0.3">
      <c r="A51" s="105" t="str">
        <f>I.!A51</f>
        <v>2.3</v>
      </c>
      <c r="B51" s="107"/>
      <c r="C51" s="109" t="str">
        <f>I.!C51</f>
        <v>Mestský rozhlas - údržba</v>
      </c>
      <c r="D51" s="153">
        <f>XII.!Q51</f>
        <v>3000</v>
      </c>
      <c r="E51" s="149">
        <f>I.!Q51</f>
        <v>3000</v>
      </c>
      <c r="F51" s="188">
        <f>I.!$Q52</f>
        <v>159.91999999999999</v>
      </c>
      <c r="G51" s="147">
        <f t="shared" ref="G51" si="242">H51-F51</f>
        <v>0</v>
      </c>
      <c r="H51" s="147">
        <f>II.!$Q52</f>
        <v>159.91999999999999</v>
      </c>
      <c r="I51" s="147">
        <f t="shared" ref="I51" si="243">J51-H51</f>
        <v>698.81000000000006</v>
      </c>
      <c r="J51" s="147">
        <f>III.!$Q52</f>
        <v>858.73</v>
      </c>
      <c r="K51" s="147">
        <f t="shared" ref="K51" si="244">L51-J51</f>
        <v>0</v>
      </c>
      <c r="L51" s="147">
        <f>IV.!$Q52</f>
        <v>858.73</v>
      </c>
      <c r="M51" s="147">
        <f t="shared" ref="M51" si="245">N51-L51</f>
        <v>1187.6299999999999</v>
      </c>
      <c r="N51" s="147">
        <f>V.!$Q52</f>
        <v>2046.36</v>
      </c>
      <c r="O51" s="147">
        <f t="shared" ref="O51" si="246">P51-N51</f>
        <v>0</v>
      </c>
      <c r="P51" s="147">
        <f>VI.!$Q52</f>
        <v>2046.36</v>
      </c>
      <c r="Q51" s="147">
        <f t="shared" ref="Q51" si="247">R51-P51</f>
        <v>-2046.36</v>
      </c>
      <c r="R51" s="147">
        <f>VII.!$Q52</f>
        <v>0</v>
      </c>
      <c r="S51" s="147">
        <f t="shared" ref="S51" si="248">T51-R51</f>
        <v>0</v>
      </c>
      <c r="T51" s="147">
        <f>VIII.!$Q52</f>
        <v>0</v>
      </c>
      <c r="U51" s="147">
        <f t="shared" ref="U51" si="249">V51-T51</f>
        <v>0</v>
      </c>
      <c r="V51" s="147">
        <f>IX.!$Q52</f>
        <v>0</v>
      </c>
      <c r="W51" s="147">
        <f t="shared" ref="W51" si="250">X51-V51</f>
        <v>0</v>
      </c>
      <c r="X51" s="147">
        <f>X.!$Q52</f>
        <v>0</v>
      </c>
      <c r="Y51" s="147">
        <f t="shared" ref="Y51" si="251">Z51-X51</f>
        <v>0</v>
      </c>
      <c r="Z51" s="147">
        <f>XI.!$Q52</f>
        <v>0</v>
      </c>
      <c r="AA51" s="147">
        <f t="shared" ref="AA51" si="252">AB51-Z51</f>
        <v>0</v>
      </c>
      <c r="AB51" s="147">
        <f>XII.!$Q52</f>
        <v>0</v>
      </c>
    </row>
    <row r="52" spans="1:30" x14ac:dyDescent="0.3">
      <c r="A52" s="105"/>
      <c r="B52" s="107"/>
      <c r="C52" s="109"/>
      <c r="D52" s="153"/>
      <c r="E52" s="149"/>
      <c r="F52" s="188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</row>
    <row r="53" spans="1:30" x14ac:dyDescent="0.3">
      <c r="A53" s="105" t="str">
        <f>I.!A53</f>
        <v>2.4</v>
      </c>
      <c r="B53" s="107"/>
      <c r="C53" s="109" t="str">
        <f>I.!C53</f>
        <v>Internetová komunikácia</v>
      </c>
      <c r="D53" s="153">
        <f>XII.!Q53</f>
        <v>3000</v>
      </c>
      <c r="E53" s="149">
        <f>I.!Q53</f>
        <v>3000</v>
      </c>
      <c r="F53" s="188">
        <f>I.!$Q54</f>
        <v>79.67</v>
      </c>
      <c r="G53" s="147">
        <f t="shared" ref="G53" si="253">H53-F53</f>
        <v>278.66999999999996</v>
      </c>
      <c r="H53" s="147">
        <f>II.!$Q54</f>
        <v>358.34</v>
      </c>
      <c r="I53" s="147">
        <f t="shared" ref="I53" si="254">J53-H53</f>
        <v>333.46999999999997</v>
      </c>
      <c r="J53" s="147">
        <f>III.!$Q54</f>
        <v>691.81</v>
      </c>
      <c r="K53" s="147">
        <f t="shared" ref="K53" si="255">L53-J53</f>
        <v>270.47000000000003</v>
      </c>
      <c r="L53" s="147">
        <f>IV.!$Q54</f>
        <v>962.28</v>
      </c>
      <c r="M53" s="147">
        <f t="shared" ref="M53" si="256">N53-L53</f>
        <v>196.91000000000008</v>
      </c>
      <c r="N53" s="147">
        <f>V.!$Q54</f>
        <v>1159.19</v>
      </c>
      <c r="O53" s="147">
        <f t="shared" ref="O53" si="257">P53-N53</f>
        <v>274.66999999999985</v>
      </c>
      <c r="P53" s="147">
        <f>VI.!$Q54</f>
        <v>1433.86</v>
      </c>
      <c r="Q53" s="147">
        <f t="shared" ref="Q53" si="258">R53-P53</f>
        <v>-1433.86</v>
      </c>
      <c r="R53" s="147">
        <f>VII.!$Q54</f>
        <v>0</v>
      </c>
      <c r="S53" s="147">
        <f t="shared" ref="S53" si="259">T53-R53</f>
        <v>0</v>
      </c>
      <c r="T53" s="147">
        <f>VIII.!$Q54</f>
        <v>0</v>
      </c>
      <c r="U53" s="147">
        <f t="shared" ref="U53" si="260">V53-T53</f>
        <v>0</v>
      </c>
      <c r="V53" s="147">
        <f>IX.!$Q54</f>
        <v>0</v>
      </c>
      <c r="W53" s="147">
        <f t="shared" ref="W53" si="261">X53-V53</f>
        <v>0</v>
      </c>
      <c r="X53" s="147">
        <f>X.!$Q54</f>
        <v>0</v>
      </c>
      <c r="Y53" s="147">
        <f t="shared" ref="Y53" si="262">Z53-X53</f>
        <v>0</v>
      </c>
      <c r="Z53" s="147">
        <f>XI.!$Q54</f>
        <v>0</v>
      </c>
      <c r="AA53" s="147">
        <f t="shared" ref="AA53" si="263">AB53-Z53</f>
        <v>0</v>
      </c>
      <c r="AB53" s="147">
        <f>XII.!$Q54</f>
        <v>0</v>
      </c>
    </row>
    <row r="54" spans="1:30" x14ac:dyDescent="0.3">
      <c r="A54" s="105"/>
      <c r="B54" s="107"/>
      <c r="C54" s="109"/>
      <c r="D54" s="153"/>
      <c r="E54" s="149"/>
      <c r="F54" s="188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</row>
    <row r="55" spans="1:30" x14ac:dyDescent="0.3">
      <c r="A55" s="105" t="str">
        <f>I.!A55</f>
        <v>2.5</v>
      </c>
      <c r="B55" s="107"/>
      <c r="C55" s="109" t="str">
        <f>I.!C55</f>
        <v>Mestské vysielanie a videotext</v>
      </c>
      <c r="D55" s="153">
        <f>XII.!Q55</f>
        <v>2600</v>
      </c>
      <c r="E55" s="149">
        <f>I.!Q55</f>
        <v>2600</v>
      </c>
      <c r="F55" s="188">
        <f>I.!$Q56</f>
        <v>0</v>
      </c>
      <c r="G55" s="147">
        <f t="shared" ref="G55" si="264">H55-F55</f>
        <v>0</v>
      </c>
      <c r="H55" s="147">
        <f>II.!$Q56</f>
        <v>0</v>
      </c>
      <c r="I55" s="147">
        <f t="shared" ref="I55" si="265">J55-H55</f>
        <v>0</v>
      </c>
      <c r="J55" s="147">
        <f>III.!$Q56</f>
        <v>0</v>
      </c>
      <c r="K55" s="147">
        <f t="shared" ref="K55" si="266">L55-J55</f>
        <v>0</v>
      </c>
      <c r="L55" s="147">
        <f>IV.!$Q56</f>
        <v>0</v>
      </c>
      <c r="M55" s="147">
        <f t="shared" ref="M55" si="267">N55-L55</f>
        <v>0</v>
      </c>
      <c r="N55" s="147">
        <f>V.!$Q56</f>
        <v>0</v>
      </c>
      <c r="O55" s="147">
        <f t="shared" ref="O55" si="268">P55-N55</f>
        <v>0</v>
      </c>
      <c r="P55" s="147">
        <f>VI.!$Q56</f>
        <v>0</v>
      </c>
      <c r="Q55" s="147">
        <f t="shared" ref="Q55" si="269">R55-P55</f>
        <v>0</v>
      </c>
      <c r="R55" s="147">
        <f>VII.!$Q56</f>
        <v>0</v>
      </c>
      <c r="S55" s="147">
        <f t="shared" ref="S55" si="270">T55-R55</f>
        <v>0</v>
      </c>
      <c r="T55" s="147">
        <f>VIII.!$Q56</f>
        <v>0</v>
      </c>
      <c r="U55" s="147">
        <f t="shared" ref="U55" si="271">V55-T55</f>
        <v>0</v>
      </c>
      <c r="V55" s="147">
        <f>IX.!$Q56</f>
        <v>0</v>
      </c>
      <c r="W55" s="147">
        <f t="shared" ref="W55" si="272">X55-V55</f>
        <v>0</v>
      </c>
      <c r="X55" s="147">
        <f>X.!$Q56</f>
        <v>0</v>
      </c>
      <c r="Y55" s="147">
        <f t="shared" ref="Y55" si="273">Z55-X55</f>
        <v>0</v>
      </c>
      <c r="Z55" s="147">
        <f>XI.!$Q56</f>
        <v>0</v>
      </c>
      <c r="AA55" s="147">
        <f t="shared" ref="AA55" si="274">AB55-Z55</f>
        <v>0</v>
      </c>
      <c r="AB55" s="147">
        <f>XII.!$Q56</f>
        <v>0</v>
      </c>
    </row>
    <row r="56" spans="1:30" ht="14.4" thickBot="1" x14ac:dyDescent="0.35">
      <c r="A56" s="106"/>
      <c r="B56" s="108"/>
      <c r="C56" s="110"/>
      <c r="D56" s="154"/>
      <c r="E56" s="150"/>
      <c r="F56" s="196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</row>
    <row r="57" spans="1:30" s="82" customFormat="1" ht="14.4" thickBot="1" x14ac:dyDescent="0.35">
      <c r="A57" s="69"/>
      <c r="B57" s="69"/>
      <c r="C57" s="47"/>
      <c r="D57" s="79"/>
      <c r="E57" s="79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30" s="78" customFormat="1" ht="14.4" x14ac:dyDescent="0.3">
      <c r="A58" s="127" t="str">
        <f>I.!A58</f>
        <v>3.</v>
      </c>
      <c r="B58" s="128">
        <f>I.!B58</f>
        <v>0</v>
      </c>
      <c r="C58" s="117" t="str">
        <f>I.!C58</f>
        <v>Interné služby mesta</v>
      </c>
      <c r="D58" s="171">
        <f>XII.!Q58</f>
        <v>75425</v>
      </c>
      <c r="E58" s="192">
        <f>I.!Q58</f>
        <v>75872</v>
      </c>
      <c r="F58" s="194">
        <f>I.!$Q59</f>
        <v>5161.25</v>
      </c>
      <c r="G58" s="190">
        <f t="shared" ref="G58" si="275">H58-F58</f>
        <v>5347.5199999999986</v>
      </c>
      <c r="H58" s="167">
        <f>II.!$Q59</f>
        <v>10508.769999999999</v>
      </c>
      <c r="I58" s="190">
        <f t="shared" ref="I58" si="276">J58-H58</f>
        <v>3362.7800000000025</v>
      </c>
      <c r="J58" s="167">
        <f>III.!$Q59</f>
        <v>13871.550000000001</v>
      </c>
      <c r="K58" s="190">
        <f t="shared" ref="K58" si="277">L58-J58</f>
        <v>5302.6600000000017</v>
      </c>
      <c r="L58" s="167">
        <f>IV.!$Q59</f>
        <v>19174.210000000003</v>
      </c>
      <c r="M58" s="190">
        <f t="shared" ref="M58" si="278">N58-L58</f>
        <v>8935.6700000000019</v>
      </c>
      <c r="N58" s="167">
        <f>V.!$Q59</f>
        <v>28109.880000000005</v>
      </c>
      <c r="O58" s="167">
        <f t="shared" ref="O58" si="279">P58-N58</f>
        <v>4256.0299999999952</v>
      </c>
      <c r="P58" s="167">
        <f>VI.!$Q59</f>
        <v>32365.91</v>
      </c>
      <c r="Q58" s="167">
        <f t="shared" ref="Q58" si="280">R58-P58</f>
        <v>-32365.91</v>
      </c>
      <c r="R58" s="167">
        <f>VII.!$Q59</f>
        <v>0</v>
      </c>
      <c r="S58" s="167">
        <f t="shared" ref="S58" si="281">T58-R58</f>
        <v>0</v>
      </c>
      <c r="T58" s="167">
        <f>VIII.!$Q59</f>
        <v>0</v>
      </c>
      <c r="U58" s="167">
        <f t="shared" ref="U58" si="282">V58-T58</f>
        <v>0</v>
      </c>
      <c r="V58" s="167">
        <f>IX.!$Q59</f>
        <v>0</v>
      </c>
      <c r="W58" s="167">
        <f t="shared" ref="W58" si="283">X58-V58</f>
        <v>0</v>
      </c>
      <c r="X58" s="167">
        <f>X.!$Q59</f>
        <v>0</v>
      </c>
      <c r="Y58" s="167">
        <f t="shared" ref="Y58" si="284">Z58-X58</f>
        <v>0</v>
      </c>
      <c r="Z58" s="167">
        <f>XI.!$Q59</f>
        <v>0</v>
      </c>
      <c r="AA58" s="167">
        <f t="shared" ref="AA58" si="285">AB58-Z58</f>
        <v>0</v>
      </c>
      <c r="AB58" s="167">
        <f>XII.!$Q59</f>
        <v>0</v>
      </c>
    </row>
    <row r="59" spans="1:30" s="78" customFormat="1" ht="15" thickBot="1" x14ac:dyDescent="0.35">
      <c r="A59" s="129"/>
      <c r="B59" s="130"/>
      <c r="C59" s="118"/>
      <c r="D59" s="172"/>
      <c r="E59" s="193"/>
      <c r="F59" s="195"/>
      <c r="G59" s="191"/>
      <c r="H59" s="168"/>
      <c r="I59" s="191"/>
      <c r="J59" s="168"/>
      <c r="K59" s="191"/>
      <c r="L59" s="168"/>
      <c r="M59" s="19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</row>
    <row r="60" spans="1:30" s="9" customFormat="1" ht="12.75" customHeight="1" x14ac:dyDescent="0.3">
      <c r="A60" s="102" t="str">
        <f>I.!A60</f>
        <v>3.1</v>
      </c>
      <c r="B60" s="102"/>
      <c r="C60" s="104" t="str">
        <f>I.!C60</f>
        <v>Právne a zmluvné služby pre mesto</v>
      </c>
      <c r="D60" s="162">
        <f>XII.!Q60</f>
        <v>12500</v>
      </c>
      <c r="E60" s="189">
        <f>I.!Q60</f>
        <v>12500</v>
      </c>
      <c r="F60" s="188">
        <f>I.!$Q61</f>
        <v>1019.92</v>
      </c>
      <c r="G60" s="147">
        <f t="shared" ref="G60" si="286">H60-F60</f>
        <v>1019.92</v>
      </c>
      <c r="H60" s="158">
        <f>II.!$Q61</f>
        <v>2039.84</v>
      </c>
      <c r="I60" s="158">
        <f t="shared" ref="I60" si="287">J60-H60</f>
        <v>1019.9200000000003</v>
      </c>
      <c r="J60" s="158">
        <f>III.!$Q61</f>
        <v>3059.76</v>
      </c>
      <c r="K60" s="158">
        <f t="shared" ref="K60" si="288">L60-J60</f>
        <v>1019.9199999999996</v>
      </c>
      <c r="L60" s="158">
        <f>IV.!$Q61</f>
        <v>4079.68</v>
      </c>
      <c r="M60" s="158">
        <f t="shared" ref="M60" si="289">N60-L60</f>
        <v>1019.9200000000005</v>
      </c>
      <c r="N60" s="158">
        <f>V.!$Q61</f>
        <v>5099.6000000000004</v>
      </c>
      <c r="O60" s="158">
        <f t="shared" ref="O60" si="290">P60-N60</f>
        <v>1019.9200000000001</v>
      </c>
      <c r="P60" s="158">
        <f>VI.!$Q61</f>
        <v>6119.52</v>
      </c>
      <c r="Q60" s="158">
        <f t="shared" ref="Q60" si="291">R60-P60</f>
        <v>-6119.52</v>
      </c>
      <c r="R60" s="158">
        <f>VII.!$Q61</f>
        <v>0</v>
      </c>
      <c r="S60" s="158">
        <f t="shared" ref="S60" si="292">T60-R60</f>
        <v>0</v>
      </c>
      <c r="T60" s="158">
        <f>VIII.!$Q61</f>
        <v>0</v>
      </c>
      <c r="U60" s="158">
        <f t="shared" ref="U60" si="293">V60-T60</f>
        <v>0</v>
      </c>
      <c r="V60" s="158">
        <f>IX.!$Q61</f>
        <v>0</v>
      </c>
      <c r="W60" s="158">
        <f t="shared" ref="W60" si="294">X60-V60</f>
        <v>0</v>
      </c>
      <c r="X60" s="158">
        <f>X.!$Q61</f>
        <v>0</v>
      </c>
      <c r="Y60" s="158">
        <f t="shared" ref="Y60" si="295">Z60-X60</f>
        <v>0</v>
      </c>
      <c r="Z60" s="158">
        <f>XI.!$Q61</f>
        <v>0</v>
      </c>
      <c r="AA60" s="158">
        <f t="shared" ref="AA60" si="296">AB60-Z60</f>
        <v>0</v>
      </c>
      <c r="AB60" s="158">
        <f>XII.!$Q61</f>
        <v>0</v>
      </c>
    </row>
    <row r="61" spans="1:30" s="9" customFormat="1" ht="13.5" customHeight="1" x14ac:dyDescent="0.3">
      <c r="A61" s="107"/>
      <c r="B61" s="107"/>
      <c r="C61" s="109"/>
      <c r="D61" s="153"/>
      <c r="E61" s="169"/>
      <c r="F61" s="188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</row>
    <row r="62" spans="1:30" s="9" customFormat="1" ht="12.75" customHeight="1" x14ac:dyDescent="0.3">
      <c r="A62" s="107" t="str">
        <f>I.!A62</f>
        <v>3.2</v>
      </c>
      <c r="B62" s="107"/>
      <c r="C62" s="109" t="str">
        <f>I.!C62</f>
        <v>Hospodárska správa, údržba a prevádzka budovy Msú a v. WC</v>
      </c>
      <c r="D62" s="153">
        <f>XII.!Q62</f>
        <v>27221</v>
      </c>
      <c r="E62" s="187">
        <f>I.!Q62</f>
        <v>27221</v>
      </c>
      <c r="F62" s="188">
        <f>I.!$Q63</f>
        <v>1879.63</v>
      </c>
      <c r="G62" s="147">
        <f t="shared" ref="G62" si="297">H62-F62</f>
        <v>1478.23</v>
      </c>
      <c r="H62" s="147">
        <f>II.!$Q63</f>
        <v>3357.86</v>
      </c>
      <c r="I62" s="147">
        <f t="shared" ref="I62" si="298">J62-H62</f>
        <v>1338.6299999999997</v>
      </c>
      <c r="J62" s="147">
        <f>III.!$Q63</f>
        <v>4696.49</v>
      </c>
      <c r="K62" s="147">
        <f t="shared" ref="K62" si="299">L62-J62</f>
        <v>3368.5</v>
      </c>
      <c r="L62" s="147">
        <f>IV.!$Q63</f>
        <v>8064.99</v>
      </c>
      <c r="M62" s="147">
        <f t="shared" ref="M62" si="300">N62-L62</f>
        <v>3971.1399999999994</v>
      </c>
      <c r="N62" s="147">
        <f>V.!$Q63</f>
        <v>12036.13</v>
      </c>
      <c r="O62" s="147">
        <f t="shared" ref="O62" si="301">P62-N62</f>
        <v>1646.0700000000015</v>
      </c>
      <c r="P62" s="147">
        <f>VI.!$Q63</f>
        <v>13682.2</v>
      </c>
      <c r="Q62" s="147">
        <f t="shared" ref="Q62" si="302">R62-P62</f>
        <v>-13682.2</v>
      </c>
      <c r="R62" s="147">
        <f>VII.!$Q63</f>
        <v>0</v>
      </c>
      <c r="S62" s="147">
        <f t="shared" ref="S62" si="303">T62-R62</f>
        <v>0</v>
      </c>
      <c r="T62" s="147">
        <f>VIII.!$Q63</f>
        <v>0</v>
      </c>
      <c r="U62" s="147">
        <f t="shared" ref="U62" si="304">V62-T62</f>
        <v>0</v>
      </c>
      <c r="V62" s="147">
        <f>IX.!$Q63</f>
        <v>0</v>
      </c>
      <c r="W62" s="147">
        <f t="shared" ref="W62" si="305">X62-V62</f>
        <v>0</v>
      </c>
      <c r="X62" s="147">
        <f>X.!$Q63</f>
        <v>0</v>
      </c>
      <c r="Y62" s="147">
        <f t="shared" ref="Y62" si="306">Z62-X62</f>
        <v>0</v>
      </c>
      <c r="Z62" s="147">
        <f>XI.!$Q63</f>
        <v>0</v>
      </c>
      <c r="AA62" s="147">
        <f t="shared" ref="AA62" si="307">AB62-Z62</f>
        <v>0</v>
      </c>
      <c r="AB62" s="147">
        <f>XII.!$Q63</f>
        <v>0</v>
      </c>
    </row>
    <row r="63" spans="1:30" s="9" customFormat="1" ht="13.5" customHeight="1" x14ac:dyDescent="0.3">
      <c r="A63" s="107"/>
      <c r="B63" s="107"/>
      <c r="C63" s="109"/>
      <c r="D63" s="153"/>
      <c r="E63" s="169"/>
      <c r="F63" s="188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</row>
    <row r="64" spans="1:30" s="9" customFormat="1" ht="12.75" customHeight="1" x14ac:dyDescent="0.3">
      <c r="A64" s="107" t="str">
        <f>I.!A64</f>
        <v>3.3</v>
      </c>
      <c r="B64" s="107"/>
      <c r="C64" s="109" t="str">
        <f>I.!C64</f>
        <v>Majetkovo právne vyrovnanie nehnuteľností (MPVN) - Dane</v>
      </c>
      <c r="D64" s="153">
        <f>XII.!Q64</f>
        <v>20</v>
      </c>
      <c r="E64" s="187">
        <f>I.!Q64</f>
        <v>20</v>
      </c>
      <c r="F64" s="188">
        <f>I.!$Q65</f>
        <v>0</v>
      </c>
      <c r="G64" s="147">
        <f t="shared" ref="G64" si="308">H64-F64</f>
        <v>0</v>
      </c>
      <c r="H64" s="147">
        <f>II.!$Q65</f>
        <v>0</v>
      </c>
      <c r="I64" s="147">
        <f t="shared" ref="I64" si="309">J64-H64</f>
        <v>0</v>
      </c>
      <c r="J64" s="147">
        <f>III.!$Q65</f>
        <v>0</v>
      </c>
      <c r="K64" s="147">
        <f t="shared" ref="K64" si="310">L64-J64</f>
        <v>0</v>
      </c>
      <c r="L64" s="147">
        <f>IV.!$Q65</f>
        <v>0</v>
      </c>
      <c r="M64" s="147">
        <f t="shared" ref="M64" si="311">N64-L64</f>
        <v>0</v>
      </c>
      <c r="N64" s="147">
        <f>V.!$Q65</f>
        <v>0</v>
      </c>
      <c r="O64" s="147">
        <f t="shared" ref="O64" si="312">P64-N64</f>
        <v>19.95</v>
      </c>
      <c r="P64" s="147">
        <f>VI.!$Q65</f>
        <v>19.95</v>
      </c>
      <c r="Q64" s="147">
        <f t="shared" ref="Q64" si="313">R64-P64</f>
        <v>-19.95</v>
      </c>
      <c r="R64" s="147">
        <f>VII.!$Q65</f>
        <v>0</v>
      </c>
      <c r="S64" s="147">
        <f t="shared" ref="S64" si="314">T64-R64</f>
        <v>0</v>
      </c>
      <c r="T64" s="147">
        <f>VIII.!$Q65</f>
        <v>0</v>
      </c>
      <c r="U64" s="147">
        <f t="shared" ref="U64" si="315">V64-T64</f>
        <v>0</v>
      </c>
      <c r="V64" s="147">
        <f>IX.!$Q65</f>
        <v>0</v>
      </c>
      <c r="W64" s="147">
        <f t="shared" ref="W64" si="316">X64-V64</f>
        <v>0</v>
      </c>
      <c r="X64" s="147">
        <f>X.!$Q65</f>
        <v>0</v>
      </c>
      <c r="Y64" s="147">
        <f t="shared" ref="Y64" si="317">Z64-X64</f>
        <v>0</v>
      </c>
      <c r="Z64" s="147">
        <f>XI.!$Q65</f>
        <v>0</v>
      </c>
      <c r="AA64" s="147">
        <f t="shared" ref="AA64" si="318">AB64-Z64</f>
        <v>0</v>
      </c>
      <c r="AB64" s="147">
        <f>XII.!$Q65</f>
        <v>0</v>
      </c>
    </row>
    <row r="65" spans="1:28" s="9" customFormat="1" ht="13.5" customHeight="1" x14ac:dyDescent="0.3">
      <c r="A65" s="107"/>
      <c r="B65" s="107"/>
      <c r="C65" s="109"/>
      <c r="D65" s="153"/>
      <c r="E65" s="169"/>
      <c r="F65" s="188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</row>
    <row r="66" spans="1:28" s="9" customFormat="1" ht="12.75" customHeight="1" x14ac:dyDescent="0.3">
      <c r="A66" s="107" t="str">
        <f>I.!A66</f>
        <v>3.3</v>
      </c>
      <c r="B66" s="107"/>
      <c r="C66" s="109" t="str">
        <f>I.!C66</f>
        <v>MPVN - Nákup pozemkov pod poľné hnojisko</v>
      </c>
      <c r="D66" s="153">
        <f>XII.!Q66</f>
        <v>3000</v>
      </c>
      <c r="E66" s="187">
        <f>I.!Q66</f>
        <v>3000</v>
      </c>
      <c r="F66" s="188">
        <f>I.!$Q67</f>
        <v>0</v>
      </c>
      <c r="G66" s="147">
        <f t="shared" ref="G66" si="319">H66-F66</f>
        <v>0</v>
      </c>
      <c r="H66" s="147">
        <f>II.!$Q67</f>
        <v>0</v>
      </c>
      <c r="I66" s="147">
        <f t="shared" ref="I66" si="320">J66-H66</f>
        <v>0</v>
      </c>
      <c r="J66" s="147">
        <f>III.!$Q67</f>
        <v>0</v>
      </c>
      <c r="K66" s="147">
        <f t="shared" ref="K66" si="321">L66-J66</f>
        <v>0</v>
      </c>
      <c r="L66" s="147">
        <f>IV.!$Q67</f>
        <v>0</v>
      </c>
      <c r="M66" s="147">
        <f t="shared" ref="M66" si="322">N66-L66</f>
        <v>0</v>
      </c>
      <c r="N66" s="147">
        <f>V.!$Q67</f>
        <v>0</v>
      </c>
      <c r="O66" s="147">
        <f t="shared" ref="O66" si="323">P66-N66</f>
        <v>0</v>
      </c>
      <c r="P66" s="147">
        <f>VI.!$Q67</f>
        <v>0</v>
      </c>
      <c r="Q66" s="147">
        <f t="shared" ref="Q66" si="324">R66-P66</f>
        <v>0</v>
      </c>
      <c r="R66" s="147">
        <f>VII.!$Q67</f>
        <v>0</v>
      </c>
      <c r="S66" s="147">
        <f t="shared" ref="S66" si="325">T66-R66</f>
        <v>0</v>
      </c>
      <c r="T66" s="147">
        <f>VIII.!$Q67</f>
        <v>0</v>
      </c>
      <c r="U66" s="147">
        <f t="shared" ref="U66" si="326">V66-T66</f>
        <v>0</v>
      </c>
      <c r="V66" s="147">
        <f>IX.!$Q67</f>
        <v>0</v>
      </c>
      <c r="W66" s="147">
        <f t="shared" ref="W66" si="327">X66-V66</f>
        <v>0</v>
      </c>
      <c r="X66" s="147">
        <f>X.!$Q67</f>
        <v>0</v>
      </c>
      <c r="Y66" s="147">
        <f t="shared" ref="Y66" si="328">Z66-X66</f>
        <v>0</v>
      </c>
      <c r="Z66" s="147">
        <f>XI.!$Q67</f>
        <v>0</v>
      </c>
      <c r="AA66" s="147">
        <f t="shared" ref="AA66" si="329">AB66-Z66</f>
        <v>0</v>
      </c>
      <c r="AB66" s="147">
        <f>XII.!$Q67</f>
        <v>0</v>
      </c>
    </row>
    <row r="67" spans="1:28" s="9" customFormat="1" ht="13.5" customHeight="1" x14ac:dyDescent="0.3">
      <c r="A67" s="107"/>
      <c r="B67" s="107"/>
      <c r="C67" s="109"/>
      <c r="D67" s="153"/>
      <c r="E67" s="169"/>
      <c r="F67" s="188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</row>
    <row r="68" spans="1:28" s="9" customFormat="1" ht="12.75" customHeight="1" x14ac:dyDescent="0.3">
      <c r="A68" s="107" t="str">
        <f>I.!A68</f>
        <v>3.3</v>
      </c>
      <c r="B68" s="107"/>
      <c r="C68" s="109" t="str">
        <f>I.!C68</f>
        <v>MPVN geodetické práce a ostatné služby</v>
      </c>
      <c r="D68" s="153">
        <f>XII.!Q68</f>
        <v>5601</v>
      </c>
      <c r="E68" s="187">
        <f>I.!Q68</f>
        <v>5601</v>
      </c>
      <c r="F68" s="188">
        <f>I.!$Q69</f>
        <v>189.5</v>
      </c>
      <c r="G68" s="147">
        <f t="shared" ref="G68" si="330">H68-F68</f>
        <v>249.36</v>
      </c>
      <c r="H68" s="147">
        <f>II.!$Q69</f>
        <v>438.86</v>
      </c>
      <c r="I68" s="147">
        <f t="shared" ref="I68" si="331">J68-H68</f>
        <v>1.0399999999999636</v>
      </c>
      <c r="J68" s="147">
        <f>III.!$Q69</f>
        <v>439.9</v>
      </c>
      <c r="K68" s="147">
        <f t="shared" ref="K68" si="332">L68-J68</f>
        <v>24</v>
      </c>
      <c r="L68" s="147">
        <f>IV.!$Q69</f>
        <v>463.9</v>
      </c>
      <c r="M68" s="147">
        <f t="shared" ref="M68" si="333">N68-L68</f>
        <v>3102</v>
      </c>
      <c r="N68" s="147">
        <f>V.!$Q69</f>
        <v>3565.9</v>
      </c>
      <c r="O68" s="147">
        <f t="shared" ref="O68" si="334">P68-N68</f>
        <v>748.59999999999991</v>
      </c>
      <c r="P68" s="147">
        <f>VI.!$Q69</f>
        <v>4314.5</v>
      </c>
      <c r="Q68" s="147">
        <f t="shared" ref="Q68" si="335">R68-P68</f>
        <v>-4314.5</v>
      </c>
      <c r="R68" s="147">
        <f>VII.!$Q69</f>
        <v>0</v>
      </c>
      <c r="S68" s="147">
        <f t="shared" ref="S68" si="336">T68-R68</f>
        <v>0</v>
      </c>
      <c r="T68" s="147">
        <f>VIII.!$Q69</f>
        <v>0</v>
      </c>
      <c r="U68" s="147">
        <f t="shared" ref="U68" si="337">V68-T68</f>
        <v>0</v>
      </c>
      <c r="V68" s="147">
        <f>IX.!$Q69</f>
        <v>0</v>
      </c>
      <c r="W68" s="147">
        <f t="shared" ref="W68" si="338">X68-V68</f>
        <v>0</v>
      </c>
      <c r="X68" s="147">
        <f>X.!$Q69</f>
        <v>0</v>
      </c>
      <c r="Y68" s="147">
        <f t="shared" ref="Y68" si="339">Z68-X68</f>
        <v>0</v>
      </c>
      <c r="Z68" s="147">
        <f>XI.!$Q69</f>
        <v>0</v>
      </c>
      <c r="AA68" s="147">
        <f t="shared" ref="AA68" si="340">AB68-Z68</f>
        <v>0</v>
      </c>
      <c r="AB68" s="147">
        <f>XII.!$Q69</f>
        <v>0</v>
      </c>
    </row>
    <row r="69" spans="1:28" s="9" customFormat="1" ht="13.5" customHeight="1" x14ac:dyDescent="0.3">
      <c r="A69" s="107"/>
      <c r="B69" s="107"/>
      <c r="C69" s="109"/>
      <c r="D69" s="153"/>
      <c r="E69" s="169"/>
      <c r="F69" s="188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</row>
    <row r="70" spans="1:28" s="9" customFormat="1" ht="12.75" hidden="1" customHeight="1" x14ac:dyDescent="0.3">
      <c r="A70" s="107" t="str">
        <f>I.!A70</f>
        <v>3.3</v>
      </c>
      <c r="B70" s="107"/>
      <c r="C70" s="109" t="str">
        <f>I.!C70</f>
        <v>MPVN - ostatné služby</v>
      </c>
      <c r="D70" s="153">
        <f>XII.!Q70</f>
        <v>0</v>
      </c>
      <c r="E70" s="187">
        <f>I.!Q70</f>
        <v>0</v>
      </c>
      <c r="F70" s="188">
        <f>I.!$Q71</f>
        <v>0</v>
      </c>
      <c r="G70" s="147">
        <f t="shared" ref="G70" si="341">H70-F70</f>
        <v>0</v>
      </c>
      <c r="H70" s="147">
        <f>II.!$Q71</f>
        <v>0</v>
      </c>
      <c r="I70" s="147">
        <f t="shared" ref="I70" si="342">J70-H70</f>
        <v>0</v>
      </c>
      <c r="J70" s="147">
        <f>III.!$Q71</f>
        <v>0</v>
      </c>
      <c r="K70" s="147">
        <f t="shared" ref="K70" si="343">L70-J70</f>
        <v>0</v>
      </c>
      <c r="L70" s="147">
        <f>IV.!$Q71</f>
        <v>0</v>
      </c>
      <c r="M70" s="147">
        <f t="shared" ref="M70" si="344">N70-L70</f>
        <v>0</v>
      </c>
      <c r="N70" s="147">
        <f>V.!$Q71</f>
        <v>0</v>
      </c>
      <c r="O70" s="147">
        <f t="shared" ref="O70" si="345">P70-N70</f>
        <v>0</v>
      </c>
      <c r="P70" s="147">
        <f>VI.!$Q71</f>
        <v>0</v>
      </c>
      <c r="Q70" s="147">
        <f t="shared" ref="Q70" si="346">R70-P70</f>
        <v>0</v>
      </c>
      <c r="R70" s="147">
        <f>VII.!$Q71</f>
        <v>0</v>
      </c>
      <c r="S70" s="147">
        <f t="shared" ref="S70" si="347">T70-R70</f>
        <v>0</v>
      </c>
      <c r="T70" s="147">
        <f>VIII.!$Q71</f>
        <v>0</v>
      </c>
      <c r="U70" s="147">
        <f t="shared" ref="U70" si="348">V70-T70</f>
        <v>0</v>
      </c>
      <c r="V70" s="147">
        <f>IX.!$Q71</f>
        <v>0</v>
      </c>
      <c r="W70" s="147">
        <f t="shared" ref="W70" si="349">X70-V70</f>
        <v>0</v>
      </c>
      <c r="X70" s="147">
        <f>X.!$Q71</f>
        <v>0</v>
      </c>
      <c r="Y70" s="147">
        <f t="shared" ref="Y70" si="350">Z70-X70</f>
        <v>0</v>
      </c>
      <c r="Z70" s="147">
        <f>XI.!$Q71</f>
        <v>0</v>
      </c>
      <c r="AA70" s="147">
        <f t="shared" ref="AA70" si="351">AB70-Z70</f>
        <v>0</v>
      </c>
      <c r="AB70" s="147">
        <f>XII.!$Q71</f>
        <v>0</v>
      </c>
    </row>
    <row r="71" spans="1:28" s="9" customFormat="1" ht="13.5" hidden="1" customHeight="1" x14ac:dyDescent="0.3">
      <c r="A71" s="107"/>
      <c r="B71" s="107"/>
      <c r="C71" s="109"/>
      <c r="D71" s="153"/>
      <c r="E71" s="169"/>
      <c r="F71" s="188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</row>
    <row r="72" spans="1:28" s="9" customFormat="1" ht="12.75" customHeight="1" x14ac:dyDescent="0.3">
      <c r="A72" s="101" t="str">
        <f>I.!A72</f>
        <v>3.3</v>
      </c>
      <c r="B72" s="101"/>
      <c r="C72" s="103" t="str">
        <f>I.!C72</f>
        <v>MPVN - Nákup pozemkov MK, VP ul. Lesná, ul. Tajovského</v>
      </c>
      <c r="D72" s="153">
        <f>XII.!Q72</f>
        <v>6000</v>
      </c>
      <c r="E72" s="187">
        <f>I.!Q72</f>
        <v>6000</v>
      </c>
      <c r="F72" s="188">
        <f>I.!$Q73</f>
        <v>0</v>
      </c>
      <c r="G72" s="147">
        <f t="shared" ref="G72" si="352">H72-F72</f>
        <v>0</v>
      </c>
      <c r="H72" s="147">
        <f>II.!$Q73</f>
        <v>0</v>
      </c>
      <c r="I72" s="147">
        <f t="shared" ref="I72" si="353">J72-H72</f>
        <v>0</v>
      </c>
      <c r="J72" s="147">
        <f>III.!$Q73</f>
        <v>0</v>
      </c>
      <c r="K72" s="147">
        <f t="shared" ref="K72" si="354">L72-J72</f>
        <v>0</v>
      </c>
      <c r="L72" s="147">
        <f>IV.!$Q73</f>
        <v>0</v>
      </c>
      <c r="M72" s="147">
        <f t="shared" ref="M72" si="355">N72-L72</f>
        <v>0</v>
      </c>
      <c r="N72" s="147">
        <f>V.!$Q73</f>
        <v>0</v>
      </c>
      <c r="O72" s="147">
        <f t="shared" ref="O72" si="356">P72-N72</f>
        <v>0</v>
      </c>
      <c r="P72" s="147">
        <f>VI.!$Q73</f>
        <v>0</v>
      </c>
      <c r="Q72" s="147">
        <f t="shared" ref="Q72" si="357">R72-P72</f>
        <v>0</v>
      </c>
      <c r="R72" s="147">
        <f>VII.!$Q73</f>
        <v>0</v>
      </c>
      <c r="S72" s="147">
        <f t="shared" ref="S72" si="358">T72-R72</f>
        <v>0</v>
      </c>
      <c r="T72" s="147">
        <f>VIII.!$Q73</f>
        <v>0</v>
      </c>
      <c r="U72" s="147">
        <f t="shared" ref="U72" si="359">V72-T72</f>
        <v>0</v>
      </c>
      <c r="V72" s="147">
        <f>IX.!$Q73</f>
        <v>0</v>
      </c>
      <c r="W72" s="147">
        <f t="shared" ref="W72" si="360">X72-V72</f>
        <v>0</v>
      </c>
      <c r="X72" s="147">
        <f>X.!$Q73</f>
        <v>0</v>
      </c>
      <c r="Y72" s="147">
        <f t="shared" ref="Y72" si="361">Z72-X72</f>
        <v>0</v>
      </c>
      <c r="Z72" s="147">
        <f>XI.!$Q73</f>
        <v>0</v>
      </c>
      <c r="AA72" s="147">
        <f t="shared" ref="AA72" si="362">AB72-Z72</f>
        <v>0</v>
      </c>
      <c r="AB72" s="147">
        <f>XII.!$Q73</f>
        <v>0</v>
      </c>
    </row>
    <row r="73" spans="1:28" s="9" customFormat="1" ht="13.5" customHeight="1" x14ac:dyDescent="0.3">
      <c r="A73" s="102"/>
      <c r="B73" s="102"/>
      <c r="C73" s="104"/>
      <c r="D73" s="153"/>
      <c r="E73" s="169"/>
      <c r="F73" s="188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</row>
    <row r="74" spans="1:28" s="9" customFormat="1" ht="12.75" customHeight="1" x14ac:dyDescent="0.3">
      <c r="A74" s="107" t="str">
        <f>I.!A74</f>
        <v>3.4</v>
      </c>
      <c r="B74" s="107"/>
      <c r="C74" s="109" t="str">
        <f>I.!C74</f>
        <v>Zabezpečenie úkonov spojených s voľbami</v>
      </c>
      <c r="D74" s="153">
        <f>XII.!Q74</f>
        <v>4163</v>
      </c>
      <c r="E74" s="187">
        <f>I.!Q74</f>
        <v>4163</v>
      </c>
      <c r="F74" s="188">
        <f>I.!$Q75</f>
        <v>0</v>
      </c>
      <c r="G74" s="147">
        <f t="shared" ref="G74" si="363">H74-F74</f>
        <v>0</v>
      </c>
      <c r="H74" s="147">
        <f>II.!$Q75</f>
        <v>0</v>
      </c>
      <c r="I74" s="147">
        <f t="shared" ref="I74" si="364">J74-H74</f>
        <v>0</v>
      </c>
      <c r="J74" s="147">
        <f>III.!$Q75</f>
        <v>0</v>
      </c>
      <c r="K74" s="147">
        <f t="shared" ref="K74" si="365">L74-J74</f>
        <v>0</v>
      </c>
      <c r="L74" s="147">
        <f>IV.!$Q75</f>
        <v>0</v>
      </c>
      <c r="M74" s="147">
        <f t="shared" ref="M74" si="366">N74-L74</f>
        <v>0</v>
      </c>
      <c r="N74" s="147">
        <f>V.!$Q75</f>
        <v>0</v>
      </c>
      <c r="O74" s="147">
        <f t="shared" ref="O74" si="367">P74-N74</f>
        <v>0</v>
      </c>
      <c r="P74" s="147">
        <f>VI.!$Q75</f>
        <v>0</v>
      </c>
      <c r="Q74" s="147">
        <f t="shared" ref="Q74" si="368">R74-P74</f>
        <v>0</v>
      </c>
      <c r="R74" s="147">
        <f>VII.!$Q75</f>
        <v>0</v>
      </c>
      <c r="S74" s="147">
        <f t="shared" ref="S74" si="369">T74-R74</f>
        <v>0</v>
      </c>
      <c r="T74" s="147">
        <f>VIII.!$Q75</f>
        <v>0</v>
      </c>
      <c r="U74" s="147">
        <f t="shared" ref="U74" si="370">V74-T74</f>
        <v>0</v>
      </c>
      <c r="V74" s="147">
        <f>IX.!$Q75</f>
        <v>0</v>
      </c>
      <c r="W74" s="147">
        <f t="shared" ref="W74" si="371">X74-V74</f>
        <v>0</v>
      </c>
      <c r="X74" s="147">
        <f>X.!$Q75</f>
        <v>0</v>
      </c>
      <c r="Y74" s="147">
        <f t="shared" ref="Y74" si="372">Z74-X74</f>
        <v>0</v>
      </c>
      <c r="Z74" s="147">
        <f>XI.!$Q75</f>
        <v>0</v>
      </c>
      <c r="AA74" s="147">
        <f t="shared" ref="AA74" si="373">AB74-Z74</f>
        <v>0</v>
      </c>
      <c r="AB74" s="147">
        <f>XII.!$Q75</f>
        <v>0</v>
      </c>
    </row>
    <row r="75" spans="1:28" s="9" customFormat="1" ht="13.5" customHeight="1" x14ac:dyDescent="0.3">
      <c r="A75" s="107"/>
      <c r="B75" s="107"/>
      <c r="C75" s="109"/>
      <c r="D75" s="153"/>
      <c r="E75" s="169"/>
      <c r="F75" s="188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</row>
    <row r="76" spans="1:28" s="9" customFormat="1" ht="12.75" customHeight="1" x14ac:dyDescent="0.3">
      <c r="A76" s="107" t="str">
        <f>I.!A76</f>
        <v>3.5</v>
      </c>
      <c r="B76" s="107"/>
      <c r="C76" s="109" t="str">
        <f>I.!C76</f>
        <v>Arichív a registratúra</v>
      </c>
      <c r="D76" s="153">
        <f>XII.!Q76</f>
        <v>100</v>
      </c>
      <c r="E76" s="187">
        <f>I.!Q76</f>
        <v>100</v>
      </c>
      <c r="F76" s="188">
        <f>I.!$Q77</f>
        <v>0</v>
      </c>
      <c r="G76" s="147">
        <f t="shared" ref="G76" si="374">H76-F76</f>
        <v>0</v>
      </c>
      <c r="H76" s="147">
        <f>II.!$Q77</f>
        <v>0</v>
      </c>
      <c r="I76" s="147">
        <f t="shared" ref="I76" si="375">J76-H76</f>
        <v>0</v>
      </c>
      <c r="J76" s="147">
        <f>III.!$Q77</f>
        <v>0</v>
      </c>
      <c r="K76" s="147">
        <f t="shared" ref="K76" si="376">L76-J76</f>
        <v>0</v>
      </c>
      <c r="L76" s="147">
        <f>IV.!$Q77</f>
        <v>0</v>
      </c>
      <c r="M76" s="147">
        <f t="shared" ref="M76" si="377">N76-L76</f>
        <v>0</v>
      </c>
      <c r="N76" s="147">
        <f>V.!$Q77</f>
        <v>0</v>
      </c>
      <c r="O76" s="147">
        <f t="shared" ref="O76" si="378">P76-N76</f>
        <v>8.42</v>
      </c>
      <c r="P76" s="147">
        <f>VI.!$Q77</f>
        <v>8.42</v>
      </c>
      <c r="Q76" s="147">
        <f t="shared" ref="Q76" si="379">R76-P76</f>
        <v>-8.42</v>
      </c>
      <c r="R76" s="147">
        <f>VII.!$Q77</f>
        <v>0</v>
      </c>
      <c r="S76" s="147">
        <f t="shared" ref="S76" si="380">T76-R76</f>
        <v>0</v>
      </c>
      <c r="T76" s="147">
        <f>VIII.!$Q77</f>
        <v>0</v>
      </c>
      <c r="U76" s="147">
        <f t="shared" ref="U76" si="381">V76-T76</f>
        <v>0</v>
      </c>
      <c r="V76" s="147">
        <f>IX.!$Q77</f>
        <v>0</v>
      </c>
      <c r="W76" s="147">
        <f t="shared" ref="W76" si="382">X76-V76</f>
        <v>0</v>
      </c>
      <c r="X76" s="147">
        <f>X.!$Q77</f>
        <v>0</v>
      </c>
      <c r="Y76" s="147">
        <f t="shared" ref="Y76" si="383">Z76-X76</f>
        <v>0</v>
      </c>
      <c r="Z76" s="147">
        <f>XI.!$Q77</f>
        <v>0</v>
      </c>
      <c r="AA76" s="147">
        <f t="shared" ref="AA76" si="384">AB76-Z76</f>
        <v>0</v>
      </c>
      <c r="AB76" s="147">
        <f>XII.!$Q77</f>
        <v>0</v>
      </c>
    </row>
    <row r="77" spans="1:28" s="9" customFormat="1" ht="13.5" customHeight="1" x14ac:dyDescent="0.3">
      <c r="A77" s="107"/>
      <c r="B77" s="107"/>
      <c r="C77" s="109"/>
      <c r="D77" s="153"/>
      <c r="E77" s="169"/>
      <c r="F77" s="188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</row>
    <row r="78" spans="1:28" s="9" customFormat="1" ht="12.75" customHeight="1" x14ac:dyDescent="0.3">
      <c r="A78" s="107" t="str">
        <f>I.!A78</f>
        <v>3.7</v>
      </c>
      <c r="B78" s="107"/>
      <c r="C78" s="109" t="str">
        <f>I.!C78</f>
        <v>Autodoprava MsÚ</v>
      </c>
      <c r="D78" s="153">
        <f>XII.!Q78</f>
        <v>14167</v>
      </c>
      <c r="E78" s="187">
        <f>I.!Q78</f>
        <v>14167</v>
      </c>
      <c r="F78" s="188">
        <f>I.!$Q79</f>
        <v>1888.7999999999997</v>
      </c>
      <c r="G78" s="147">
        <f t="shared" ref="G78" si="385">H78-F78</f>
        <v>2462.6</v>
      </c>
      <c r="H78" s="147">
        <f>II.!$Q79</f>
        <v>4351.3999999999996</v>
      </c>
      <c r="I78" s="147">
        <f t="shared" ref="I78" si="386">J78-H78</f>
        <v>840.81000000000131</v>
      </c>
      <c r="J78" s="147">
        <f>III.!$Q79</f>
        <v>5192.2100000000009</v>
      </c>
      <c r="K78" s="147">
        <f t="shared" ref="K78" si="387">L78-J78</f>
        <v>766.77999999999884</v>
      </c>
      <c r="L78" s="147">
        <f>IV.!$Q79</f>
        <v>5958.99</v>
      </c>
      <c r="M78" s="147">
        <f t="shared" ref="M78" si="388">N78-L78</f>
        <v>714.01000000000022</v>
      </c>
      <c r="N78" s="147">
        <f>V.!$Q79</f>
        <v>6673</v>
      </c>
      <c r="O78" s="147">
        <f t="shared" ref="O78" si="389">P78-N78</f>
        <v>687.38000000000011</v>
      </c>
      <c r="P78" s="147">
        <f>VI.!$Q79</f>
        <v>7360.38</v>
      </c>
      <c r="Q78" s="147">
        <f t="shared" ref="Q78" si="390">R78-P78</f>
        <v>-7360.38</v>
      </c>
      <c r="R78" s="147">
        <f>VII.!$Q79</f>
        <v>0</v>
      </c>
      <c r="S78" s="147">
        <f t="shared" ref="S78" si="391">T78-R78</f>
        <v>0</v>
      </c>
      <c r="T78" s="147">
        <f>VIII.!$Q79</f>
        <v>0</v>
      </c>
      <c r="U78" s="147">
        <f t="shared" ref="U78" si="392">V78-T78</f>
        <v>0</v>
      </c>
      <c r="V78" s="147">
        <f>IX.!$Q79</f>
        <v>0</v>
      </c>
      <c r="W78" s="147">
        <f t="shared" ref="W78" si="393">X78-V78</f>
        <v>0</v>
      </c>
      <c r="X78" s="147">
        <f>X.!$Q79</f>
        <v>0</v>
      </c>
      <c r="Y78" s="147">
        <f t="shared" ref="Y78" si="394">Z78-X78</f>
        <v>0</v>
      </c>
      <c r="Z78" s="147">
        <f>XI.!$Q79</f>
        <v>0</v>
      </c>
      <c r="AA78" s="147">
        <f t="shared" ref="AA78" si="395">AB78-Z78</f>
        <v>0</v>
      </c>
      <c r="AB78" s="147">
        <f>XII.!$Q79</f>
        <v>0</v>
      </c>
    </row>
    <row r="79" spans="1:28" s="9" customFormat="1" ht="13.5" customHeight="1" x14ac:dyDescent="0.3">
      <c r="A79" s="107"/>
      <c r="B79" s="107"/>
      <c r="C79" s="109"/>
      <c r="D79" s="153"/>
      <c r="E79" s="169"/>
      <c r="F79" s="188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</row>
    <row r="80" spans="1:28" s="9" customFormat="1" ht="12.75" customHeight="1" x14ac:dyDescent="0.3">
      <c r="A80" s="107" t="str">
        <f>I.!A80</f>
        <v>3.7</v>
      </c>
      <c r="B80" s="107"/>
      <c r="C80" s="109" t="str">
        <f>I.!C80</f>
        <v>Autodoprava MsP</v>
      </c>
      <c r="D80" s="153">
        <f>XII.!Q80</f>
        <v>2653</v>
      </c>
      <c r="E80" s="187">
        <f>I.!Q80</f>
        <v>3100</v>
      </c>
      <c r="F80" s="188">
        <f>I.!$Q81</f>
        <v>183.4</v>
      </c>
      <c r="G80" s="147">
        <f t="shared" ref="G80" si="396">H80-F80</f>
        <v>137.41</v>
      </c>
      <c r="H80" s="147">
        <f>II.!$Q81</f>
        <v>320.81</v>
      </c>
      <c r="I80" s="147">
        <f t="shared" ref="I80" si="397">J80-H80</f>
        <v>162.38</v>
      </c>
      <c r="J80" s="147">
        <f>III.!$Q81</f>
        <v>483.19</v>
      </c>
      <c r="K80" s="147">
        <f t="shared" ref="K80" si="398">L80-J80</f>
        <v>123.45999999999998</v>
      </c>
      <c r="L80" s="147">
        <f>IV.!$Q81</f>
        <v>606.65</v>
      </c>
      <c r="M80" s="147">
        <f t="shared" ref="M80" si="399">N80-L80</f>
        <v>128.60000000000002</v>
      </c>
      <c r="N80" s="147">
        <f>V.!$Q81</f>
        <v>735.25</v>
      </c>
      <c r="O80" s="147">
        <f t="shared" ref="O80" si="400">P80-N80</f>
        <v>125.69000000000005</v>
      </c>
      <c r="P80" s="147">
        <f>VI.!$Q81</f>
        <v>860.94</v>
      </c>
      <c r="Q80" s="147">
        <f t="shared" ref="Q80" si="401">R80-P80</f>
        <v>-860.94</v>
      </c>
      <c r="R80" s="147">
        <f>VII.!$Q81</f>
        <v>0</v>
      </c>
      <c r="S80" s="147">
        <f t="shared" ref="S80" si="402">T80-R80</f>
        <v>0</v>
      </c>
      <c r="T80" s="147">
        <f>VIII.!$Q81</f>
        <v>0</v>
      </c>
      <c r="U80" s="147">
        <f t="shared" ref="U80" si="403">V80-T80</f>
        <v>0</v>
      </c>
      <c r="V80" s="147">
        <f>IX.!$Q81</f>
        <v>0</v>
      </c>
      <c r="W80" s="147">
        <f t="shared" ref="W80" si="404">X80-V80</f>
        <v>0</v>
      </c>
      <c r="X80" s="147">
        <f>X.!$Q81</f>
        <v>0</v>
      </c>
      <c r="Y80" s="147">
        <f t="shared" ref="Y80" si="405">Z80-X80</f>
        <v>0</v>
      </c>
      <c r="Z80" s="147">
        <f>XI.!$Q81</f>
        <v>0</v>
      </c>
      <c r="AA80" s="147">
        <f t="shared" ref="AA80" si="406">AB80-Z80</f>
        <v>0</v>
      </c>
      <c r="AB80" s="147">
        <f>XII.!$Q81</f>
        <v>0</v>
      </c>
    </row>
    <row r="81" spans="1:28" s="9" customFormat="1" ht="13.5" customHeight="1" x14ac:dyDescent="0.3">
      <c r="A81" s="107"/>
      <c r="B81" s="107"/>
      <c r="C81" s="109"/>
      <c r="D81" s="153"/>
      <c r="E81" s="169"/>
      <c r="F81" s="188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</row>
    <row r="82" spans="1:28" s="9" customFormat="1" ht="12.75" hidden="1" customHeight="1" x14ac:dyDescent="0.3">
      <c r="A82" s="107" t="str">
        <f>I.!A82</f>
        <v>3.7</v>
      </c>
      <c r="B82" s="107"/>
      <c r="C82" s="109" t="str">
        <f>I.!C82</f>
        <v>Autodoprava</v>
      </c>
      <c r="D82" s="153">
        <f>XII.!Q82</f>
        <v>0</v>
      </c>
      <c r="E82" s="149">
        <f>I.!Q82</f>
        <v>0</v>
      </c>
      <c r="F82" s="151">
        <f>I.!$Q83</f>
        <v>0</v>
      </c>
      <c r="G82" s="151">
        <f t="shared" ref="G82" si="407">H82-F82</f>
        <v>0</v>
      </c>
      <c r="H82" s="147">
        <f>II.!$Q83</f>
        <v>0</v>
      </c>
      <c r="I82" s="147">
        <f t="shared" ref="I82" si="408">J82-H82</f>
        <v>0</v>
      </c>
      <c r="J82" s="147">
        <f>III.!$Q83</f>
        <v>0</v>
      </c>
      <c r="K82" s="147">
        <f t="shared" ref="K82" si="409">L82-J82</f>
        <v>0</v>
      </c>
      <c r="L82" s="147">
        <f>IV.!$Q83</f>
        <v>0</v>
      </c>
      <c r="M82" s="147">
        <f t="shared" ref="M82" si="410">N82-L82</f>
        <v>0</v>
      </c>
      <c r="N82" s="147">
        <f>V.!$Q83</f>
        <v>0</v>
      </c>
      <c r="O82" s="147">
        <f t="shared" ref="O82" si="411">P82-N82</f>
        <v>0</v>
      </c>
      <c r="P82" s="147">
        <f>VI.!$Q83</f>
        <v>0</v>
      </c>
      <c r="Q82" s="147">
        <f t="shared" ref="Q82" si="412">R82-P82</f>
        <v>0</v>
      </c>
      <c r="R82" s="147">
        <f>VII.!$Q83</f>
        <v>0</v>
      </c>
      <c r="S82" s="147">
        <f t="shared" ref="S82" si="413">T82-R82</f>
        <v>0</v>
      </c>
      <c r="T82" s="147">
        <f>VIII.!$Q83</f>
        <v>0</v>
      </c>
      <c r="U82" s="147">
        <f t="shared" ref="U82" si="414">V82-T82</f>
        <v>0</v>
      </c>
      <c r="V82" s="147">
        <f>IX.!$Q83</f>
        <v>0</v>
      </c>
      <c r="W82" s="147">
        <f t="shared" ref="W82" si="415">X82-V82</f>
        <v>0</v>
      </c>
      <c r="X82" s="147">
        <f>X.!$Q83</f>
        <v>0</v>
      </c>
      <c r="Y82" s="147">
        <f t="shared" ref="Y82" si="416">Z82-X82</f>
        <v>0</v>
      </c>
      <c r="Z82" s="147">
        <f>XI.!$Q83</f>
        <v>0</v>
      </c>
      <c r="AA82" s="147">
        <f t="shared" ref="AA82" si="417">AB82-Z82</f>
        <v>0</v>
      </c>
      <c r="AB82" s="147">
        <f>XII.!$Q83</f>
        <v>0</v>
      </c>
    </row>
    <row r="83" spans="1:28" s="9" customFormat="1" ht="13.5" hidden="1" customHeight="1" thickBot="1" x14ac:dyDescent="0.35">
      <c r="A83" s="108"/>
      <c r="B83" s="108"/>
      <c r="C83" s="110"/>
      <c r="D83" s="154"/>
      <c r="E83" s="150"/>
      <c r="F83" s="152"/>
      <c r="G83" s="152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</row>
    <row r="84" spans="1:28" s="82" customFormat="1" ht="14.4" thickBot="1" x14ac:dyDescent="0.35">
      <c r="A84" s="69"/>
      <c r="B84" s="69"/>
      <c r="C84" s="47"/>
      <c r="D84" s="79"/>
      <c r="E84" s="79"/>
      <c r="F84" s="83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s="9" customFormat="1" ht="13.8" customHeight="1" x14ac:dyDescent="0.3">
      <c r="A85" s="127" t="str">
        <f>I.!A85</f>
        <v>4.</v>
      </c>
      <c r="B85" s="128">
        <f>I.!B85</f>
        <v>0</v>
      </c>
      <c r="C85" s="117" t="str">
        <f>I.!C85</f>
        <v>Služby občanom a podnikateľom</v>
      </c>
      <c r="D85" s="171">
        <f>XII.!Q85</f>
        <v>18849</v>
      </c>
      <c r="E85" s="173">
        <f>I.!Q85</f>
        <v>18849</v>
      </c>
      <c r="F85" s="177">
        <f>I.!$Q86</f>
        <v>671.51</v>
      </c>
      <c r="G85" s="167">
        <f t="shared" ref="G85" si="418">H85-F85</f>
        <v>241.98000000000002</v>
      </c>
      <c r="H85" s="167">
        <f>II.!$Q86</f>
        <v>913.49</v>
      </c>
      <c r="I85" s="167">
        <f t="shared" ref="I85" si="419">J85-H85</f>
        <v>106.7299999999999</v>
      </c>
      <c r="J85" s="167">
        <f>III.!$Q86</f>
        <v>1020.2199999999999</v>
      </c>
      <c r="K85" s="167">
        <f t="shared" ref="K85" si="420">L85-J85</f>
        <v>1165.6300000000001</v>
      </c>
      <c r="L85" s="167">
        <f>IV.!$Q86</f>
        <v>2185.85</v>
      </c>
      <c r="M85" s="167">
        <f t="shared" ref="M85" si="421">N85-L85</f>
        <v>3720.0800000000004</v>
      </c>
      <c r="N85" s="167">
        <f>V.!$Q86</f>
        <v>5905.93</v>
      </c>
      <c r="O85" s="167">
        <f t="shared" ref="O85" si="422">P85-N85</f>
        <v>2939.9300000000003</v>
      </c>
      <c r="P85" s="167">
        <f>VI.!$Q86</f>
        <v>8845.86</v>
      </c>
      <c r="Q85" s="167">
        <f t="shared" ref="Q85" si="423">R85-P85</f>
        <v>-8845.86</v>
      </c>
      <c r="R85" s="167">
        <f>VII.!$Q86</f>
        <v>0</v>
      </c>
      <c r="S85" s="167">
        <f t="shared" ref="S85" si="424">T85-R85</f>
        <v>0</v>
      </c>
      <c r="T85" s="167">
        <f>VIII.!$Q86</f>
        <v>0</v>
      </c>
      <c r="U85" s="167">
        <f t="shared" ref="U85" si="425">V85-T85</f>
        <v>0</v>
      </c>
      <c r="V85" s="167">
        <f>IX.!$Q86</f>
        <v>0</v>
      </c>
      <c r="W85" s="167">
        <f t="shared" ref="W85" si="426">X85-V85</f>
        <v>0</v>
      </c>
      <c r="X85" s="167">
        <f>X.!$Q86</f>
        <v>0</v>
      </c>
      <c r="Y85" s="167">
        <f t="shared" ref="Y85" si="427">Z85-X85</f>
        <v>0</v>
      </c>
      <c r="Z85" s="167">
        <f>XI.!$Q86</f>
        <v>0</v>
      </c>
      <c r="AA85" s="167">
        <f t="shared" ref="AA85" si="428">AB85-Z85</f>
        <v>0</v>
      </c>
      <c r="AB85" s="167">
        <f>XII.!$Q86</f>
        <v>0</v>
      </c>
    </row>
    <row r="86" spans="1:28" s="78" customFormat="1" ht="15" thickBot="1" x14ac:dyDescent="0.35">
      <c r="A86" s="129"/>
      <c r="B86" s="130"/>
      <c r="C86" s="118"/>
      <c r="D86" s="172"/>
      <c r="E86" s="174"/>
      <c r="F86" s="17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</row>
    <row r="87" spans="1:28" x14ac:dyDescent="0.3">
      <c r="A87" s="100" t="str">
        <f>I.!A87</f>
        <v>4.1</v>
      </c>
      <c r="B87" s="102"/>
      <c r="C87" s="104" t="str">
        <f>I.!C87</f>
        <v>Činnosť matriky</v>
      </c>
      <c r="D87" s="162">
        <f>XII.!Q87</f>
        <v>5205</v>
      </c>
      <c r="E87" s="169">
        <f>I.!Q87</f>
        <v>5205</v>
      </c>
      <c r="F87" s="179">
        <f>I.!$Q88</f>
        <v>0</v>
      </c>
      <c r="G87" s="158">
        <f t="shared" ref="G87" si="429">H87-F87</f>
        <v>8</v>
      </c>
      <c r="H87" s="158">
        <f>II.!$Q88</f>
        <v>8</v>
      </c>
      <c r="I87" s="158">
        <f t="shared" ref="I87" si="430">J87-H87</f>
        <v>6.3000000000000007</v>
      </c>
      <c r="J87" s="158">
        <f>III.!$Q88</f>
        <v>14.3</v>
      </c>
      <c r="K87" s="158">
        <f t="shared" ref="K87" si="431">L87-J87</f>
        <v>185.95999999999998</v>
      </c>
      <c r="L87" s="158">
        <f>IV.!$Q88</f>
        <v>200.26</v>
      </c>
      <c r="M87" s="158">
        <f t="shared" ref="M87" si="432">N87-L87</f>
        <v>0</v>
      </c>
      <c r="N87" s="158">
        <f>V.!$Q88</f>
        <v>200.26</v>
      </c>
      <c r="O87" s="158">
        <f t="shared" ref="O87" si="433">P87-N87</f>
        <v>2254.38</v>
      </c>
      <c r="P87" s="158">
        <f>VI.!$Q88</f>
        <v>2454.64</v>
      </c>
      <c r="Q87" s="158">
        <f t="shared" ref="Q87" si="434">R87-P87</f>
        <v>-2454.64</v>
      </c>
      <c r="R87" s="158">
        <f>VII.!$Q88</f>
        <v>0</v>
      </c>
      <c r="S87" s="158">
        <f t="shared" ref="S87" si="435">T87-R87</f>
        <v>0</v>
      </c>
      <c r="T87" s="158">
        <f>VIII.!$Q88</f>
        <v>0</v>
      </c>
      <c r="U87" s="158">
        <f t="shared" ref="U87" si="436">V87-T87</f>
        <v>0</v>
      </c>
      <c r="V87" s="158">
        <f>IX.!$Q88</f>
        <v>0</v>
      </c>
      <c r="W87" s="158">
        <f t="shared" ref="W87" si="437">X87-V87</f>
        <v>0</v>
      </c>
      <c r="X87" s="158">
        <f>X.!$Q88</f>
        <v>0</v>
      </c>
      <c r="Y87" s="158">
        <f t="shared" ref="Y87" si="438">Z87-X87</f>
        <v>0</v>
      </c>
      <c r="Z87" s="158">
        <f>XI.!$Q88</f>
        <v>0</v>
      </c>
      <c r="AA87" s="158">
        <f t="shared" ref="AA87" si="439">AB87-Z87</f>
        <v>0</v>
      </c>
      <c r="AB87" s="158">
        <f>XII.!$Q88</f>
        <v>0</v>
      </c>
    </row>
    <row r="88" spans="1:28" x14ac:dyDescent="0.3">
      <c r="A88" s="105"/>
      <c r="B88" s="107"/>
      <c r="C88" s="109"/>
      <c r="D88" s="153"/>
      <c r="E88" s="149"/>
      <c r="F88" s="151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</row>
    <row r="89" spans="1:28" hidden="1" x14ac:dyDescent="0.3">
      <c r="A89" s="105" t="str">
        <f>I.!A89</f>
        <v>4.1</v>
      </c>
      <c r="B89" s="107"/>
      <c r="C89" s="109" t="str">
        <f>I.!C89</f>
        <v>Klientské služby</v>
      </c>
      <c r="D89" s="153">
        <f>XII.!Q89</f>
        <v>0</v>
      </c>
      <c r="E89" s="149">
        <f>I.!P89</f>
        <v>0</v>
      </c>
      <c r="F89" s="151">
        <f>I.!$P90</f>
        <v>0</v>
      </c>
      <c r="G89" s="147">
        <f t="shared" ref="G89" si="440">H89-F89</f>
        <v>0</v>
      </c>
      <c r="H89" s="147">
        <f>II.!$P90</f>
        <v>0</v>
      </c>
      <c r="I89" s="147">
        <f t="shared" ref="I89" si="441">J89-H89</f>
        <v>0</v>
      </c>
      <c r="J89" s="147">
        <f>III.!$Q90</f>
        <v>0</v>
      </c>
      <c r="K89" s="147">
        <f t="shared" ref="K89" si="442">L89-J89</f>
        <v>0</v>
      </c>
      <c r="L89" s="147">
        <f>IV.!$P90</f>
        <v>0</v>
      </c>
      <c r="M89" s="147">
        <f t="shared" ref="M89" si="443">N89-L89</f>
        <v>0</v>
      </c>
      <c r="N89" s="147">
        <f>V.!$P90</f>
        <v>0</v>
      </c>
      <c r="O89" s="147">
        <f t="shared" ref="O89" si="444">P89-N89</f>
        <v>0</v>
      </c>
      <c r="P89" s="147">
        <f>VI.!$P90</f>
        <v>0</v>
      </c>
      <c r="Q89" s="147">
        <f t="shared" ref="Q89" si="445">R89-P89</f>
        <v>0</v>
      </c>
      <c r="R89" s="147">
        <f>VII.!$Q90</f>
        <v>0</v>
      </c>
      <c r="S89" s="147">
        <f t="shared" ref="S89" si="446">T89-R89</f>
        <v>0</v>
      </c>
      <c r="T89" s="147">
        <f>VIII.!$Q90</f>
        <v>0</v>
      </c>
      <c r="U89" s="147">
        <f t="shared" ref="U89" si="447">V89-T89</f>
        <v>0</v>
      </c>
      <c r="V89" s="147">
        <f>IX.!$Q90</f>
        <v>0</v>
      </c>
      <c r="W89" s="147">
        <f t="shared" ref="W89" si="448">X89-V89</f>
        <v>0</v>
      </c>
      <c r="X89" s="147">
        <f>X.!$Q90</f>
        <v>0</v>
      </c>
      <c r="Y89" s="147">
        <f t="shared" ref="Y89" si="449">Z89-X89</f>
        <v>0</v>
      </c>
      <c r="Z89" s="147">
        <f>XI.!$Q90</f>
        <v>0</v>
      </c>
      <c r="AA89" s="147">
        <f t="shared" ref="AA89" si="450">AB89-Z89</f>
        <v>0</v>
      </c>
      <c r="AB89" s="147">
        <f>XII.!$Q90</f>
        <v>0</v>
      </c>
    </row>
    <row r="90" spans="1:28" hidden="1" x14ac:dyDescent="0.3">
      <c r="A90" s="105"/>
      <c r="B90" s="107"/>
      <c r="C90" s="109"/>
      <c r="D90" s="153"/>
      <c r="E90" s="149"/>
      <c r="F90" s="151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</row>
    <row r="91" spans="1:28" x14ac:dyDescent="0.3">
      <c r="A91" s="105" t="str">
        <f>I.!A91</f>
        <v>4.3</v>
      </c>
      <c r="B91" s="107"/>
      <c r="C91" s="109" t="str">
        <f>I.!C91</f>
        <v>Evidencie</v>
      </c>
      <c r="D91" s="153">
        <f>XII.!Q91</f>
        <v>1709</v>
      </c>
      <c r="E91" s="149">
        <f>I.!Q91</f>
        <v>1709</v>
      </c>
      <c r="F91" s="151">
        <f>I.!$Q92</f>
        <v>0</v>
      </c>
      <c r="G91" s="147">
        <f t="shared" ref="G91" si="451">H91-F91</f>
        <v>0</v>
      </c>
      <c r="H91" s="147">
        <f>II.!$Q92</f>
        <v>0</v>
      </c>
      <c r="I91" s="147">
        <f t="shared" ref="I91" si="452">J91-H91</f>
        <v>0</v>
      </c>
      <c r="J91" s="147">
        <f>III.!$Q92</f>
        <v>0</v>
      </c>
      <c r="K91" s="147">
        <f t="shared" ref="K91" si="453">L91-J91</f>
        <v>0</v>
      </c>
      <c r="L91" s="147">
        <f>IV.!$Q92</f>
        <v>0</v>
      </c>
      <c r="M91" s="147">
        <f t="shared" ref="M91" si="454">N91-L91</f>
        <v>0</v>
      </c>
      <c r="N91" s="147">
        <f>V.!$Q92</f>
        <v>0</v>
      </c>
      <c r="O91" s="147">
        <f t="shared" ref="O91" si="455">P91-N91</f>
        <v>173.5</v>
      </c>
      <c r="P91" s="147">
        <f>VI.!$Q92</f>
        <v>173.5</v>
      </c>
      <c r="Q91" s="147">
        <f t="shared" ref="Q91" si="456">R91-P91</f>
        <v>-173.5</v>
      </c>
      <c r="R91" s="147">
        <f>VII.!$Q92</f>
        <v>0</v>
      </c>
      <c r="S91" s="147">
        <f t="shared" ref="S91" si="457">T91-R91</f>
        <v>0</v>
      </c>
      <c r="T91" s="147">
        <f>VIII.!$Q92</f>
        <v>0</v>
      </c>
      <c r="U91" s="147">
        <f t="shared" ref="U91" si="458">V91-T91</f>
        <v>0</v>
      </c>
      <c r="V91" s="147">
        <f>IX.!$Q92</f>
        <v>0</v>
      </c>
      <c r="W91" s="147">
        <f t="shared" ref="W91" si="459">X91-V91</f>
        <v>0</v>
      </c>
      <c r="X91" s="147">
        <f>X.!$Q92</f>
        <v>0</v>
      </c>
      <c r="Y91" s="147">
        <f t="shared" ref="Y91" si="460">Z91-X91</f>
        <v>0</v>
      </c>
      <c r="Z91" s="147">
        <f>XI.!$Q92</f>
        <v>0</v>
      </c>
      <c r="AA91" s="147">
        <f t="shared" ref="AA91" si="461">AB91-Z91</f>
        <v>0</v>
      </c>
      <c r="AB91" s="147">
        <f>XII.!$Q92</f>
        <v>0</v>
      </c>
    </row>
    <row r="92" spans="1:28" x14ac:dyDescent="0.3">
      <c r="A92" s="105"/>
      <c r="B92" s="107"/>
      <c r="C92" s="109"/>
      <c r="D92" s="153"/>
      <c r="E92" s="149"/>
      <c r="F92" s="151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</row>
    <row r="93" spans="1:28" x14ac:dyDescent="0.3">
      <c r="A93" s="105" t="str">
        <f>I.!A93</f>
        <v>4.4</v>
      </c>
      <c r="B93" s="107"/>
      <c r="C93" s="109" t="str">
        <f>I.!C93</f>
        <v>Organizácia občianskych obradov</v>
      </c>
      <c r="D93" s="153">
        <f>XII.!Q93</f>
        <v>11935</v>
      </c>
      <c r="E93" s="149">
        <f>I.!Q93</f>
        <v>11935</v>
      </c>
      <c r="F93" s="151">
        <f>I.!$Q94</f>
        <v>671.51</v>
      </c>
      <c r="G93" s="147">
        <f t="shared" ref="G93" si="462">H93-F93</f>
        <v>233.98000000000002</v>
      </c>
      <c r="H93" s="147">
        <f>II.!$Q94</f>
        <v>905.49</v>
      </c>
      <c r="I93" s="147">
        <f t="shared" ref="I93" si="463">J93-H93</f>
        <v>100.42999999999995</v>
      </c>
      <c r="J93" s="147">
        <f>III.!$Q94</f>
        <v>1005.92</v>
      </c>
      <c r="K93" s="147">
        <f t="shared" ref="K93" si="464">L93-J93</f>
        <v>979.67000000000019</v>
      </c>
      <c r="L93" s="147">
        <f>IV.!$Q94</f>
        <v>1985.5900000000001</v>
      </c>
      <c r="M93" s="147">
        <f t="shared" ref="M93" si="465">N93-L93</f>
        <v>3720.08</v>
      </c>
      <c r="N93" s="147">
        <f>V.!$Q94</f>
        <v>5705.67</v>
      </c>
      <c r="O93" s="147">
        <f t="shared" ref="O93" si="466">P93-N93</f>
        <v>512.05000000000018</v>
      </c>
      <c r="P93" s="147">
        <f>VI.!$Q94</f>
        <v>6217.72</v>
      </c>
      <c r="Q93" s="147">
        <f t="shared" ref="Q93" si="467">R93-P93</f>
        <v>-6217.72</v>
      </c>
      <c r="R93" s="147">
        <f>VII.!$Q94</f>
        <v>0</v>
      </c>
      <c r="S93" s="147">
        <f t="shared" ref="S93" si="468">T93-R93</f>
        <v>0</v>
      </c>
      <c r="T93" s="147">
        <f>VIII.!$Q94</f>
        <v>0</v>
      </c>
      <c r="U93" s="147">
        <f t="shared" ref="U93" si="469">V93-T93</f>
        <v>0</v>
      </c>
      <c r="V93" s="147">
        <f>IX.!$Q94</f>
        <v>0</v>
      </c>
      <c r="W93" s="147">
        <f t="shared" ref="W93" si="470">X93-V93</f>
        <v>0</v>
      </c>
      <c r="X93" s="147">
        <f>X.!$Q94</f>
        <v>0</v>
      </c>
      <c r="Y93" s="147">
        <f t="shared" ref="Y93" si="471">Z93-X93</f>
        <v>0</v>
      </c>
      <c r="Z93" s="147">
        <f>XI.!$Q94</f>
        <v>0</v>
      </c>
      <c r="AA93" s="147">
        <f t="shared" ref="AA93" si="472">AB93-Z93</f>
        <v>0</v>
      </c>
      <c r="AB93" s="147">
        <f>XII.!$Q94</f>
        <v>0</v>
      </c>
    </row>
    <row r="94" spans="1:28" ht="14.4" thickBot="1" x14ac:dyDescent="0.35">
      <c r="A94" s="106"/>
      <c r="B94" s="108"/>
      <c r="C94" s="110"/>
      <c r="D94" s="154"/>
      <c r="E94" s="150"/>
      <c r="F94" s="152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</row>
    <row r="95" spans="1:28" s="82" customFormat="1" ht="14.4" thickBot="1" x14ac:dyDescent="0.35">
      <c r="A95" s="69"/>
      <c r="B95" s="69"/>
      <c r="C95" s="47"/>
      <c r="D95" s="79"/>
      <c r="E95" s="79"/>
      <c r="F95" s="83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s="78" customFormat="1" ht="14.4" x14ac:dyDescent="0.3">
      <c r="A96" s="127" t="str">
        <f>I.!A96</f>
        <v>5.</v>
      </c>
      <c r="B96" s="128">
        <f>I.!B96</f>
        <v>0</v>
      </c>
      <c r="C96" s="117" t="str">
        <f>I.!C96</f>
        <v>Bezpečnosť, právo a poriadok</v>
      </c>
      <c r="D96" s="171">
        <f>XII.!Q96</f>
        <v>140380</v>
      </c>
      <c r="E96" s="173">
        <f>I.!Q96</f>
        <v>139933</v>
      </c>
      <c r="F96" s="177">
        <f>I.!$Q97</f>
        <v>9708.1099999999988</v>
      </c>
      <c r="G96" s="167">
        <f t="shared" ref="G96" si="473">H96-F96</f>
        <v>10705.610000000002</v>
      </c>
      <c r="H96" s="167">
        <f>II.!$Q97</f>
        <v>20413.72</v>
      </c>
      <c r="I96" s="167">
        <f t="shared" ref="I96" si="474">J96-H96</f>
        <v>12235.119999999995</v>
      </c>
      <c r="J96" s="167">
        <f>III.!$Q97</f>
        <v>32648.839999999997</v>
      </c>
      <c r="K96" s="167">
        <f t="shared" ref="K96" si="475">L96-J96</f>
        <v>12551.360000000008</v>
      </c>
      <c r="L96" s="167">
        <f>IV.!$Q97</f>
        <v>45200.200000000004</v>
      </c>
      <c r="M96" s="167">
        <f t="shared" ref="M96" si="476">N96-L96</f>
        <v>12226.69999999999</v>
      </c>
      <c r="N96" s="167">
        <f>V.!$Q97</f>
        <v>57426.899999999994</v>
      </c>
      <c r="O96" s="167">
        <f t="shared" ref="O96" si="477">P96-N96</f>
        <v>11188.869999999995</v>
      </c>
      <c r="P96" s="167">
        <f>VI.!$Q97</f>
        <v>68615.76999999999</v>
      </c>
      <c r="Q96" s="167">
        <f t="shared" ref="Q96" si="478">R96-P96</f>
        <v>-68615.76999999999</v>
      </c>
      <c r="R96" s="167">
        <f>VII.!$Q97</f>
        <v>0</v>
      </c>
      <c r="S96" s="167">
        <f t="shared" ref="S96" si="479">T96-R96</f>
        <v>0</v>
      </c>
      <c r="T96" s="167">
        <f>VIII.!$Q97</f>
        <v>0</v>
      </c>
      <c r="U96" s="167">
        <f t="shared" ref="U96" si="480">V96-T96</f>
        <v>0</v>
      </c>
      <c r="V96" s="167">
        <f>IX.!$Q97</f>
        <v>0</v>
      </c>
      <c r="W96" s="167">
        <f t="shared" ref="W96" si="481">X96-V96</f>
        <v>0</v>
      </c>
      <c r="X96" s="167">
        <f>X.!$Q97</f>
        <v>0</v>
      </c>
      <c r="Y96" s="167">
        <f t="shared" ref="Y96" si="482">Z96-X96</f>
        <v>0</v>
      </c>
      <c r="Z96" s="167">
        <f>XI.!$Q97</f>
        <v>0</v>
      </c>
      <c r="AA96" s="167">
        <f t="shared" ref="AA96" si="483">AB96-Z96</f>
        <v>0</v>
      </c>
      <c r="AB96" s="167">
        <f>XII.!$Q97</f>
        <v>0</v>
      </c>
    </row>
    <row r="97" spans="1:29" s="78" customFormat="1" ht="15" thickBot="1" x14ac:dyDescent="0.35">
      <c r="A97" s="129"/>
      <c r="B97" s="130"/>
      <c r="C97" s="118"/>
      <c r="D97" s="172"/>
      <c r="E97" s="174"/>
      <c r="F97" s="17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</row>
    <row r="98" spans="1:29" ht="12.75" customHeight="1" x14ac:dyDescent="0.3">
      <c r="A98" s="100" t="str">
        <f>I.!A98</f>
        <v>5.1</v>
      </c>
      <c r="B98" s="102"/>
      <c r="C98" s="104" t="str">
        <f>I.!C98</f>
        <v>Verejný poriadok</v>
      </c>
      <c r="D98" s="162">
        <f>XII.!Q98</f>
        <v>99536</v>
      </c>
      <c r="E98" s="169">
        <f>I.!Q98</f>
        <v>99536</v>
      </c>
      <c r="F98" s="179">
        <f>I.!$Q99</f>
        <v>6418.4699999999993</v>
      </c>
      <c r="G98" s="158">
        <f t="shared" ref="G98" si="484">H98-F98</f>
        <v>6538.25</v>
      </c>
      <c r="H98" s="158">
        <f>II.!$Q99</f>
        <v>12956.72</v>
      </c>
      <c r="I98" s="158">
        <f t="shared" ref="I98" si="485">J98-H98</f>
        <v>7102.779999999997</v>
      </c>
      <c r="J98" s="158">
        <f>III.!$Q99</f>
        <v>20059.499999999996</v>
      </c>
      <c r="K98" s="158">
        <f t="shared" ref="K98" si="486">L98-J98</f>
        <v>8472.1400000000031</v>
      </c>
      <c r="L98" s="158">
        <f>IV.!$Q99</f>
        <v>28531.64</v>
      </c>
      <c r="M98" s="158">
        <f t="shared" ref="M98" si="487">N98-L98</f>
        <v>8567.2200000000012</v>
      </c>
      <c r="N98" s="158">
        <f>V.!$Q99</f>
        <v>37098.86</v>
      </c>
      <c r="O98" s="158">
        <f t="shared" ref="O98" si="488">P98-N98</f>
        <v>7184.2799999999988</v>
      </c>
      <c r="P98" s="158">
        <f>VI.!$Q99</f>
        <v>44283.14</v>
      </c>
      <c r="Q98" s="158">
        <f t="shared" ref="Q98" si="489">R98-P98</f>
        <v>-44283.14</v>
      </c>
      <c r="R98" s="158">
        <f>VII.!$Q99</f>
        <v>0</v>
      </c>
      <c r="S98" s="158">
        <f t="shared" ref="S98" si="490">T98-R98</f>
        <v>0</v>
      </c>
      <c r="T98" s="158">
        <f>VIII.!$Q99</f>
        <v>0</v>
      </c>
      <c r="U98" s="158">
        <f t="shared" ref="U98" si="491">V98-T98</f>
        <v>0</v>
      </c>
      <c r="V98" s="158">
        <f>IX.!$Q99</f>
        <v>0</v>
      </c>
      <c r="W98" s="158">
        <f t="shared" ref="W98" si="492">X98-V98</f>
        <v>0</v>
      </c>
      <c r="X98" s="158">
        <f>X.!$Q99</f>
        <v>0</v>
      </c>
      <c r="Y98" s="158">
        <f t="shared" ref="Y98" si="493">Z98-X98</f>
        <v>0</v>
      </c>
      <c r="Z98" s="158">
        <f>XI.!$Q99</f>
        <v>0</v>
      </c>
      <c r="AA98" s="158">
        <f t="shared" ref="AA98" si="494">AB98-Z98</f>
        <v>0</v>
      </c>
      <c r="AB98" s="158">
        <f>XII.!$Q99</f>
        <v>0</v>
      </c>
    </row>
    <row r="99" spans="1:29" ht="14.4" x14ac:dyDescent="0.3">
      <c r="A99" s="105"/>
      <c r="B99" s="107"/>
      <c r="C99" s="109"/>
      <c r="D99" s="153"/>
      <c r="E99" s="149"/>
      <c r="F99" s="151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72"/>
    </row>
    <row r="100" spans="1:29" ht="14.4" x14ac:dyDescent="0.3">
      <c r="A100" s="105" t="str">
        <f>I.!A100</f>
        <v>5.2</v>
      </c>
      <c r="B100" s="107"/>
      <c r="C100" s="109" t="str">
        <f>I.!C100</f>
        <v>MsP - propagácia, reklama</v>
      </c>
      <c r="D100" s="153">
        <f>XII.!Q100</f>
        <v>350</v>
      </c>
      <c r="E100" s="149">
        <f>I.!Q100</f>
        <v>350</v>
      </c>
      <c r="F100" s="151">
        <f>I.!$Q101</f>
        <v>0</v>
      </c>
      <c r="G100" s="147">
        <f t="shared" ref="G100" si="495">H100-F100</f>
        <v>0</v>
      </c>
      <c r="H100" s="147">
        <f>II.!$Q101</f>
        <v>0</v>
      </c>
      <c r="I100" s="147">
        <f t="shared" ref="I100" si="496">J100-H100</f>
        <v>0</v>
      </c>
      <c r="J100" s="147">
        <f>III.!$Q101</f>
        <v>0</v>
      </c>
      <c r="K100" s="147">
        <f t="shared" ref="K100" si="497">L100-J100</f>
        <v>0</v>
      </c>
      <c r="L100" s="147">
        <f>IV.!$Q101</f>
        <v>0</v>
      </c>
      <c r="M100" s="147">
        <f t="shared" ref="M100" si="498">N100-L100</f>
        <v>0</v>
      </c>
      <c r="N100" s="147">
        <f>V.!$Q101</f>
        <v>0</v>
      </c>
      <c r="O100" s="147">
        <f t="shared" ref="O100" si="499">P100-N100</f>
        <v>0</v>
      </c>
      <c r="P100" s="147">
        <f>VI.!$Q101</f>
        <v>0</v>
      </c>
      <c r="Q100" s="147">
        <f t="shared" ref="Q100" si="500">R100-P100</f>
        <v>0</v>
      </c>
      <c r="R100" s="147">
        <f>VII.!$Q101</f>
        <v>0</v>
      </c>
      <c r="S100" s="147">
        <f t="shared" ref="S100" si="501">T100-R100</f>
        <v>0</v>
      </c>
      <c r="T100" s="147">
        <f>VIII.!$Q101</f>
        <v>0</v>
      </c>
      <c r="U100" s="147">
        <f t="shared" ref="U100" si="502">V100-T100</f>
        <v>0</v>
      </c>
      <c r="V100" s="147">
        <f>IX.!$Q101</f>
        <v>0</v>
      </c>
      <c r="W100" s="147">
        <f t="shared" ref="W100" si="503">X100-V100</f>
        <v>0</v>
      </c>
      <c r="X100" s="147">
        <f>X.!$Q101</f>
        <v>0</v>
      </c>
      <c r="Y100" s="147">
        <f t="shared" ref="Y100" si="504">Z100-X100</f>
        <v>0</v>
      </c>
      <c r="Z100" s="147">
        <f>XI.!$Q101</f>
        <v>0</v>
      </c>
      <c r="AA100" s="147">
        <f t="shared" ref="AA100" si="505">AB100-Z100</f>
        <v>0</v>
      </c>
      <c r="AB100" s="147">
        <f>XII.!$Q101</f>
        <v>0</v>
      </c>
      <c r="AC100" s="72"/>
    </row>
    <row r="101" spans="1:29" x14ac:dyDescent="0.3">
      <c r="A101" s="105"/>
      <c r="B101" s="107"/>
      <c r="C101" s="109"/>
      <c r="D101" s="153"/>
      <c r="E101" s="149"/>
      <c r="F101" s="151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</row>
    <row r="102" spans="1:29" x14ac:dyDescent="0.3">
      <c r="A102" s="105" t="str">
        <f>I.!A102</f>
        <v>5.3</v>
      </c>
      <c r="B102" s="107"/>
      <c r="C102" s="109" t="str">
        <f>I.!C102</f>
        <v>Chránená dielňa</v>
      </c>
      <c r="D102" s="153">
        <f>XII.!Q102</f>
        <v>24323</v>
      </c>
      <c r="E102" s="149">
        <f>I.!Q102</f>
        <v>23876</v>
      </c>
      <c r="F102" s="151">
        <f>I.!$Q103</f>
        <v>2283.89</v>
      </c>
      <c r="G102" s="147">
        <f t="shared" ref="G102" si="506">H102-F102</f>
        <v>2798.2900000000004</v>
      </c>
      <c r="H102" s="147">
        <f>II.!$Q103</f>
        <v>5082.18</v>
      </c>
      <c r="I102" s="147">
        <f t="shared" ref="I102" si="507">J102-H102</f>
        <v>1956.1099999999997</v>
      </c>
      <c r="J102" s="147">
        <f>III.!$Q103</f>
        <v>7038.29</v>
      </c>
      <c r="K102" s="147">
        <f t="shared" ref="K102" si="508">L102-J102</f>
        <v>2121.37</v>
      </c>
      <c r="L102" s="147">
        <f>IV.!$Q103</f>
        <v>9159.66</v>
      </c>
      <c r="M102" s="147">
        <f t="shared" ref="M102" si="509">N102-L102</f>
        <v>3349.1399999999994</v>
      </c>
      <c r="N102" s="147">
        <f>V.!$Q103</f>
        <v>12508.8</v>
      </c>
      <c r="O102" s="147">
        <f t="shared" ref="O102" si="510">P102-N102</f>
        <v>2342.2200000000012</v>
      </c>
      <c r="P102" s="147">
        <f>VI.!$Q103</f>
        <v>14851.02</v>
      </c>
      <c r="Q102" s="147">
        <f t="shared" ref="Q102" si="511">R102-P102</f>
        <v>-14851.02</v>
      </c>
      <c r="R102" s="147">
        <f>VII.!$Q103</f>
        <v>0</v>
      </c>
      <c r="S102" s="147">
        <f t="shared" ref="S102" si="512">T102-R102</f>
        <v>0</v>
      </c>
      <c r="T102" s="147">
        <f>VIII.!$Q103</f>
        <v>0</v>
      </c>
      <c r="U102" s="147">
        <f t="shared" ref="U102" si="513">V102-T102</f>
        <v>0</v>
      </c>
      <c r="V102" s="147">
        <f>IX.!$Q103</f>
        <v>0</v>
      </c>
      <c r="W102" s="147">
        <f t="shared" ref="W102" si="514">X102-V102</f>
        <v>0</v>
      </c>
      <c r="X102" s="147">
        <f>X.!$Q103</f>
        <v>0</v>
      </c>
      <c r="Y102" s="147">
        <f t="shared" ref="Y102" si="515">Z102-X102</f>
        <v>0</v>
      </c>
      <c r="Z102" s="147">
        <f>XI.!$Q103</f>
        <v>0</v>
      </c>
      <c r="AA102" s="147">
        <f t="shared" ref="AA102" si="516">AB102-Z102</f>
        <v>0</v>
      </c>
      <c r="AB102" s="147">
        <f>XII.!$Q103</f>
        <v>0</v>
      </c>
    </row>
    <row r="103" spans="1:29" x14ac:dyDescent="0.3">
      <c r="A103" s="105"/>
      <c r="B103" s="107"/>
      <c r="C103" s="109"/>
      <c r="D103" s="153"/>
      <c r="E103" s="149"/>
      <c r="F103" s="151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</row>
    <row r="104" spans="1:29" x14ac:dyDescent="0.3">
      <c r="A104" s="105" t="str">
        <f>I.!A104</f>
        <v>5.4</v>
      </c>
      <c r="B104" s="107"/>
      <c r="C104" s="109" t="str">
        <f>I.!C104</f>
        <v>Civilná obrana</v>
      </c>
      <c r="D104" s="153">
        <f>XII.!Q104</f>
        <v>581</v>
      </c>
      <c r="E104" s="149">
        <f>I.!Q104</f>
        <v>581</v>
      </c>
      <c r="F104" s="151">
        <f>I.!$Q105</f>
        <v>72.86</v>
      </c>
      <c r="G104" s="147">
        <f t="shared" ref="G104" si="517">H104-F104</f>
        <v>73.86</v>
      </c>
      <c r="H104" s="147">
        <f>II.!$Q105</f>
        <v>146.72</v>
      </c>
      <c r="I104" s="147">
        <f t="shared" ref="I104" si="518">J104-H104</f>
        <v>77.580000000000013</v>
      </c>
      <c r="J104" s="147">
        <f>III.!$Q105</f>
        <v>224.3</v>
      </c>
      <c r="K104" s="147">
        <f t="shared" ref="K104" si="519">L104-J104</f>
        <v>88</v>
      </c>
      <c r="L104" s="147">
        <f>IV.!$Q105</f>
        <v>312.3</v>
      </c>
      <c r="M104" s="147">
        <f t="shared" ref="M104" si="520">N104-L104</f>
        <v>73.860000000000014</v>
      </c>
      <c r="N104" s="147">
        <f>V.!$Q105</f>
        <v>386.16</v>
      </c>
      <c r="O104" s="147">
        <f t="shared" ref="O104" si="521">P104-N104</f>
        <v>73.859999999999957</v>
      </c>
      <c r="P104" s="147">
        <f>VI.!$Q105</f>
        <v>460.02</v>
      </c>
      <c r="Q104" s="147">
        <f t="shared" ref="Q104" si="522">R104-P104</f>
        <v>-460.02</v>
      </c>
      <c r="R104" s="147">
        <f>VII.!$Q105</f>
        <v>0</v>
      </c>
      <c r="S104" s="147">
        <f t="shared" ref="S104" si="523">T104-R104</f>
        <v>0</v>
      </c>
      <c r="T104" s="147">
        <f>VIII.!$Q105</f>
        <v>0</v>
      </c>
      <c r="U104" s="147">
        <f t="shared" ref="U104" si="524">V104-T104</f>
        <v>0</v>
      </c>
      <c r="V104" s="147">
        <f>IX.!$Q105</f>
        <v>0</v>
      </c>
      <c r="W104" s="147">
        <f t="shared" ref="W104" si="525">X104-V104</f>
        <v>0</v>
      </c>
      <c r="X104" s="147">
        <f>X.!$Q105</f>
        <v>0</v>
      </c>
      <c r="Y104" s="147">
        <f t="shared" ref="Y104" si="526">Z104-X104</f>
        <v>0</v>
      </c>
      <c r="Z104" s="147">
        <f>XI.!$Q105</f>
        <v>0</v>
      </c>
      <c r="AA104" s="147">
        <f t="shared" ref="AA104" si="527">AB104-Z104</f>
        <v>0</v>
      </c>
      <c r="AB104" s="147">
        <f>XII.!$Q105</f>
        <v>0</v>
      </c>
    </row>
    <row r="105" spans="1:29" x14ac:dyDescent="0.3">
      <c r="A105" s="105"/>
      <c r="B105" s="107"/>
      <c r="C105" s="109"/>
      <c r="D105" s="153"/>
      <c r="E105" s="149"/>
      <c r="F105" s="151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</row>
    <row r="106" spans="1:29" x14ac:dyDescent="0.3">
      <c r="A106" s="105" t="str">
        <f>I.!A106</f>
        <v>5.5</v>
      </c>
      <c r="B106" s="107"/>
      <c r="C106" s="109" t="str">
        <f>I.!C106</f>
        <v>Ochrana pred požiarmi</v>
      </c>
      <c r="D106" s="153">
        <f>XII.!Q106</f>
        <v>15590</v>
      </c>
      <c r="E106" s="149">
        <f>I.!Q106</f>
        <v>15590</v>
      </c>
      <c r="F106" s="151">
        <f>I.!$Q107</f>
        <v>932.89</v>
      </c>
      <c r="G106" s="147">
        <f t="shared" ref="G106" si="528">H106-F106</f>
        <v>1295.2100000000005</v>
      </c>
      <c r="H106" s="147">
        <f>II.!$Q107</f>
        <v>2228.1000000000004</v>
      </c>
      <c r="I106" s="147">
        <f t="shared" ref="I106" si="529">J106-H106</f>
        <v>3098.6499999999996</v>
      </c>
      <c r="J106" s="147">
        <f>III.!$Q107</f>
        <v>5326.75</v>
      </c>
      <c r="K106" s="147">
        <f t="shared" ref="K106" si="530">L106-J106</f>
        <v>1869.8499999999995</v>
      </c>
      <c r="L106" s="147">
        <f>IV.!$Q107</f>
        <v>7196.5999999999995</v>
      </c>
      <c r="M106" s="147">
        <f t="shared" ref="M106" si="531">N106-L106</f>
        <v>236.48000000000047</v>
      </c>
      <c r="N106" s="147">
        <f>V.!$Q107</f>
        <v>7433.08</v>
      </c>
      <c r="O106" s="147">
        <f t="shared" ref="O106" si="532">P106-N106</f>
        <v>1588.5100000000002</v>
      </c>
      <c r="P106" s="147">
        <f>VI.!$Q107</f>
        <v>9021.59</v>
      </c>
      <c r="Q106" s="147">
        <f t="shared" ref="Q106" si="533">R106-P106</f>
        <v>-9021.59</v>
      </c>
      <c r="R106" s="147">
        <f>VII.!$Q107</f>
        <v>0</v>
      </c>
      <c r="S106" s="147">
        <f t="shared" ref="S106" si="534">T106-R106</f>
        <v>0</v>
      </c>
      <c r="T106" s="147">
        <f>VIII.!$Q107</f>
        <v>0</v>
      </c>
      <c r="U106" s="185">
        <f t="shared" ref="U106" si="535">V106-T106</f>
        <v>0</v>
      </c>
      <c r="V106" s="147">
        <f>IX.!$Q107</f>
        <v>0</v>
      </c>
      <c r="W106" s="147">
        <f t="shared" ref="W106" si="536">X106-V106</f>
        <v>0</v>
      </c>
      <c r="X106" s="147">
        <f>X.!$Q107</f>
        <v>0</v>
      </c>
      <c r="Y106" s="147">
        <f t="shared" ref="Y106" si="537">Z106-X106</f>
        <v>0</v>
      </c>
      <c r="Z106" s="147">
        <f>XI.!$Q107</f>
        <v>0</v>
      </c>
      <c r="AA106" s="147">
        <f t="shared" ref="AA106" si="538">AB106-Z106</f>
        <v>0</v>
      </c>
      <c r="AB106" s="147">
        <f>XII.!$Q107</f>
        <v>0</v>
      </c>
    </row>
    <row r="107" spans="1:29" ht="14.4" thickBot="1" x14ac:dyDescent="0.35">
      <c r="A107" s="106"/>
      <c r="B107" s="108"/>
      <c r="C107" s="109"/>
      <c r="D107" s="154"/>
      <c r="E107" s="150"/>
      <c r="F107" s="152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86"/>
      <c r="V107" s="148"/>
      <c r="W107" s="148"/>
      <c r="X107" s="148"/>
      <c r="Y107" s="148"/>
      <c r="Z107" s="148"/>
      <c r="AA107" s="148"/>
      <c r="AB107" s="148"/>
    </row>
    <row r="108" spans="1:29" s="82" customFormat="1" ht="14.4" thickBot="1" x14ac:dyDescent="0.35">
      <c r="A108" s="69"/>
      <c r="B108" s="69"/>
      <c r="C108" s="47"/>
      <c r="D108" s="79"/>
      <c r="E108" s="79"/>
      <c r="F108" s="83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9" s="78" customFormat="1" ht="14.4" x14ac:dyDescent="0.3">
      <c r="A109" s="127" t="str">
        <f>I.!A109</f>
        <v>6.</v>
      </c>
      <c r="B109" s="128">
        <f>I.!B109</f>
        <v>0</v>
      </c>
      <c r="C109" s="117" t="str">
        <f>I.!C109</f>
        <v>Odpadové hospodárstvo</v>
      </c>
      <c r="D109" s="171">
        <f>XII.!Q109</f>
        <v>884321</v>
      </c>
      <c r="E109" s="173">
        <f>I.!Q109</f>
        <v>884321</v>
      </c>
      <c r="F109" s="175">
        <f>I.!$Q110</f>
        <v>16274.24</v>
      </c>
      <c r="G109" s="167">
        <f t="shared" ref="G109" si="539">H109-F109</f>
        <v>12398.9</v>
      </c>
      <c r="H109" s="167">
        <f>II.!$Q110</f>
        <v>28673.14</v>
      </c>
      <c r="I109" s="167">
        <f t="shared" ref="I109" si="540">J109-H109</f>
        <v>16997.919999999998</v>
      </c>
      <c r="J109" s="167">
        <f>III.!$Q110</f>
        <v>45671.06</v>
      </c>
      <c r="K109" s="167">
        <f t="shared" ref="K109" si="541">L109-J109</f>
        <v>384.40000000000146</v>
      </c>
      <c r="L109" s="167">
        <f>IV.!$Q110</f>
        <v>46055.46</v>
      </c>
      <c r="M109" s="167">
        <f t="shared" ref="M109" si="542">N109-L109</f>
        <v>34822.94000000001</v>
      </c>
      <c r="N109" s="167">
        <f>V.!$Q110</f>
        <v>80878.400000000009</v>
      </c>
      <c r="O109" s="167">
        <f t="shared" ref="O109" si="543">P109-N109</f>
        <v>24658.929999999978</v>
      </c>
      <c r="P109" s="167">
        <f>VI.!$Q110</f>
        <v>105537.32999999999</v>
      </c>
      <c r="Q109" s="167">
        <f t="shared" ref="Q109" si="544">R109-P109</f>
        <v>-105537.32999999999</v>
      </c>
      <c r="R109" s="167">
        <f>VII.!$Q110</f>
        <v>0</v>
      </c>
      <c r="S109" s="167">
        <f t="shared" ref="S109" si="545">T109-R109</f>
        <v>0</v>
      </c>
      <c r="T109" s="167">
        <f>VIII.!$Q110</f>
        <v>0</v>
      </c>
      <c r="U109" s="167">
        <f t="shared" ref="U109" si="546">V109-T109</f>
        <v>0</v>
      </c>
      <c r="V109" s="167">
        <f>IX.!$Q110</f>
        <v>0</v>
      </c>
      <c r="W109" s="167">
        <f t="shared" ref="W109" si="547">X109-V109</f>
        <v>0</v>
      </c>
      <c r="X109" s="167">
        <f>X.!$Q110</f>
        <v>0</v>
      </c>
      <c r="Y109" s="167">
        <f t="shared" ref="Y109" si="548">Z109-X109</f>
        <v>0</v>
      </c>
      <c r="Z109" s="167">
        <f>XI.!$Q110</f>
        <v>0</v>
      </c>
      <c r="AA109" s="167">
        <f t="shared" ref="AA109" si="549">AB109-Z109</f>
        <v>0</v>
      </c>
      <c r="AB109" s="167">
        <f>XII.!$Q110</f>
        <v>0</v>
      </c>
    </row>
    <row r="110" spans="1:29" s="78" customFormat="1" ht="15" thickBot="1" x14ac:dyDescent="0.35">
      <c r="A110" s="129"/>
      <c r="B110" s="130"/>
      <c r="C110" s="118"/>
      <c r="D110" s="172"/>
      <c r="E110" s="174"/>
      <c r="F110" s="176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</row>
    <row r="111" spans="1:29" x14ac:dyDescent="0.3">
      <c r="A111" s="100" t="str">
        <f>I.!A111</f>
        <v>6.1</v>
      </c>
      <c r="B111" s="102"/>
      <c r="C111" s="104" t="str">
        <f>I.!C111</f>
        <v>Zvoz, odvoz a zneškodňovanie odpadu</v>
      </c>
      <c r="D111" s="162">
        <f>XII.!Q111</f>
        <v>882221</v>
      </c>
      <c r="E111" s="169">
        <f>I.!Q111</f>
        <v>882221</v>
      </c>
      <c r="F111" s="170">
        <f>I.!$Q112</f>
        <v>16170.07</v>
      </c>
      <c r="G111" s="158">
        <f t="shared" ref="G111" si="550">H111-F111</f>
        <v>11732.779999999999</v>
      </c>
      <c r="H111" s="158">
        <f>II.!$Q112</f>
        <v>27902.85</v>
      </c>
      <c r="I111" s="158">
        <f t="shared" ref="I111" si="551">J111-H111</f>
        <v>15864.650000000001</v>
      </c>
      <c r="J111" s="158">
        <f>III.!$Q112</f>
        <v>43767.5</v>
      </c>
      <c r="K111" s="158">
        <f t="shared" ref="K111" si="552">L111-J111</f>
        <v>308.40000000000146</v>
      </c>
      <c r="L111" s="158">
        <f>IV.!$Q112</f>
        <v>44075.9</v>
      </c>
      <c r="M111" s="158">
        <f t="shared" ref="M111" si="553">N111-L111</f>
        <v>34561.060000000005</v>
      </c>
      <c r="N111" s="158">
        <f>V.!$Q112</f>
        <v>78636.960000000006</v>
      </c>
      <c r="O111" s="158">
        <f t="shared" ref="O111" si="554">P111-N111</f>
        <v>24020.939999999988</v>
      </c>
      <c r="P111" s="158">
        <f>VI.!$Q112</f>
        <v>102657.9</v>
      </c>
      <c r="Q111" s="158">
        <f t="shared" ref="Q111" si="555">R111-P111</f>
        <v>-102657.9</v>
      </c>
      <c r="R111" s="158">
        <f>VII.!$Q112</f>
        <v>0</v>
      </c>
      <c r="S111" s="158">
        <f t="shared" ref="S111" si="556">T111-R111</f>
        <v>0</v>
      </c>
      <c r="T111" s="158">
        <f>VIII.!$Q112</f>
        <v>0</v>
      </c>
      <c r="U111" s="158">
        <f t="shared" ref="U111" si="557">V111-T111</f>
        <v>0</v>
      </c>
      <c r="V111" s="158">
        <f>IX.!$Q112</f>
        <v>0</v>
      </c>
      <c r="W111" s="158">
        <f t="shared" ref="W111" si="558">X111-V111</f>
        <v>0</v>
      </c>
      <c r="X111" s="158">
        <f>X.!$Q112</f>
        <v>0</v>
      </c>
      <c r="Y111" s="158">
        <f t="shared" ref="Y111" si="559">Z111-X111</f>
        <v>0</v>
      </c>
      <c r="Z111" s="158">
        <f>XI.!$Q112</f>
        <v>0</v>
      </c>
      <c r="AA111" s="158">
        <f t="shared" ref="AA111" si="560">AB111-Z111</f>
        <v>0</v>
      </c>
      <c r="AB111" s="158">
        <f>XII.!$Q112</f>
        <v>0</v>
      </c>
    </row>
    <row r="112" spans="1:29" x14ac:dyDescent="0.3">
      <c r="A112" s="105"/>
      <c r="B112" s="107"/>
      <c r="C112" s="109"/>
      <c r="D112" s="153"/>
      <c r="E112" s="149"/>
      <c r="F112" s="155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</row>
    <row r="113" spans="1:29" x14ac:dyDescent="0.3">
      <c r="A113" s="105" t="str">
        <f>I.!A113</f>
        <v>6.2</v>
      </c>
      <c r="B113" s="107"/>
      <c r="C113" s="109" t="str">
        <f>I.!C113</f>
        <v>Nakladanie s odpadovými vodami</v>
      </c>
      <c r="D113" s="153">
        <f>XII.!Q113</f>
        <v>2100</v>
      </c>
      <c r="E113" s="149">
        <f>I.!Q113</f>
        <v>2100</v>
      </c>
      <c r="F113" s="155">
        <f>I.!$Q114</f>
        <v>104.17</v>
      </c>
      <c r="G113" s="147">
        <f t="shared" ref="G113" si="561">H113-F113</f>
        <v>666.12</v>
      </c>
      <c r="H113" s="147">
        <f>II.!$Q114</f>
        <v>770.29</v>
      </c>
      <c r="I113" s="147">
        <f t="shared" ref="I113" si="562">J113-H113</f>
        <v>1133.27</v>
      </c>
      <c r="J113" s="147">
        <f>III.!$Q114</f>
        <v>1903.56</v>
      </c>
      <c r="K113" s="147">
        <f t="shared" ref="K113" si="563">L113-J113</f>
        <v>76</v>
      </c>
      <c r="L113" s="147">
        <f>IV.!$Q114</f>
        <v>1979.56</v>
      </c>
      <c r="M113" s="147">
        <f t="shared" ref="M113" si="564">N113-L113</f>
        <v>261.88000000000011</v>
      </c>
      <c r="N113" s="147">
        <f>V.!$Q114</f>
        <v>2241.44</v>
      </c>
      <c r="O113" s="147">
        <f t="shared" ref="O113" si="565">P113-N113</f>
        <v>637.98999999999978</v>
      </c>
      <c r="P113" s="147">
        <f>VI.!$Q114</f>
        <v>2879.43</v>
      </c>
      <c r="Q113" s="147">
        <f t="shared" ref="Q113" si="566">R113-P113</f>
        <v>-2879.43</v>
      </c>
      <c r="R113" s="147">
        <f>VII.!$Q114</f>
        <v>0</v>
      </c>
      <c r="S113" s="147">
        <f t="shared" ref="S113" si="567">T113-R113</f>
        <v>0</v>
      </c>
      <c r="T113" s="147">
        <f>VIII.!$Q114</f>
        <v>0</v>
      </c>
      <c r="U113" s="147">
        <f t="shared" ref="U113" si="568">V113-T113</f>
        <v>0</v>
      </c>
      <c r="V113" s="147">
        <f>IX.!$Q114</f>
        <v>0</v>
      </c>
      <c r="W113" s="147">
        <f t="shared" ref="W113" si="569">X113-V113</f>
        <v>0</v>
      </c>
      <c r="X113" s="147">
        <f>X.!$Q114</f>
        <v>0</v>
      </c>
      <c r="Y113" s="147">
        <f t="shared" ref="Y113" si="570">Z113-X113</f>
        <v>0</v>
      </c>
      <c r="Z113" s="147">
        <f>XI.!$Q114</f>
        <v>0</v>
      </c>
      <c r="AA113" s="147">
        <f t="shared" ref="AA113" si="571">AB113-Z113</f>
        <v>0</v>
      </c>
      <c r="AB113" s="147">
        <f>XII.!$Q114</f>
        <v>0</v>
      </c>
    </row>
    <row r="114" spans="1:29" ht="14.4" thickBot="1" x14ac:dyDescent="0.35">
      <c r="A114" s="106"/>
      <c r="B114" s="108"/>
      <c r="C114" s="110"/>
      <c r="D114" s="154"/>
      <c r="E114" s="150"/>
      <c r="F114" s="156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9" s="82" customFormat="1" ht="14.4" thickBot="1" x14ac:dyDescent="0.35">
      <c r="A115" s="69"/>
      <c r="B115" s="69"/>
      <c r="C115" s="47"/>
      <c r="D115" s="79"/>
      <c r="E115" s="79"/>
      <c r="F115" s="83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9" s="78" customFormat="1" ht="14.4" x14ac:dyDescent="0.3">
      <c r="A116" s="127" t="str">
        <f>I.!A116</f>
        <v>7.</v>
      </c>
      <c r="B116" s="128">
        <f>I.!B116</f>
        <v>0</v>
      </c>
      <c r="C116" s="117" t="str">
        <f>I.!C116</f>
        <v>Komunikácie</v>
      </c>
      <c r="D116" s="171">
        <f>XII.!Q116</f>
        <v>352160</v>
      </c>
      <c r="E116" s="173">
        <f>I.!Q116</f>
        <v>352160</v>
      </c>
      <c r="F116" s="177">
        <f>I.!$Q117</f>
        <v>4158.08</v>
      </c>
      <c r="G116" s="167">
        <f t="shared" ref="G116" si="572">H116-F116</f>
        <v>11195.600000000002</v>
      </c>
      <c r="H116" s="167">
        <f>II.!$Q117</f>
        <v>15353.680000000002</v>
      </c>
      <c r="I116" s="167">
        <f t="shared" ref="I116" si="573">J116-H116</f>
        <v>6502.3599999999988</v>
      </c>
      <c r="J116" s="167">
        <f>III.!$Q117</f>
        <v>21856.04</v>
      </c>
      <c r="K116" s="167">
        <f t="shared" ref="K116" si="574">L116-J116</f>
        <v>1616.5999999999985</v>
      </c>
      <c r="L116" s="167">
        <f>IV.!$Q117</f>
        <v>23472.639999999999</v>
      </c>
      <c r="M116" s="167">
        <f t="shared" ref="M116" si="575">N116-L116</f>
        <v>10291.229999999996</v>
      </c>
      <c r="N116" s="167">
        <f>V.!$Q117</f>
        <v>33763.869999999995</v>
      </c>
      <c r="O116" s="167">
        <f t="shared" ref="O116" si="576">P116-N116</f>
        <v>5024.3900000000067</v>
      </c>
      <c r="P116" s="167">
        <f>VI.!$Q117</f>
        <v>38788.26</v>
      </c>
      <c r="Q116" s="167">
        <f t="shared" ref="Q116" si="577">R116-P116</f>
        <v>-38788.26</v>
      </c>
      <c r="R116" s="167">
        <f>VII.!$Q117</f>
        <v>0</v>
      </c>
      <c r="S116" s="167">
        <f t="shared" ref="S116" si="578">T116-R116</f>
        <v>0</v>
      </c>
      <c r="T116" s="167">
        <f>VIII.!$Q117</f>
        <v>0</v>
      </c>
      <c r="U116" s="167">
        <f t="shared" ref="U116" si="579">V116-T116</f>
        <v>0</v>
      </c>
      <c r="V116" s="167">
        <f>IX.!$Q117</f>
        <v>0</v>
      </c>
      <c r="W116" s="167">
        <f t="shared" ref="W116" si="580">X116-V116</f>
        <v>0</v>
      </c>
      <c r="X116" s="167">
        <f>X.!$Q117</f>
        <v>0</v>
      </c>
      <c r="Y116" s="167">
        <f t="shared" ref="Y116" si="581">Z116-X116</f>
        <v>0</v>
      </c>
      <c r="Z116" s="167">
        <f>XI.!$Q117</f>
        <v>0</v>
      </c>
      <c r="AA116" s="167">
        <f t="shared" ref="AA116" si="582">AB116-Z116</f>
        <v>0</v>
      </c>
      <c r="AB116" s="167">
        <f>XII.!$Q117</f>
        <v>0</v>
      </c>
    </row>
    <row r="117" spans="1:29" s="78" customFormat="1" ht="15" thickBot="1" x14ac:dyDescent="0.35">
      <c r="A117" s="129"/>
      <c r="B117" s="130"/>
      <c r="C117" s="118"/>
      <c r="D117" s="172"/>
      <c r="E117" s="174"/>
      <c r="F117" s="17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</row>
    <row r="118" spans="1:29" ht="12.75" customHeight="1" x14ac:dyDescent="0.3">
      <c r="A118" s="100" t="str">
        <f>I.!A118</f>
        <v>7.1</v>
      </c>
      <c r="B118" s="102"/>
      <c r="C118" s="104" t="str">
        <f>I.!C118</f>
        <v>Správa miestnych komunikácií Cesty, značky, vodor. značenie</v>
      </c>
      <c r="D118" s="184">
        <f>XII.!Q118</f>
        <v>24000</v>
      </c>
      <c r="E118" s="169">
        <f>I.!Q118</f>
        <v>24000</v>
      </c>
      <c r="F118" s="179">
        <f>I.!$Q119</f>
        <v>2160.4499999999998</v>
      </c>
      <c r="G118" s="158">
        <f t="shared" ref="G118" si="583">H118-F118</f>
        <v>9315.09</v>
      </c>
      <c r="H118" s="158">
        <f>II.!$Q119</f>
        <v>11475.54</v>
      </c>
      <c r="I118" s="158">
        <f t="shared" ref="I118" si="584">J118-H118</f>
        <v>2039.7199999999993</v>
      </c>
      <c r="J118" s="158">
        <f>III.!$Q119</f>
        <v>13515.26</v>
      </c>
      <c r="K118" s="158">
        <f t="shared" ref="K118" si="585">L118-J118</f>
        <v>0</v>
      </c>
      <c r="L118" s="158">
        <f>IV.!$Q119</f>
        <v>13515.26</v>
      </c>
      <c r="M118" s="158">
        <f t="shared" ref="M118" si="586">N118-L118</f>
        <v>3242.74</v>
      </c>
      <c r="N118" s="158">
        <f>V.!$Q119</f>
        <v>16758</v>
      </c>
      <c r="O118" s="158">
        <f t="shared" ref="O118" si="587">P118-N118</f>
        <v>2777.5600000000013</v>
      </c>
      <c r="P118" s="158">
        <f>VI.!$Q119</f>
        <v>19535.560000000001</v>
      </c>
      <c r="Q118" s="158">
        <f t="shared" ref="Q118" si="588">R118-P118</f>
        <v>-19535.560000000001</v>
      </c>
      <c r="R118" s="158">
        <f>VII.!$Q119</f>
        <v>0</v>
      </c>
      <c r="S118" s="158">
        <f t="shared" ref="S118" si="589">T118-R118</f>
        <v>0</v>
      </c>
      <c r="T118" s="158">
        <f>VIII.!$Q119</f>
        <v>0</v>
      </c>
      <c r="U118" s="158">
        <f t="shared" ref="U118" si="590">V118-T118</f>
        <v>0</v>
      </c>
      <c r="V118" s="158">
        <f>IX.!$Q119</f>
        <v>0</v>
      </c>
      <c r="W118" s="158">
        <f t="shared" ref="W118" si="591">X118-V118</f>
        <v>0</v>
      </c>
      <c r="X118" s="158">
        <f>X.!$Q119</f>
        <v>0</v>
      </c>
      <c r="Y118" s="158">
        <f t="shared" ref="Y118" si="592">Z118-X118</f>
        <v>0</v>
      </c>
      <c r="Z118" s="158">
        <f>XI.!$Q119</f>
        <v>0</v>
      </c>
      <c r="AA118" s="158">
        <f t="shared" ref="AA118" si="593">AB118-Z118</f>
        <v>0</v>
      </c>
      <c r="AB118" s="158">
        <f>XII.!$Q119</f>
        <v>0</v>
      </c>
    </row>
    <row r="119" spans="1:29" x14ac:dyDescent="0.3">
      <c r="A119" s="105"/>
      <c r="B119" s="107"/>
      <c r="C119" s="109"/>
      <c r="D119" s="162"/>
      <c r="E119" s="149"/>
      <c r="F119" s="151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</row>
    <row r="120" spans="1:29" ht="15" customHeight="1" x14ac:dyDescent="0.3">
      <c r="A120" s="100" t="str">
        <f>I.!A120</f>
        <v>7.1</v>
      </c>
      <c r="B120" s="107"/>
      <c r="C120" s="109" t="str">
        <f>I.!C120</f>
        <v>Správa a údržba miestnych komunikácií zametacie vozidlo</v>
      </c>
      <c r="D120" s="161">
        <f>XII.!Q120</f>
        <v>13000</v>
      </c>
      <c r="E120" s="149">
        <f>I.!Q120</f>
        <v>13000</v>
      </c>
      <c r="F120" s="151">
        <f>I.!$Q121</f>
        <v>284.3</v>
      </c>
      <c r="G120" s="147">
        <f t="shared" ref="G120" si="594">H120-F120</f>
        <v>160.55000000000001</v>
      </c>
      <c r="H120" s="147">
        <f>II.!$Q121</f>
        <v>444.85</v>
      </c>
      <c r="I120" s="147">
        <f t="shared" ref="I120" si="595">J120-H120</f>
        <v>2857.61</v>
      </c>
      <c r="J120" s="147">
        <f>III.!$Q121</f>
        <v>3302.46</v>
      </c>
      <c r="K120" s="147">
        <f t="shared" ref="K120" si="596">L120-J120</f>
        <v>0</v>
      </c>
      <c r="L120" s="147">
        <f>IV.!$Q121</f>
        <v>3302.46</v>
      </c>
      <c r="M120" s="147">
        <f t="shared" ref="M120" si="597">N120-L120</f>
        <v>4211.7299999999996</v>
      </c>
      <c r="N120" s="147">
        <f>V.!$Q121</f>
        <v>7514.19</v>
      </c>
      <c r="O120" s="147">
        <f t="shared" ref="O120" si="598">P120-N120</f>
        <v>645.34000000000015</v>
      </c>
      <c r="P120" s="147">
        <f>VI.!$Q121</f>
        <v>8159.53</v>
      </c>
      <c r="Q120" s="147">
        <f t="shared" ref="Q120" si="599">R120-P120</f>
        <v>-8159.53</v>
      </c>
      <c r="R120" s="147">
        <f>VII.!$Q121</f>
        <v>0</v>
      </c>
      <c r="S120" s="147">
        <f t="shared" ref="S120" si="600">T120-R120</f>
        <v>0</v>
      </c>
      <c r="T120" s="147">
        <f>VIII.!$Q121</f>
        <v>0</v>
      </c>
      <c r="U120" s="147">
        <f t="shared" ref="U120" si="601">V120-T120</f>
        <v>0</v>
      </c>
      <c r="V120" s="147">
        <f>IX.!$Q121</f>
        <v>0</v>
      </c>
      <c r="W120" s="147">
        <f t="shared" ref="W120" si="602">X120-V120</f>
        <v>0</v>
      </c>
      <c r="X120" s="147">
        <f>X.!$Q121</f>
        <v>0</v>
      </c>
      <c r="Y120" s="147">
        <f t="shared" ref="Y120" si="603">Z120-X120</f>
        <v>0</v>
      </c>
      <c r="Z120" s="147">
        <f>XI.!$Q121</f>
        <v>0</v>
      </c>
      <c r="AA120" s="147">
        <f t="shared" ref="AA120" si="604">AB120-Z120</f>
        <v>0</v>
      </c>
      <c r="AB120" s="147">
        <f>XII.!$Q121</f>
        <v>0</v>
      </c>
      <c r="AC120" s="72"/>
    </row>
    <row r="121" spans="1:29" ht="14.4" x14ac:dyDescent="0.3">
      <c r="A121" s="105"/>
      <c r="B121" s="107"/>
      <c r="C121" s="109"/>
      <c r="D121" s="162"/>
      <c r="E121" s="149"/>
      <c r="F121" s="151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72"/>
    </row>
    <row r="122" spans="1:29" ht="12.75" customHeight="1" x14ac:dyDescent="0.3">
      <c r="A122" s="105" t="str">
        <f>I.!A122</f>
        <v>7.1</v>
      </c>
      <c r="B122" s="107"/>
      <c r="C122" s="109" t="str">
        <f>I.!C122</f>
        <v>Správa a údržba miestnych komunikácií - ČOV</v>
      </c>
      <c r="D122" s="161">
        <f>XII.!Q122</f>
        <v>5000</v>
      </c>
      <c r="E122" s="149">
        <f>I.!Q122</f>
        <v>5000</v>
      </c>
      <c r="F122" s="151">
        <f>I.!$Q123</f>
        <v>0</v>
      </c>
      <c r="G122" s="147">
        <f t="shared" ref="G122" si="605">H122-F122</f>
        <v>114</v>
      </c>
      <c r="H122" s="147">
        <f>II.!$Q123</f>
        <v>114</v>
      </c>
      <c r="I122" s="147">
        <f t="shared" ref="I122" si="606">J122-H122</f>
        <v>0</v>
      </c>
      <c r="J122" s="147">
        <f>III.!$Q123</f>
        <v>114</v>
      </c>
      <c r="K122" s="147">
        <f t="shared" ref="K122" si="607">L122-J122</f>
        <v>0</v>
      </c>
      <c r="L122" s="147">
        <f>IV.!$Q123</f>
        <v>114</v>
      </c>
      <c r="M122" s="147">
        <f t="shared" ref="M122" si="608">N122-L122</f>
        <v>1233.72</v>
      </c>
      <c r="N122" s="147">
        <f>V.!$Q123</f>
        <v>1347.72</v>
      </c>
      <c r="O122" s="147">
        <f t="shared" ref="O122" si="609">P122-N122</f>
        <v>0</v>
      </c>
      <c r="P122" s="147">
        <f>VI.!$Q123</f>
        <v>1347.72</v>
      </c>
      <c r="Q122" s="147">
        <f t="shared" ref="Q122" si="610">R122-P122</f>
        <v>-1347.72</v>
      </c>
      <c r="R122" s="147">
        <f>VII.!$Q123</f>
        <v>0</v>
      </c>
      <c r="S122" s="147">
        <f t="shared" ref="S122" si="611">T122-R122</f>
        <v>0</v>
      </c>
      <c r="T122" s="147">
        <f>VIII.!$Q123</f>
        <v>0</v>
      </c>
      <c r="U122" s="147">
        <f t="shared" ref="U122" si="612">V122-T122</f>
        <v>0</v>
      </c>
      <c r="V122" s="147">
        <f>IX.!$Q123</f>
        <v>0</v>
      </c>
      <c r="W122" s="147">
        <f t="shared" ref="W122" si="613">X122-V122</f>
        <v>0</v>
      </c>
      <c r="X122" s="147">
        <f>X.!$Q123</f>
        <v>0</v>
      </c>
      <c r="Y122" s="147">
        <f t="shared" ref="Y122" si="614">Z122-X122</f>
        <v>0</v>
      </c>
      <c r="Z122" s="147">
        <f>XI.!$Q123</f>
        <v>0</v>
      </c>
      <c r="AA122" s="147">
        <f t="shared" ref="AA122" si="615">AB122-Z122</f>
        <v>0</v>
      </c>
      <c r="AB122" s="147">
        <f>XII.!$Q123</f>
        <v>0</v>
      </c>
    </row>
    <row r="123" spans="1:29" x14ac:dyDescent="0.3">
      <c r="A123" s="105"/>
      <c r="B123" s="107"/>
      <c r="C123" s="109"/>
      <c r="D123" s="162"/>
      <c r="E123" s="149"/>
      <c r="F123" s="151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</row>
    <row r="124" spans="1:29" ht="12.75" customHeight="1" x14ac:dyDescent="0.3">
      <c r="A124" s="105" t="str">
        <f>I.!A124</f>
        <v>7.1</v>
      </c>
      <c r="B124" s="107"/>
      <c r="C124" s="109" t="str">
        <f>I.!C124</f>
        <v>Správa a údržba miestnych komunikácií - kropenie ciest</v>
      </c>
      <c r="D124" s="161">
        <f>XII.!Q124</f>
        <v>500</v>
      </c>
      <c r="E124" s="149">
        <f>I.!Q124</f>
        <v>500</v>
      </c>
      <c r="F124" s="151">
        <f>I.!$Q125</f>
        <v>0</v>
      </c>
      <c r="G124" s="147">
        <f t="shared" ref="G124" si="616">H124-F124</f>
        <v>0</v>
      </c>
      <c r="H124" s="147">
        <f>II.!$Q125</f>
        <v>0</v>
      </c>
      <c r="I124" s="147">
        <f t="shared" ref="I124" si="617">J124-H124</f>
        <v>0</v>
      </c>
      <c r="J124" s="147">
        <f>III.!$Q125</f>
        <v>0</v>
      </c>
      <c r="K124" s="147">
        <f t="shared" ref="K124" si="618">L124-J124</f>
        <v>0</v>
      </c>
      <c r="L124" s="147">
        <f>IV.!$Q125</f>
        <v>0</v>
      </c>
      <c r="M124" s="147">
        <f t="shared" ref="M124" si="619">N124-L124</f>
        <v>0</v>
      </c>
      <c r="N124" s="147">
        <f>V.!$Q125</f>
        <v>0</v>
      </c>
      <c r="O124" s="147">
        <f t="shared" ref="O124" si="620">P124-N124</f>
        <v>0</v>
      </c>
      <c r="P124" s="147">
        <f>VI.!$Q125</f>
        <v>0</v>
      </c>
      <c r="Q124" s="147">
        <f t="shared" ref="Q124" si="621">R124-P124</f>
        <v>0</v>
      </c>
      <c r="R124" s="147">
        <f>VII.!$Q125</f>
        <v>0</v>
      </c>
      <c r="S124" s="147">
        <f t="shared" ref="S124" si="622">T124-R124</f>
        <v>0</v>
      </c>
      <c r="T124" s="147">
        <f>VIII.!$Q125</f>
        <v>0</v>
      </c>
      <c r="U124" s="147">
        <f t="shared" ref="U124" si="623">V124-T124</f>
        <v>0</v>
      </c>
      <c r="V124" s="147">
        <f>IX.!$Q125</f>
        <v>0</v>
      </c>
      <c r="W124" s="147">
        <f t="shared" ref="W124" si="624">X124-V124</f>
        <v>0</v>
      </c>
      <c r="X124" s="147">
        <f>X.!$Q125</f>
        <v>0</v>
      </c>
      <c r="Y124" s="147">
        <f t="shared" ref="Y124" si="625">Z124-X124</f>
        <v>0</v>
      </c>
      <c r="Z124" s="147">
        <f>XI.!$Q125</f>
        <v>0</v>
      </c>
      <c r="AA124" s="147">
        <f t="shared" ref="AA124" si="626">AB124-Z124</f>
        <v>0</v>
      </c>
      <c r="AB124" s="147">
        <f>XII.!$Q125</f>
        <v>0</v>
      </c>
    </row>
    <row r="125" spans="1:29" x14ac:dyDescent="0.3">
      <c r="A125" s="105"/>
      <c r="B125" s="107"/>
      <c r="C125" s="109"/>
      <c r="D125" s="162"/>
      <c r="E125" s="149"/>
      <c r="F125" s="151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</row>
    <row r="126" spans="1:29" ht="12.75" customHeight="1" x14ac:dyDescent="0.3">
      <c r="A126" s="99" t="str">
        <f>I.!A126</f>
        <v>7.2</v>
      </c>
      <c r="B126" s="101"/>
      <c r="C126" s="103" t="str">
        <f>I.!C126</f>
        <v>Výstavba miestnych komunikácií splácanie uveru, úroky a istina</v>
      </c>
      <c r="D126" s="161">
        <f>XII.!Q126</f>
        <v>19660</v>
      </c>
      <c r="E126" s="149">
        <f>I.!Q126</f>
        <v>19660</v>
      </c>
      <c r="F126" s="151">
        <f>I.!$Q127</f>
        <v>1713.33</v>
      </c>
      <c r="G126" s="147">
        <f t="shared" ref="G126" si="627">H126-F126</f>
        <v>1605.96</v>
      </c>
      <c r="H126" s="147">
        <f>II.!$Q127</f>
        <v>3319.29</v>
      </c>
      <c r="I126" s="147">
        <f t="shared" ref="I126" si="628">J126-H126</f>
        <v>1605.0299999999997</v>
      </c>
      <c r="J126" s="147">
        <f>III.!$Q127</f>
        <v>4924.32</v>
      </c>
      <c r="K126" s="147">
        <f t="shared" ref="K126" si="629">L126-J126</f>
        <v>1616.6000000000004</v>
      </c>
      <c r="L126" s="147">
        <f>IV.!$Q127</f>
        <v>6540.92</v>
      </c>
      <c r="M126" s="147">
        <f t="shared" ref="M126" si="630">N126-L126</f>
        <v>1603.04</v>
      </c>
      <c r="N126" s="147">
        <f>V.!$Q127</f>
        <v>8143.96</v>
      </c>
      <c r="O126" s="147">
        <f t="shared" ref="O126" si="631">P126-N126</f>
        <v>1601.4900000000007</v>
      </c>
      <c r="P126" s="147">
        <f>VI.!$Q127</f>
        <v>9745.4500000000007</v>
      </c>
      <c r="Q126" s="147">
        <f t="shared" ref="Q126" si="632">R126-P126</f>
        <v>-9745.4500000000007</v>
      </c>
      <c r="R126" s="147">
        <f>VII.!$Q127</f>
        <v>0</v>
      </c>
      <c r="S126" s="147">
        <f t="shared" ref="S126" si="633">T126-R126</f>
        <v>0</v>
      </c>
      <c r="T126" s="147">
        <f>VIII.!$Q127</f>
        <v>0</v>
      </c>
      <c r="U126" s="147">
        <f t="shared" ref="U126" si="634">V126-T126</f>
        <v>0</v>
      </c>
      <c r="V126" s="147">
        <f>IX.!$Q127</f>
        <v>0</v>
      </c>
      <c r="W126" s="147">
        <f t="shared" ref="W126" si="635">X126-V126</f>
        <v>0</v>
      </c>
      <c r="X126" s="147">
        <f>X.!$Q127</f>
        <v>0</v>
      </c>
      <c r="Y126" s="147">
        <f t="shared" ref="Y126" si="636">Z126-X126</f>
        <v>0</v>
      </c>
      <c r="Z126" s="147">
        <f>XI.!$Q127</f>
        <v>0</v>
      </c>
      <c r="AA126" s="147">
        <f t="shared" ref="AA126" si="637">AB126-Z126</f>
        <v>0</v>
      </c>
      <c r="AB126" s="147">
        <f>XII.!$Q127</f>
        <v>0</v>
      </c>
    </row>
    <row r="127" spans="1:29" x14ac:dyDescent="0.3">
      <c r="A127" s="100"/>
      <c r="B127" s="102"/>
      <c r="C127" s="104"/>
      <c r="D127" s="162"/>
      <c r="E127" s="149"/>
      <c r="F127" s="151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</row>
    <row r="128" spans="1:29" ht="12.75" customHeight="1" x14ac:dyDescent="0.3">
      <c r="A128" s="99" t="str">
        <f>I.!A128</f>
        <v>7.2</v>
      </c>
      <c r="B128" s="101"/>
      <c r="C128" s="103" t="str">
        <f>I.!C128</f>
        <v>Rekonštrukcia MK ul. Trenčianska</v>
      </c>
      <c r="D128" s="161">
        <f>XII.!Q128</f>
        <v>95500</v>
      </c>
      <c r="E128" s="149">
        <f>I.!Q128</f>
        <v>100000</v>
      </c>
      <c r="F128" s="151">
        <f>I.!$Q129</f>
        <v>0</v>
      </c>
      <c r="G128" s="147">
        <f t="shared" ref="G128" si="638">H128-F128</f>
        <v>0</v>
      </c>
      <c r="H128" s="147">
        <f>II.!$Q129</f>
        <v>0</v>
      </c>
      <c r="I128" s="147">
        <f t="shared" ref="I128" si="639">J128-H128</f>
        <v>0</v>
      </c>
      <c r="J128" s="147">
        <f>III.!$Q129</f>
        <v>0</v>
      </c>
      <c r="K128" s="147">
        <f t="shared" ref="K128" si="640">L128-J128</f>
        <v>0</v>
      </c>
      <c r="L128" s="147">
        <f>IV.!$Q129</f>
        <v>0</v>
      </c>
      <c r="M128" s="147">
        <f t="shared" ref="M128" si="641">N128-L128</f>
        <v>0</v>
      </c>
      <c r="N128" s="147">
        <f>V.!$Q129</f>
        <v>0</v>
      </c>
      <c r="O128" s="147">
        <f t="shared" ref="O128" si="642">P128-N128</f>
        <v>0</v>
      </c>
      <c r="P128" s="147">
        <f>VI.!$Q129</f>
        <v>0</v>
      </c>
      <c r="Q128" s="147">
        <f t="shared" ref="Q128" si="643">R128-P128</f>
        <v>0</v>
      </c>
      <c r="R128" s="147">
        <f>VII.!$Q129</f>
        <v>0</v>
      </c>
      <c r="S128" s="147">
        <f t="shared" ref="S128" si="644">T128-R128</f>
        <v>0</v>
      </c>
      <c r="T128" s="147">
        <f>VIII.!$Q129</f>
        <v>0</v>
      </c>
      <c r="U128" s="147">
        <f t="shared" ref="U128" si="645">V128-T128</f>
        <v>0</v>
      </c>
      <c r="V128" s="147">
        <f>IX.!$Q129</f>
        <v>0</v>
      </c>
      <c r="W128" s="147">
        <f t="shared" ref="W128" si="646">X128-V128</f>
        <v>0</v>
      </c>
      <c r="X128" s="147">
        <f>X.!$Q129</f>
        <v>0</v>
      </c>
      <c r="Y128" s="147">
        <f t="shared" ref="Y128" si="647">Z128-X128</f>
        <v>0</v>
      </c>
      <c r="Z128" s="147">
        <f>XI.!$Q129</f>
        <v>0</v>
      </c>
      <c r="AA128" s="147">
        <f t="shared" ref="AA128" si="648">AB128-Z128</f>
        <v>0</v>
      </c>
      <c r="AB128" s="147">
        <f>XII.!$Q129</f>
        <v>0</v>
      </c>
    </row>
    <row r="129" spans="1:31" x14ac:dyDescent="0.3">
      <c r="A129" s="100"/>
      <c r="B129" s="102"/>
      <c r="C129" s="104"/>
      <c r="D129" s="162"/>
      <c r="E129" s="149"/>
      <c r="F129" s="151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</row>
    <row r="130" spans="1:31" ht="12.75" customHeight="1" x14ac:dyDescent="0.3">
      <c r="A130" s="105" t="str">
        <f>I.!A130</f>
        <v>7.2</v>
      </c>
      <c r="B130" s="107"/>
      <c r="C130" s="109" t="str">
        <f>I.!C130</f>
        <v>Rekonštrukcia lávky cez rieku Nitru</v>
      </c>
      <c r="D130" s="153">
        <f>XII.!Q130</f>
        <v>90000</v>
      </c>
      <c r="E130" s="149">
        <f>I.!Q130</f>
        <v>90000</v>
      </c>
      <c r="F130" s="151">
        <f>I.!$Q131</f>
        <v>0</v>
      </c>
      <c r="G130" s="147">
        <f t="shared" ref="G130" si="649">H130-F130</f>
        <v>0</v>
      </c>
      <c r="H130" s="147">
        <f>II.!$Q131</f>
        <v>0</v>
      </c>
      <c r="I130" s="147">
        <f t="shared" ref="I130" si="650">J130-H130</f>
        <v>0</v>
      </c>
      <c r="J130" s="147">
        <f>III.!$Q131</f>
        <v>0</v>
      </c>
      <c r="K130" s="147">
        <f t="shared" ref="K130" si="651">L130-J130</f>
        <v>0</v>
      </c>
      <c r="L130" s="147">
        <f>IV.!$Q131</f>
        <v>0</v>
      </c>
      <c r="M130" s="147">
        <f t="shared" ref="M130" si="652">N130-L130</f>
        <v>0</v>
      </c>
      <c r="N130" s="147">
        <f>V.!$Q131</f>
        <v>0</v>
      </c>
      <c r="O130" s="147">
        <f t="shared" ref="O130" si="653">P130-N130</f>
        <v>0</v>
      </c>
      <c r="P130" s="147">
        <f>VI.!$Q131</f>
        <v>0</v>
      </c>
      <c r="Q130" s="147">
        <f t="shared" ref="Q130" si="654">R130-P130</f>
        <v>0</v>
      </c>
      <c r="R130" s="147">
        <f>VII.!$Q131</f>
        <v>0</v>
      </c>
      <c r="S130" s="147">
        <f t="shared" ref="S130" si="655">T130-R130</f>
        <v>0</v>
      </c>
      <c r="T130" s="147">
        <f>VIII.!$Q131</f>
        <v>0</v>
      </c>
      <c r="U130" s="147">
        <f t="shared" ref="U130" si="656">V130-T130</f>
        <v>0</v>
      </c>
      <c r="V130" s="147">
        <f>IX.!$Q131</f>
        <v>0</v>
      </c>
      <c r="W130" s="147">
        <f t="shared" ref="W130" si="657">X130-V130</f>
        <v>0</v>
      </c>
      <c r="X130" s="147">
        <f>X.!$Q131</f>
        <v>0</v>
      </c>
      <c r="Y130" s="147">
        <f t="shared" ref="Y130" si="658">Z130-X130</f>
        <v>0</v>
      </c>
      <c r="Z130" s="147">
        <f>XI.!$Q131</f>
        <v>0</v>
      </c>
      <c r="AA130" s="147">
        <f t="shared" ref="AA130" si="659">AB130-Z130</f>
        <v>0</v>
      </c>
      <c r="AB130" s="147">
        <f>XII.!$Q131</f>
        <v>0</v>
      </c>
    </row>
    <row r="131" spans="1:31" ht="12.75" customHeight="1" x14ac:dyDescent="0.3">
      <c r="A131" s="105"/>
      <c r="B131" s="107"/>
      <c r="C131" s="109"/>
      <c r="D131" s="153"/>
      <c r="E131" s="149"/>
      <c r="F131" s="151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</row>
    <row r="132" spans="1:31" ht="12.75" customHeight="1" x14ac:dyDescent="0.3">
      <c r="A132" s="105" t="str">
        <f>I.!A132</f>
        <v>7.2</v>
      </c>
      <c r="B132" s="107"/>
      <c r="C132" s="109" t="str">
        <f>I.!C132</f>
        <v>Rekonštrukcia ul. Kukučínova</v>
      </c>
      <c r="D132" s="153">
        <f>XII.!Q132</f>
        <v>104500</v>
      </c>
      <c r="E132" s="149">
        <f>I.!Q132</f>
        <v>100000</v>
      </c>
      <c r="F132" s="151">
        <f>I.!$Q133</f>
        <v>0</v>
      </c>
      <c r="G132" s="147">
        <f t="shared" ref="G132" si="660">H132-F132</f>
        <v>0</v>
      </c>
      <c r="H132" s="147">
        <f>II.!$Q133</f>
        <v>0</v>
      </c>
      <c r="I132" s="147">
        <f t="shared" ref="I132" si="661">J132-H132</f>
        <v>0</v>
      </c>
      <c r="J132" s="147">
        <f>III.!$Q133</f>
        <v>0</v>
      </c>
      <c r="K132" s="147">
        <f t="shared" ref="K132" si="662">L132-J132</f>
        <v>0</v>
      </c>
      <c r="L132" s="147">
        <f>IV.!$Q133</f>
        <v>0</v>
      </c>
      <c r="M132" s="147">
        <f t="shared" ref="M132" si="663">N132-L132</f>
        <v>0</v>
      </c>
      <c r="N132" s="147">
        <f>V.!$Q133</f>
        <v>0</v>
      </c>
      <c r="O132" s="147">
        <f t="shared" ref="O132" si="664">P132-N132</f>
        <v>0</v>
      </c>
      <c r="P132" s="147">
        <f>VI.!$Q133</f>
        <v>0</v>
      </c>
      <c r="Q132" s="147">
        <f t="shared" ref="Q132" si="665">R132-P132</f>
        <v>0</v>
      </c>
      <c r="R132" s="147">
        <f>VII.!$Q133</f>
        <v>0</v>
      </c>
      <c r="S132" s="147">
        <f t="shared" ref="S132" si="666">T132-R132</f>
        <v>0</v>
      </c>
      <c r="T132" s="147">
        <f>VIII.!$Q133</f>
        <v>0</v>
      </c>
      <c r="U132" s="147">
        <f t="shared" ref="U132" si="667">V132-T132</f>
        <v>0</v>
      </c>
      <c r="V132" s="147">
        <f>IX.!$Q133</f>
        <v>0</v>
      </c>
      <c r="W132" s="147">
        <f t="shared" ref="W132" si="668">X132-V132</f>
        <v>0</v>
      </c>
      <c r="X132" s="147">
        <f>X.!$Q133</f>
        <v>0</v>
      </c>
      <c r="Y132" s="147">
        <f t="shared" ref="Y132" si="669">Z132-X132</f>
        <v>0</v>
      </c>
      <c r="Z132" s="147">
        <f>XI.!$Q133</f>
        <v>0</v>
      </c>
      <c r="AA132" s="147">
        <f t="shared" ref="AA132" si="670">AB132-Z132</f>
        <v>0</v>
      </c>
      <c r="AB132" s="147">
        <f>XII.!$Q133</f>
        <v>0</v>
      </c>
    </row>
    <row r="133" spans="1:31" ht="14.4" thickBot="1" x14ac:dyDescent="0.35">
      <c r="A133" s="106"/>
      <c r="B133" s="108"/>
      <c r="C133" s="110"/>
      <c r="D133" s="154"/>
      <c r="E133" s="150"/>
      <c r="F133" s="152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</row>
    <row r="134" spans="1:31" s="82" customFormat="1" ht="14.4" thickBot="1" x14ac:dyDescent="0.35">
      <c r="A134" s="69"/>
      <c r="B134" s="69"/>
      <c r="C134" s="47"/>
      <c r="D134" s="79"/>
      <c r="E134" s="79"/>
      <c r="F134" s="83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31" s="78" customFormat="1" ht="14.4" x14ac:dyDescent="0.3">
      <c r="A135" s="127" t="str">
        <f>I.!A135</f>
        <v>8.</v>
      </c>
      <c r="B135" s="128">
        <f>I.!B135</f>
        <v>0</v>
      </c>
      <c r="C135" s="117" t="str">
        <f>I.!C135</f>
        <v>Vzdelávanie</v>
      </c>
      <c r="D135" s="171">
        <f>XII.!Q135</f>
        <v>326877</v>
      </c>
      <c r="E135" s="173">
        <f>I.!Q135</f>
        <v>326581</v>
      </c>
      <c r="F135" s="177">
        <f>I.!$Q136</f>
        <v>22825.350000000002</v>
      </c>
      <c r="G135" s="167">
        <f t="shared" ref="G135" si="671">H135-F135</f>
        <v>21492.139999999996</v>
      </c>
      <c r="H135" s="167">
        <f>II.!$Q136</f>
        <v>44317.49</v>
      </c>
      <c r="I135" s="167">
        <f t="shared" ref="I135" si="672">J135-H135</f>
        <v>25250.489999999998</v>
      </c>
      <c r="J135" s="167">
        <f>III.!$Q136</f>
        <v>69567.98</v>
      </c>
      <c r="K135" s="167">
        <f t="shared" ref="K135" si="673">L135-J135</f>
        <v>29634.67</v>
      </c>
      <c r="L135" s="167">
        <f>IV.!$Q136</f>
        <v>99202.65</v>
      </c>
      <c r="M135" s="167">
        <f t="shared" ref="M135" si="674">N135-L135</f>
        <v>22297.51999999999</v>
      </c>
      <c r="N135" s="167">
        <f>V.!$Q136</f>
        <v>121500.16999999998</v>
      </c>
      <c r="O135" s="167">
        <f t="shared" ref="O135" si="675">P135-N135</f>
        <v>37349.640000000043</v>
      </c>
      <c r="P135" s="167">
        <f>VI.!$Q136</f>
        <v>158849.81000000003</v>
      </c>
      <c r="Q135" s="167">
        <f t="shared" ref="Q135" si="676">R135-P135</f>
        <v>-158849.81000000003</v>
      </c>
      <c r="R135" s="167">
        <f>VII.!$Q136</f>
        <v>0</v>
      </c>
      <c r="S135" s="167">
        <f t="shared" ref="S135" si="677">T135-R135</f>
        <v>0</v>
      </c>
      <c r="T135" s="167">
        <f>VIII.!$Q136</f>
        <v>0</v>
      </c>
      <c r="U135" s="167">
        <f t="shared" ref="U135" si="678">V135-T135</f>
        <v>0</v>
      </c>
      <c r="V135" s="167">
        <f>IX.!$Q136</f>
        <v>0</v>
      </c>
      <c r="W135" s="167">
        <f t="shared" ref="W135" si="679">X135-V135</f>
        <v>0</v>
      </c>
      <c r="X135" s="167">
        <f>X.!$Q136</f>
        <v>0</v>
      </c>
      <c r="Y135" s="167">
        <f t="shared" ref="Y135" si="680">Z135-X135</f>
        <v>0</v>
      </c>
      <c r="Z135" s="167">
        <f>XI.!$Q136</f>
        <v>0</v>
      </c>
      <c r="AA135" s="167">
        <f t="shared" ref="AA135" si="681">AB135-Z135</f>
        <v>0</v>
      </c>
      <c r="AB135" s="167">
        <f>XII.!$Q136</f>
        <v>0</v>
      </c>
    </row>
    <row r="136" spans="1:31" s="78" customFormat="1" ht="15" thickBot="1" x14ac:dyDescent="0.35">
      <c r="A136" s="129"/>
      <c r="B136" s="130"/>
      <c r="C136" s="118"/>
      <c r="D136" s="172"/>
      <c r="E136" s="174"/>
      <c r="F136" s="17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</row>
    <row r="137" spans="1:31" x14ac:dyDescent="0.3">
      <c r="A137" s="100" t="str">
        <f>I.!A137</f>
        <v>8.1</v>
      </c>
      <c r="B137" s="102"/>
      <c r="C137" s="109" t="str">
        <f>I.!C137</f>
        <v>Materská škola</v>
      </c>
      <c r="D137" s="162">
        <f>XII.!Q137</f>
        <v>299179</v>
      </c>
      <c r="E137" s="169">
        <f>I.!Q137</f>
        <v>299179</v>
      </c>
      <c r="F137" s="179">
        <f>I.!$Q138</f>
        <v>21266.920000000002</v>
      </c>
      <c r="G137" s="158">
        <f t="shared" ref="G137" si="682">H137-F137</f>
        <v>19582.749999999996</v>
      </c>
      <c r="H137" s="158">
        <f>II.!$Q138</f>
        <v>40849.67</v>
      </c>
      <c r="I137" s="158">
        <f t="shared" ref="I137" si="683">J137-H137</f>
        <v>23171.630000000005</v>
      </c>
      <c r="J137" s="158">
        <f>III.!$Q138</f>
        <v>64021.3</v>
      </c>
      <c r="K137" s="158">
        <f t="shared" ref="K137" si="684">L137-J137</f>
        <v>27714.249999999985</v>
      </c>
      <c r="L137" s="158">
        <f>IV.!$Q138</f>
        <v>91735.549999999988</v>
      </c>
      <c r="M137" s="158">
        <f t="shared" ref="M137" si="685">N137-L137</f>
        <v>20355.790000000008</v>
      </c>
      <c r="N137" s="158">
        <f>V.!$Q138</f>
        <v>112091.34</v>
      </c>
      <c r="O137" s="158">
        <f t="shared" ref="O137" si="686">P137-N137</f>
        <v>35134.709999999992</v>
      </c>
      <c r="P137" s="158">
        <f>VI.!$Q138</f>
        <v>147226.04999999999</v>
      </c>
      <c r="Q137" s="158">
        <f t="shared" ref="Q137" si="687">R137-P137</f>
        <v>-147226.04999999999</v>
      </c>
      <c r="R137" s="158">
        <f>VII.!$Q138</f>
        <v>0</v>
      </c>
      <c r="S137" s="158">
        <f t="shared" ref="S137" si="688">T137-R137</f>
        <v>0</v>
      </c>
      <c r="T137" s="158">
        <f>VIII.!$Q138</f>
        <v>0</v>
      </c>
      <c r="U137" s="158">
        <f t="shared" ref="U137" si="689">V137-T137</f>
        <v>0</v>
      </c>
      <c r="V137" s="158">
        <f>IX.!$Q138</f>
        <v>0</v>
      </c>
      <c r="W137" s="158">
        <f t="shared" ref="W137" si="690">X137-V137</f>
        <v>0</v>
      </c>
      <c r="X137" s="158">
        <f>X.!$Q138</f>
        <v>0</v>
      </c>
      <c r="Y137" s="158">
        <f t="shared" ref="Y137" si="691">Z137-X137</f>
        <v>0</v>
      </c>
      <c r="Z137" s="158">
        <f>XI.!$Q138</f>
        <v>0</v>
      </c>
      <c r="AA137" s="158">
        <f t="shared" ref="AA137" si="692">AB137-Z137</f>
        <v>0</v>
      </c>
      <c r="AB137" s="158">
        <f>XII.!$Q138</f>
        <v>0</v>
      </c>
    </row>
    <row r="138" spans="1:31" x14ac:dyDescent="0.3">
      <c r="A138" s="105"/>
      <c r="B138" s="107"/>
      <c r="C138" s="109"/>
      <c r="D138" s="153"/>
      <c r="E138" s="149"/>
      <c r="F138" s="151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</row>
    <row r="139" spans="1:31" hidden="1" x14ac:dyDescent="0.3">
      <c r="A139" s="105" t="str">
        <f>I.!A139</f>
        <v>8.2</v>
      </c>
      <c r="B139" s="107"/>
      <c r="C139" s="109" t="str">
        <f>I.!C139</f>
        <v>Základné školy</v>
      </c>
      <c r="D139" s="153">
        <f>XII.!Q139</f>
        <v>296</v>
      </c>
      <c r="E139" s="149">
        <f>I.!Q139</f>
        <v>0</v>
      </c>
      <c r="F139" s="151">
        <f>I.!$Q140</f>
        <v>0</v>
      </c>
      <c r="G139" s="147">
        <f t="shared" ref="G139" si="693">H139-F139</f>
        <v>296</v>
      </c>
      <c r="H139" s="147">
        <f>II.!$Q140</f>
        <v>296</v>
      </c>
      <c r="I139" s="147">
        <f t="shared" ref="I139" si="694">J139-H139</f>
        <v>0</v>
      </c>
      <c r="J139" s="147">
        <f>III.!$Q140</f>
        <v>296</v>
      </c>
      <c r="K139" s="147">
        <f t="shared" ref="K139" si="695">L139-J139</f>
        <v>0</v>
      </c>
      <c r="L139" s="147">
        <f>IV.!$Q140</f>
        <v>296</v>
      </c>
      <c r="M139" s="147">
        <f t="shared" ref="M139" si="696">N139-L139</f>
        <v>0</v>
      </c>
      <c r="N139" s="147">
        <f>V.!$Q140</f>
        <v>296</v>
      </c>
      <c r="O139" s="147">
        <f t="shared" ref="O139" si="697">P139-N139</f>
        <v>0</v>
      </c>
      <c r="P139" s="147">
        <f>VI.!$Q140</f>
        <v>296</v>
      </c>
      <c r="Q139" s="147">
        <f t="shared" ref="Q139" si="698">R139-P139</f>
        <v>-296</v>
      </c>
      <c r="R139" s="147">
        <f>VII.!$Q140</f>
        <v>0</v>
      </c>
      <c r="S139" s="147">
        <f t="shared" ref="S139" si="699">T139-R139</f>
        <v>0</v>
      </c>
      <c r="T139" s="147">
        <f>VIII.!$Q140</f>
        <v>0</v>
      </c>
      <c r="U139" s="147">
        <f t="shared" ref="U139" si="700">V139-T139</f>
        <v>0</v>
      </c>
      <c r="V139" s="147">
        <f>IX.!$Q140</f>
        <v>0</v>
      </c>
      <c r="W139" s="147">
        <f t="shared" ref="W139" si="701">X139-V139</f>
        <v>0</v>
      </c>
      <c r="X139" s="147">
        <f>X.!$Q140</f>
        <v>0</v>
      </c>
      <c r="Y139" s="147">
        <f t="shared" ref="Y139" si="702">Z139-X139</f>
        <v>0</v>
      </c>
      <c r="Z139" s="147">
        <f>XI.!$Q140</f>
        <v>0</v>
      </c>
      <c r="AA139" s="147">
        <f t="shared" ref="AA139" si="703">AB139-Z139</f>
        <v>0</v>
      </c>
      <c r="AB139" s="147">
        <f>XII.!$Q140</f>
        <v>0</v>
      </c>
      <c r="AD139" s="84"/>
    </row>
    <row r="140" spans="1:31" hidden="1" x14ac:dyDescent="0.3">
      <c r="A140" s="105"/>
      <c r="B140" s="107"/>
      <c r="C140" s="109"/>
      <c r="D140" s="153"/>
      <c r="E140" s="149"/>
      <c r="F140" s="151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</row>
    <row r="141" spans="1:31" ht="14.4" x14ac:dyDescent="0.3">
      <c r="A141" s="105" t="str">
        <f>I.!A141</f>
        <v>8.4</v>
      </c>
      <c r="B141" s="107"/>
      <c r="C141" s="109" t="str">
        <f>I.!C141</f>
        <v>Zariadenia pre záujmové vzdelávanie - inej obci za CVČ</v>
      </c>
      <c r="D141" s="153">
        <f>XII.!Q141</f>
        <v>150</v>
      </c>
      <c r="E141" s="149">
        <f>I.!Q141</f>
        <v>150</v>
      </c>
      <c r="F141" s="151">
        <f>I.!$Q142</f>
        <v>0</v>
      </c>
      <c r="G141" s="147">
        <f t="shared" ref="G141" si="704">H141-F141</f>
        <v>0</v>
      </c>
      <c r="H141" s="147">
        <f>II.!$Q142</f>
        <v>0</v>
      </c>
      <c r="I141" s="147">
        <f t="shared" ref="I141" si="705">J141-H141</f>
        <v>0</v>
      </c>
      <c r="J141" s="147">
        <f>III.!$Q142</f>
        <v>0</v>
      </c>
      <c r="K141" s="147">
        <f t="shared" ref="K141" si="706">L141-J141</f>
        <v>0</v>
      </c>
      <c r="L141" s="147">
        <f>IV.!$Q142</f>
        <v>0</v>
      </c>
      <c r="M141" s="147">
        <f t="shared" ref="M141" si="707">N141-L141</f>
        <v>0</v>
      </c>
      <c r="N141" s="147">
        <f>V.!$Q142</f>
        <v>0</v>
      </c>
      <c r="O141" s="147">
        <f t="shared" ref="O141" si="708">P141-N141</f>
        <v>0</v>
      </c>
      <c r="P141" s="147">
        <f>VI.!$Q142</f>
        <v>0</v>
      </c>
      <c r="Q141" s="147">
        <f t="shared" ref="Q141" si="709">R141-P141</f>
        <v>0</v>
      </c>
      <c r="R141" s="147">
        <f>VII.!$Q142</f>
        <v>0</v>
      </c>
      <c r="S141" s="147">
        <f t="shared" ref="S141" si="710">T141-R141</f>
        <v>0</v>
      </c>
      <c r="T141" s="147">
        <f>VIII.!$Q142</f>
        <v>0</v>
      </c>
      <c r="U141" s="147">
        <f t="shared" ref="U141" si="711">V141-T141</f>
        <v>0</v>
      </c>
      <c r="V141" s="147">
        <f>IX.!$Q142</f>
        <v>0</v>
      </c>
      <c r="W141" s="147">
        <f t="shared" ref="W141" si="712">X141-V141</f>
        <v>0</v>
      </c>
      <c r="X141" s="147">
        <f>X.!$Q142</f>
        <v>0</v>
      </c>
      <c r="Y141" s="147">
        <f t="shared" ref="Y141" si="713">Z141-X141</f>
        <v>0</v>
      </c>
      <c r="Z141" s="147">
        <f>XI.!$Q142</f>
        <v>0</v>
      </c>
      <c r="AA141" s="147">
        <f t="shared" ref="AA141" si="714">AB141-Z141</f>
        <v>0</v>
      </c>
      <c r="AB141" s="147">
        <f>XII.!$Q142</f>
        <v>0</v>
      </c>
      <c r="AC141" s="72"/>
      <c r="AD141" s="72"/>
      <c r="AE141" s="72"/>
    </row>
    <row r="142" spans="1:31" ht="14.4" x14ac:dyDescent="0.3">
      <c r="A142" s="105"/>
      <c r="B142" s="107"/>
      <c r="C142" s="109"/>
      <c r="D142" s="153"/>
      <c r="E142" s="149"/>
      <c r="F142" s="151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72"/>
      <c r="AD142" s="72"/>
      <c r="AE142" s="72"/>
    </row>
    <row r="143" spans="1:31" x14ac:dyDescent="0.3">
      <c r="A143" s="105" t="str">
        <f>I.!A143</f>
        <v>8.5</v>
      </c>
      <c r="B143" s="107"/>
      <c r="C143" s="109" t="str">
        <f>I.!C143</f>
        <v>Školský úrad - reprezentačné</v>
      </c>
      <c r="D143" s="153">
        <f>XII.!Q143</f>
        <v>250</v>
      </c>
      <c r="E143" s="149">
        <f>I.!Q143</f>
        <v>250</v>
      </c>
      <c r="F143" s="151">
        <f>I.!$Q144</f>
        <v>0</v>
      </c>
      <c r="G143" s="147">
        <f t="shared" ref="G143" si="715">H143-F143</f>
        <v>0</v>
      </c>
      <c r="H143" s="147">
        <f>II.!$Q144</f>
        <v>0</v>
      </c>
      <c r="I143" s="147">
        <f t="shared" ref="I143" si="716">J143-H143</f>
        <v>0</v>
      </c>
      <c r="J143" s="147">
        <f>III.!$Q144</f>
        <v>0</v>
      </c>
      <c r="K143" s="147">
        <f t="shared" ref="K143" si="717">L143-J143</f>
        <v>12.46</v>
      </c>
      <c r="L143" s="147">
        <f>IV.!$Q144</f>
        <v>12.46</v>
      </c>
      <c r="M143" s="147">
        <f t="shared" ref="M143" si="718">N143-L143</f>
        <v>84.109999999999985</v>
      </c>
      <c r="N143" s="147">
        <f>V.!$Q144</f>
        <v>96.57</v>
      </c>
      <c r="O143" s="147">
        <f t="shared" ref="O143" si="719">P143-N143</f>
        <v>48.300000000000011</v>
      </c>
      <c r="P143" s="147">
        <f>VI.!$Q144</f>
        <v>144.87</v>
      </c>
      <c r="Q143" s="147">
        <f t="shared" ref="Q143" si="720">R143-P143</f>
        <v>-144.87</v>
      </c>
      <c r="R143" s="147">
        <f>VII.!$Q144</f>
        <v>0</v>
      </c>
      <c r="S143" s="147">
        <f t="shared" ref="S143" si="721">T143-R143</f>
        <v>0</v>
      </c>
      <c r="T143" s="147">
        <f>VIII.!$Q144</f>
        <v>0</v>
      </c>
      <c r="U143" s="147">
        <f t="shared" ref="U143" si="722">V143-T143</f>
        <v>0</v>
      </c>
      <c r="V143" s="147">
        <f>IX.!$Q144</f>
        <v>0</v>
      </c>
      <c r="W143" s="147">
        <f t="shared" ref="W143" si="723">X143-V143</f>
        <v>0</v>
      </c>
      <c r="X143" s="147">
        <f>X.!$Q144</f>
        <v>0</v>
      </c>
      <c r="Y143" s="147">
        <f t="shared" ref="Y143" si="724">Z143-X143</f>
        <v>0</v>
      </c>
      <c r="Z143" s="147">
        <f>XI.!$Q144</f>
        <v>0</v>
      </c>
      <c r="AA143" s="147">
        <f t="shared" ref="AA143" si="725">AB143-Z143</f>
        <v>0</v>
      </c>
      <c r="AB143" s="147">
        <f>XII.!$Q144</f>
        <v>0</v>
      </c>
    </row>
    <row r="144" spans="1:31" x14ac:dyDescent="0.3">
      <c r="A144" s="105"/>
      <c r="B144" s="107"/>
      <c r="C144" s="109"/>
      <c r="D144" s="153"/>
      <c r="E144" s="149"/>
      <c r="F144" s="151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</row>
    <row r="145" spans="1:31" x14ac:dyDescent="0.3">
      <c r="A145" s="105" t="str">
        <f>I.!A145</f>
        <v>8.5</v>
      </c>
      <c r="B145" s="107"/>
      <c r="C145" s="109" t="str">
        <f>I.!C145</f>
        <v>Školský úrad</v>
      </c>
      <c r="D145" s="153">
        <f>XII.!Q145</f>
        <v>27002</v>
      </c>
      <c r="E145" s="149">
        <f>I.!Q145</f>
        <v>27002</v>
      </c>
      <c r="F145" s="151">
        <f>I.!$Q146</f>
        <v>1558.43</v>
      </c>
      <c r="G145" s="147">
        <f t="shared" ref="G145" si="726">H145-F145</f>
        <v>1613.39</v>
      </c>
      <c r="H145" s="147">
        <f>II.!$Q146</f>
        <v>3171.82</v>
      </c>
      <c r="I145" s="147">
        <f t="shared" ref="I145" si="727">J145-H145</f>
        <v>2078.8599999999992</v>
      </c>
      <c r="J145" s="147">
        <f>III.!$Q146</f>
        <v>5250.6799999999994</v>
      </c>
      <c r="K145" s="147">
        <f t="shared" ref="K145" si="728">L145-J145</f>
        <v>1907.9600000000009</v>
      </c>
      <c r="L145" s="147">
        <f>IV.!$Q146</f>
        <v>7158.64</v>
      </c>
      <c r="M145" s="147">
        <f t="shared" ref="M145" si="729">N145-L145</f>
        <v>1857.62</v>
      </c>
      <c r="N145" s="147">
        <f>V.!$Q146</f>
        <v>9016.26</v>
      </c>
      <c r="O145" s="147">
        <f t="shared" ref="O145" si="730">P145-N145</f>
        <v>2166.6299999999992</v>
      </c>
      <c r="P145" s="147">
        <f>VI.!$Q146</f>
        <v>11182.89</v>
      </c>
      <c r="Q145" s="147">
        <f t="shared" ref="Q145" si="731">R145-P145</f>
        <v>-11182.89</v>
      </c>
      <c r="R145" s="147">
        <f>VII.!$Q146</f>
        <v>0</v>
      </c>
      <c r="S145" s="147">
        <f t="shared" ref="S145" si="732">T145-R145</f>
        <v>0</v>
      </c>
      <c r="T145" s="147">
        <f>VIII.!$Q146</f>
        <v>0</v>
      </c>
      <c r="U145" s="147">
        <f t="shared" ref="U145" si="733">V145-T145</f>
        <v>0</v>
      </c>
      <c r="V145" s="147">
        <f>IX.!$Q146</f>
        <v>0</v>
      </c>
      <c r="W145" s="147">
        <f t="shared" ref="W145" si="734">X145-V145</f>
        <v>0</v>
      </c>
      <c r="X145" s="147">
        <f>X.!$Q146</f>
        <v>0</v>
      </c>
      <c r="Y145" s="147">
        <f t="shared" ref="Y145" si="735">Z145-X145</f>
        <v>0</v>
      </c>
      <c r="Z145" s="147">
        <f>XI.!$Q146</f>
        <v>0</v>
      </c>
      <c r="AA145" s="147">
        <f t="shared" ref="AA145" si="736">AB145-Z145</f>
        <v>0</v>
      </c>
      <c r="AB145" s="147">
        <f>XII.!$Q146</f>
        <v>0</v>
      </c>
    </row>
    <row r="146" spans="1:31" ht="14.4" thickBot="1" x14ac:dyDescent="0.35">
      <c r="A146" s="106"/>
      <c r="B146" s="108"/>
      <c r="C146" s="110"/>
      <c r="D146" s="154"/>
      <c r="E146" s="150"/>
      <c r="F146" s="152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</row>
    <row r="147" spans="1:31" s="82" customFormat="1" ht="14.4" thickBot="1" x14ac:dyDescent="0.35">
      <c r="A147" s="69"/>
      <c r="B147" s="69"/>
      <c r="C147" s="47"/>
      <c r="D147" s="79"/>
      <c r="E147" s="79"/>
      <c r="F147" s="85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31" s="78" customFormat="1" ht="14.4" x14ac:dyDescent="0.3">
      <c r="A148" s="127" t="str">
        <f>I.!A148</f>
        <v>9.</v>
      </c>
      <c r="B148" s="180">
        <f>I.!B148</f>
        <v>0</v>
      </c>
      <c r="C148" s="182" t="str">
        <f>I.!C148</f>
        <v>Šport</v>
      </c>
      <c r="D148" s="171">
        <f>XII.!Q148</f>
        <v>237013</v>
      </c>
      <c r="E148" s="173">
        <f>I.!Q148</f>
        <v>225859</v>
      </c>
      <c r="F148" s="177">
        <f>I.!$Q149</f>
        <v>15251.14</v>
      </c>
      <c r="G148" s="167">
        <f t="shared" ref="G148" si="737">H148-F148</f>
        <v>14500</v>
      </c>
      <c r="H148" s="167">
        <f>II.!$Q149</f>
        <v>29751.14</v>
      </c>
      <c r="I148" s="167">
        <f t="shared" ref="I148" si="738">J148-H148</f>
        <v>15040</v>
      </c>
      <c r="J148" s="167">
        <f>III.!$Q149</f>
        <v>44791.14</v>
      </c>
      <c r="K148" s="167">
        <f t="shared" ref="K148" si="739">L148-J148</f>
        <v>898.91999999999825</v>
      </c>
      <c r="L148" s="167">
        <f>IV.!$Q149</f>
        <v>45690.06</v>
      </c>
      <c r="M148" s="167">
        <f t="shared" ref="M148" si="740">N148-L148</f>
        <v>29643.940000000002</v>
      </c>
      <c r="N148" s="167">
        <f>V.!$Q149</f>
        <v>75334</v>
      </c>
      <c r="O148" s="167">
        <f t="shared" ref="O148" si="741">P148-N148</f>
        <v>61976.080000000016</v>
      </c>
      <c r="P148" s="167">
        <f>VI.!$Q149</f>
        <v>137310.08000000002</v>
      </c>
      <c r="Q148" s="167">
        <f t="shared" ref="Q148" si="742">R148-P148</f>
        <v>-137310.08000000002</v>
      </c>
      <c r="R148" s="167">
        <f>VII.!$Q149</f>
        <v>0</v>
      </c>
      <c r="S148" s="167">
        <f t="shared" ref="S148" si="743">T148-R148</f>
        <v>0</v>
      </c>
      <c r="T148" s="167">
        <f>VIII.!$Q149</f>
        <v>0</v>
      </c>
      <c r="U148" s="167">
        <f t="shared" ref="U148" si="744">V148-T148</f>
        <v>0</v>
      </c>
      <c r="V148" s="167">
        <f>IX.!$Q149</f>
        <v>0</v>
      </c>
      <c r="W148" s="167">
        <f t="shared" ref="W148" si="745">X148-V148</f>
        <v>0</v>
      </c>
      <c r="X148" s="167">
        <f>X.!$Q149</f>
        <v>0</v>
      </c>
      <c r="Y148" s="167">
        <f t="shared" ref="Y148" si="746">Z148-X148</f>
        <v>0</v>
      </c>
      <c r="Z148" s="167">
        <f>XI.!$Q149</f>
        <v>0</v>
      </c>
      <c r="AA148" s="167">
        <f t="shared" ref="AA148" si="747">AB148-Z148</f>
        <v>0</v>
      </c>
      <c r="AB148" s="167">
        <f>XII.!$Q149</f>
        <v>0</v>
      </c>
      <c r="AC148" s="72"/>
      <c r="AD148" s="72"/>
      <c r="AE148" s="72"/>
    </row>
    <row r="149" spans="1:31" s="78" customFormat="1" ht="15" thickBot="1" x14ac:dyDescent="0.35">
      <c r="A149" s="129"/>
      <c r="B149" s="181"/>
      <c r="C149" s="183"/>
      <c r="D149" s="172"/>
      <c r="E149" s="174"/>
      <c r="F149" s="17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72"/>
      <c r="AD149" s="72"/>
      <c r="AE149" s="72"/>
    </row>
    <row r="150" spans="1:31" x14ac:dyDescent="0.3">
      <c r="A150" s="100" t="str">
        <f>I.!A150</f>
        <v>9.1</v>
      </c>
      <c r="B150" s="102"/>
      <c r="C150" s="104" t="str">
        <f>I.!C150</f>
        <v>Podpora športových aktivít - dotácie športovým klubom</v>
      </c>
      <c r="D150" s="162">
        <f>XII.!Q150</f>
        <v>165000</v>
      </c>
      <c r="E150" s="169">
        <f>I.!Q150</f>
        <v>162955</v>
      </c>
      <c r="F150" s="179">
        <f>I.!$Q151</f>
        <v>0</v>
      </c>
      <c r="G150" s="158">
        <f t="shared" ref="G150" si="748">H150-F150</f>
        <v>0</v>
      </c>
      <c r="H150" s="158">
        <f>II.!$Q151</f>
        <v>0</v>
      </c>
      <c r="I150" s="158">
        <f t="shared" ref="I150" si="749">J150-H150</f>
        <v>0</v>
      </c>
      <c r="J150" s="158">
        <f>III.!$Q151</f>
        <v>0</v>
      </c>
      <c r="K150" s="158">
        <f t="shared" ref="K150" si="750">L150-J150</f>
        <v>0</v>
      </c>
      <c r="L150" s="158">
        <f>IV.!$Q151</f>
        <v>0</v>
      </c>
      <c r="M150" s="158">
        <f t="shared" ref="M150" si="751">N150-L150</f>
        <v>24500</v>
      </c>
      <c r="N150" s="158">
        <f>V.!$Q151</f>
        <v>24500</v>
      </c>
      <c r="O150" s="158">
        <f t="shared" ref="O150" si="752">P150-N150</f>
        <v>61500</v>
      </c>
      <c r="P150" s="158">
        <f>VI.!$Q151</f>
        <v>86000</v>
      </c>
      <c r="Q150" s="158">
        <f t="shared" ref="Q150" si="753">R150-P150</f>
        <v>-86000</v>
      </c>
      <c r="R150" s="158">
        <f>VII.!$Q151</f>
        <v>0</v>
      </c>
      <c r="S150" s="158">
        <f t="shared" ref="S150" si="754">T150-R150</f>
        <v>0</v>
      </c>
      <c r="T150" s="158">
        <f>VIII.!$Q151</f>
        <v>0</v>
      </c>
      <c r="U150" s="158">
        <f t="shared" ref="U150" si="755">V150-T150</f>
        <v>0</v>
      </c>
      <c r="V150" s="158">
        <f>IX.!$Q151</f>
        <v>0</v>
      </c>
      <c r="W150" s="158">
        <f t="shared" ref="W150" si="756">X150-V150</f>
        <v>0</v>
      </c>
      <c r="X150" s="158">
        <f>X.!$Q151</f>
        <v>0</v>
      </c>
      <c r="Y150" s="158">
        <f t="shared" ref="Y150" si="757">Z150-X150</f>
        <v>0</v>
      </c>
      <c r="Z150" s="158">
        <f>XI.!$Q151</f>
        <v>0</v>
      </c>
      <c r="AA150" s="158">
        <f t="shared" ref="AA150" si="758">AB150-Z150</f>
        <v>0</v>
      </c>
      <c r="AB150" s="158">
        <f>XII.!$Q151</f>
        <v>0</v>
      </c>
    </row>
    <row r="151" spans="1:31" x14ac:dyDescent="0.3">
      <c r="A151" s="105"/>
      <c r="B151" s="107"/>
      <c r="C151" s="109"/>
      <c r="D151" s="153"/>
      <c r="E151" s="149"/>
      <c r="F151" s="151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</row>
    <row r="152" spans="1:31" x14ac:dyDescent="0.3">
      <c r="A152" s="105" t="str">
        <f>I.!A152</f>
        <v>9.1</v>
      </c>
      <c r="B152" s="107"/>
      <c r="C152" s="109" t="str">
        <f>I.!C152</f>
        <v>Podpora športových aktivít - ostatné dotácie voľnočasové</v>
      </c>
      <c r="D152" s="153">
        <f>XII.!Q152</f>
        <v>3000</v>
      </c>
      <c r="E152" s="149">
        <f>I.!Q152</f>
        <v>5045</v>
      </c>
      <c r="F152" s="151">
        <f>I.!$Q153</f>
        <v>0</v>
      </c>
      <c r="G152" s="147">
        <f t="shared" ref="G152" si="759">H152-F152</f>
        <v>0</v>
      </c>
      <c r="H152" s="147">
        <f>II.!$Q153</f>
        <v>0</v>
      </c>
      <c r="I152" s="147">
        <f t="shared" ref="I152" si="760">J152-H152</f>
        <v>500</v>
      </c>
      <c r="J152" s="147">
        <f>III.!$Q153</f>
        <v>500</v>
      </c>
      <c r="K152" s="147">
        <f t="shared" ref="K152" si="761">L152-J152</f>
        <v>200</v>
      </c>
      <c r="L152" s="147">
        <f>IV.!$Q153</f>
        <v>700</v>
      </c>
      <c r="M152" s="147">
        <f t="shared" ref="M152" si="762">N152-L152</f>
        <v>0</v>
      </c>
      <c r="N152" s="147">
        <f>V.!$Q153</f>
        <v>700</v>
      </c>
      <c r="O152" s="147">
        <f t="shared" ref="O152" si="763">P152-N152</f>
        <v>450</v>
      </c>
      <c r="P152" s="147">
        <f>VI.!$Q153</f>
        <v>1150</v>
      </c>
      <c r="Q152" s="147">
        <f t="shared" ref="Q152" si="764">R152-P152</f>
        <v>-1150</v>
      </c>
      <c r="R152" s="147">
        <f>VII.!$Q153</f>
        <v>0</v>
      </c>
      <c r="S152" s="147">
        <f t="shared" ref="S152" si="765">T152-R152</f>
        <v>0</v>
      </c>
      <c r="T152" s="147">
        <f>VIII.!$Q153</f>
        <v>0</v>
      </c>
      <c r="U152" s="147">
        <f t="shared" ref="U152" si="766">V152-T152</f>
        <v>0</v>
      </c>
      <c r="V152" s="147">
        <f>IX.!$Q153</f>
        <v>0</v>
      </c>
      <c r="W152" s="147">
        <f t="shared" ref="W152" si="767">X152-V152</f>
        <v>0</v>
      </c>
      <c r="X152" s="147">
        <f>X.!$Q153</f>
        <v>0</v>
      </c>
      <c r="Y152" s="147">
        <f t="shared" ref="Y152" si="768">Z152-X152</f>
        <v>0</v>
      </c>
      <c r="Z152" s="147">
        <f>XI.!$Q153</f>
        <v>0</v>
      </c>
      <c r="AA152" s="147">
        <f t="shared" ref="AA152" si="769">AB152-Z152</f>
        <v>0</v>
      </c>
      <c r="AB152" s="147">
        <f>XII.!$Q153</f>
        <v>0</v>
      </c>
    </row>
    <row r="153" spans="1:31" x14ac:dyDescent="0.3">
      <c r="A153" s="105"/>
      <c r="B153" s="107"/>
      <c r="C153" s="109"/>
      <c r="D153" s="153"/>
      <c r="E153" s="149"/>
      <c r="F153" s="151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</row>
    <row r="154" spans="1:31" x14ac:dyDescent="0.3">
      <c r="A154" s="105" t="str">
        <f>I.!A154</f>
        <v>9.2</v>
      </c>
      <c r="B154" s="107"/>
      <c r="C154" s="109" t="str">
        <f>I.!C154</f>
        <v>Futbalový štadión</v>
      </c>
      <c r="D154" s="153">
        <f>XII.!Q154</f>
        <v>69013</v>
      </c>
      <c r="E154" s="149">
        <f>I.!Q154</f>
        <v>57859</v>
      </c>
      <c r="F154" s="151">
        <f>I.!$Q155</f>
        <v>15251.14</v>
      </c>
      <c r="G154" s="147">
        <f t="shared" ref="G154" si="770">H154-F154</f>
        <v>14500</v>
      </c>
      <c r="H154" s="147">
        <f>II.!$Q155</f>
        <v>29751.14</v>
      </c>
      <c r="I154" s="147">
        <f t="shared" ref="I154" si="771">J154-H154</f>
        <v>14540</v>
      </c>
      <c r="J154" s="147">
        <f>III.!$Q155</f>
        <v>44291.14</v>
      </c>
      <c r="K154" s="147">
        <f t="shared" ref="K154" si="772">L154-J154</f>
        <v>698.91999999999825</v>
      </c>
      <c r="L154" s="147">
        <f>IV.!$Q155</f>
        <v>44990.06</v>
      </c>
      <c r="M154" s="147">
        <f t="shared" ref="M154" si="773">N154-L154</f>
        <v>5143.9400000000023</v>
      </c>
      <c r="N154" s="147">
        <f>V.!$Q155</f>
        <v>50134</v>
      </c>
      <c r="O154" s="147">
        <f t="shared" ref="O154" si="774">P154-N154</f>
        <v>26.080000000001746</v>
      </c>
      <c r="P154" s="147">
        <f>VI.!$Q155</f>
        <v>50160.08</v>
      </c>
      <c r="Q154" s="147">
        <f t="shared" ref="Q154" si="775">R154-P154</f>
        <v>-50160.08</v>
      </c>
      <c r="R154" s="147">
        <f>VII.!$Q155</f>
        <v>0</v>
      </c>
      <c r="S154" s="147">
        <f t="shared" ref="S154" si="776">T154-R154</f>
        <v>0</v>
      </c>
      <c r="T154" s="147">
        <f>VIII.!$Q155</f>
        <v>0</v>
      </c>
      <c r="U154" s="147">
        <f t="shared" ref="U154" si="777">V154-T154</f>
        <v>0</v>
      </c>
      <c r="V154" s="147">
        <f>IX.!$Q155</f>
        <v>0</v>
      </c>
      <c r="W154" s="147">
        <f t="shared" ref="W154" si="778">X154-V154</f>
        <v>0</v>
      </c>
      <c r="X154" s="147">
        <f>X.!$Q155</f>
        <v>0</v>
      </c>
      <c r="Y154" s="147">
        <f t="shared" ref="Y154" si="779">Z154-X154</f>
        <v>0</v>
      </c>
      <c r="Z154" s="147">
        <f>XI.!$Q155</f>
        <v>0</v>
      </c>
      <c r="AA154" s="147">
        <f t="shared" ref="AA154" si="780">AB154-Z154</f>
        <v>0</v>
      </c>
      <c r="AB154" s="147">
        <f>XII.!$Q155</f>
        <v>0</v>
      </c>
    </row>
    <row r="155" spans="1:31" x14ac:dyDescent="0.3">
      <c r="A155" s="105"/>
      <c r="B155" s="107"/>
      <c r="C155" s="109"/>
      <c r="D155" s="153"/>
      <c r="E155" s="149"/>
      <c r="F155" s="151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</row>
    <row r="156" spans="1:31" ht="13.8" hidden="1" customHeight="1" x14ac:dyDescent="0.3">
      <c r="A156" s="105" t="str">
        <f>I.!A156</f>
        <v>9.3</v>
      </c>
      <c r="B156" s="107"/>
      <c r="C156" s="109" t="str">
        <f>I.!C156</f>
        <v>Prístavba posilňovne v KRK</v>
      </c>
      <c r="D156" s="153">
        <f>XII.!Q156</f>
        <v>0</v>
      </c>
      <c r="E156" s="149">
        <f>I.!Q156</f>
        <v>0</v>
      </c>
      <c r="F156" s="151">
        <f>I.!$Q157</f>
        <v>0</v>
      </c>
      <c r="G156" s="147">
        <f t="shared" ref="G156" si="781">H156-F156</f>
        <v>0</v>
      </c>
      <c r="H156" s="147">
        <f>II.!$Q157</f>
        <v>0</v>
      </c>
      <c r="I156" s="147">
        <f t="shared" ref="I156" si="782">J156-H156</f>
        <v>0</v>
      </c>
      <c r="J156" s="147">
        <f>III.!$Q157</f>
        <v>0</v>
      </c>
      <c r="K156" s="147">
        <f t="shared" ref="K156" si="783">L156-J156</f>
        <v>0</v>
      </c>
      <c r="L156" s="147">
        <f>IV.!$Q157</f>
        <v>0</v>
      </c>
      <c r="M156" s="147">
        <f t="shared" ref="M156" si="784">N156-L156</f>
        <v>0</v>
      </c>
      <c r="N156" s="147">
        <f>V.!$Q157</f>
        <v>0</v>
      </c>
      <c r="O156" s="147">
        <f t="shared" ref="O156" si="785">P156-N156</f>
        <v>0</v>
      </c>
      <c r="P156" s="147">
        <f>VI.!$Q157</f>
        <v>0</v>
      </c>
      <c r="Q156" s="147">
        <f t="shared" ref="Q156" si="786">R156-P156</f>
        <v>0</v>
      </c>
      <c r="R156" s="147">
        <f>VII.!$Q157</f>
        <v>0</v>
      </c>
      <c r="S156" s="147">
        <f t="shared" ref="S156" si="787">T156-R156</f>
        <v>0</v>
      </c>
      <c r="T156" s="147">
        <f>VIII.!$Q157</f>
        <v>0</v>
      </c>
      <c r="U156" s="147">
        <f t="shared" ref="U156" si="788">V156-T156</f>
        <v>0</v>
      </c>
      <c r="V156" s="147">
        <f>IX.!$Q157</f>
        <v>0</v>
      </c>
      <c r="W156" s="147">
        <f t="shared" ref="W156" si="789">X156-V156</f>
        <v>0</v>
      </c>
      <c r="X156" s="147">
        <f>X.!$Q157</f>
        <v>0</v>
      </c>
      <c r="Y156" s="147">
        <f t="shared" ref="Y156" si="790">Z156-X156</f>
        <v>0</v>
      </c>
      <c r="Z156" s="147">
        <f>XI.!$Q157</f>
        <v>0</v>
      </c>
      <c r="AA156" s="147">
        <f t="shared" ref="AA156" si="791">AB156-Z156</f>
        <v>0</v>
      </c>
      <c r="AB156" s="147">
        <f>XII.!$Q157</f>
        <v>0</v>
      </c>
    </row>
    <row r="157" spans="1:31" ht="14.4" hidden="1" customHeight="1" thickBot="1" x14ac:dyDescent="0.35">
      <c r="A157" s="106"/>
      <c r="B157" s="108"/>
      <c r="C157" s="110"/>
      <c r="D157" s="154"/>
      <c r="E157" s="150"/>
      <c r="F157" s="152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</row>
    <row r="158" spans="1:31" s="82" customFormat="1" ht="14.4" thickBot="1" x14ac:dyDescent="0.35">
      <c r="A158" s="69"/>
      <c r="B158" s="69"/>
      <c r="C158" s="47"/>
      <c r="D158" s="79"/>
      <c r="E158" s="79"/>
      <c r="F158" s="83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31" s="78" customFormat="1" ht="14.4" x14ac:dyDescent="0.3">
      <c r="A159" s="127" t="str">
        <f>I.!A159</f>
        <v>10.</v>
      </c>
      <c r="B159" s="128">
        <f>I.!B159</f>
        <v>0</v>
      </c>
      <c r="C159" s="117" t="str">
        <f>I.!C159</f>
        <v>Kultúra</v>
      </c>
      <c r="D159" s="171">
        <f>XII.!Q159</f>
        <v>107241</v>
      </c>
      <c r="E159" s="173">
        <f>I.!Q159</f>
        <v>107241</v>
      </c>
      <c r="F159" s="177">
        <f>I.!$Q160</f>
        <v>9873.92</v>
      </c>
      <c r="G159" s="167">
        <f t="shared" ref="G159" si="792">H159-F159</f>
        <v>4870.4599999999973</v>
      </c>
      <c r="H159" s="167">
        <f>II.!$Q160</f>
        <v>14744.379999999997</v>
      </c>
      <c r="I159" s="167">
        <f t="shared" ref="I159" si="793">J159-H159</f>
        <v>4242.9000000000051</v>
      </c>
      <c r="J159" s="167">
        <f>III.!$Q160</f>
        <v>18987.280000000002</v>
      </c>
      <c r="K159" s="167">
        <f t="shared" ref="K159" si="794">L159-J159</f>
        <v>13168.36</v>
      </c>
      <c r="L159" s="167">
        <f>IV.!$Q160</f>
        <v>32155.640000000003</v>
      </c>
      <c r="M159" s="167">
        <f t="shared" ref="M159" si="795">N159-L159</f>
        <v>4806.7599999999984</v>
      </c>
      <c r="N159" s="167">
        <f>V.!$Q160</f>
        <v>36962.400000000001</v>
      </c>
      <c r="O159" s="167">
        <f t="shared" ref="O159" si="796">P159-N159</f>
        <v>8854.9300000000076</v>
      </c>
      <c r="P159" s="167">
        <f>VI.!$Q160</f>
        <v>45817.330000000009</v>
      </c>
      <c r="Q159" s="167">
        <f t="shared" ref="Q159" si="797">R159-P159</f>
        <v>-45817.330000000009</v>
      </c>
      <c r="R159" s="167">
        <f>VII.!$Q160</f>
        <v>0</v>
      </c>
      <c r="S159" s="167">
        <f t="shared" ref="S159" si="798">T159-R159</f>
        <v>0</v>
      </c>
      <c r="T159" s="167">
        <f>VIII.!$Q160</f>
        <v>0</v>
      </c>
      <c r="U159" s="167">
        <f t="shared" ref="U159" si="799">V159-T159</f>
        <v>0</v>
      </c>
      <c r="V159" s="167">
        <f>IX.!$Q160</f>
        <v>0</v>
      </c>
      <c r="W159" s="167">
        <f t="shared" ref="W159" si="800">X159-V159</f>
        <v>0</v>
      </c>
      <c r="X159" s="167">
        <f>X.!$Q160</f>
        <v>0</v>
      </c>
      <c r="Y159" s="167">
        <f t="shared" ref="Y159" si="801">Z159-X159</f>
        <v>0</v>
      </c>
      <c r="Z159" s="167">
        <f>XI.!$Q160</f>
        <v>0</v>
      </c>
      <c r="AA159" s="167">
        <f t="shared" ref="AA159" si="802">AB159-Z159</f>
        <v>0</v>
      </c>
      <c r="AB159" s="167">
        <f>XII.!$Q160</f>
        <v>0</v>
      </c>
    </row>
    <row r="160" spans="1:31" s="78" customFormat="1" ht="15" thickBot="1" x14ac:dyDescent="0.35">
      <c r="A160" s="129"/>
      <c r="B160" s="130"/>
      <c r="C160" s="118"/>
      <c r="D160" s="172"/>
      <c r="E160" s="174"/>
      <c r="F160" s="17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</row>
    <row r="161" spans="1:30" ht="14.4" x14ac:dyDescent="0.3">
      <c r="A161" s="100" t="str">
        <f>I.!A161</f>
        <v>10.1</v>
      </c>
      <c r="B161" s="102"/>
      <c r="C161" s="104" t="str">
        <f>I.!C161</f>
        <v>Podpora kultúry celomestského charakteru - mzdy, odvody</v>
      </c>
      <c r="D161" s="161">
        <f>XII.!Q161</f>
        <v>881</v>
      </c>
      <c r="E161" s="161">
        <f>I.!Q161</f>
        <v>881</v>
      </c>
      <c r="F161" s="165">
        <f>I.!$Q162</f>
        <v>174.37</v>
      </c>
      <c r="G161" s="157">
        <f t="shared" ref="G161" si="803">H161-F161</f>
        <v>43.759999999999991</v>
      </c>
      <c r="H161" s="157">
        <f>II.!$Q162</f>
        <v>218.13</v>
      </c>
      <c r="I161" s="157">
        <f t="shared" ref="I161" si="804">J161-H161</f>
        <v>216.20000000000005</v>
      </c>
      <c r="J161" s="157">
        <f>III.!$Q162</f>
        <v>434.33000000000004</v>
      </c>
      <c r="K161" s="157">
        <f t="shared" ref="K161" si="805">L161-J161</f>
        <v>28.339999999999975</v>
      </c>
      <c r="L161" s="157">
        <f>IV.!$Q162</f>
        <v>462.67</v>
      </c>
      <c r="M161" s="157">
        <f t="shared" ref="M161" si="806">N161-L161</f>
        <v>-12.949999999999989</v>
      </c>
      <c r="N161" s="157">
        <f>V.!$Q162</f>
        <v>449.72</v>
      </c>
      <c r="O161" s="157">
        <f t="shared" ref="O161" si="807">P161-N161</f>
        <v>201.05999999999995</v>
      </c>
      <c r="P161" s="157">
        <f>VI.!$Q162</f>
        <v>650.78</v>
      </c>
      <c r="Q161" s="157">
        <f t="shared" ref="Q161" si="808">R161-P161</f>
        <v>-650.78</v>
      </c>
      <c r="R161" s="157">
        <f>VII.!$Q162</f>
        <v>0</v>
      </c>
      <c r="S161" s="157">
        <f t="shared" ref="S161" si="809">T161-R161</f>
        <v>0</v>
      </c>
      <c r="T161" s="157">
        <f>VIII.!$Q162</f>
        <v>0</v>
      </c>
      <c r="U161" s="157">
        <f t="shared" ref="U161" si="810">V161-T161</f>
        <v>0</v>
      </c>
      <c r="V161" s="157">
        <f>IX.!$Q162</f>
        <v>0</v>
      </c>
      <c r="W161" s="157">
        <f t="shared" ref="W161" si="811">X161-V161</f>
        <v>0</v>
      </c>
      <c r="X161" s="157">
        <f>X.!$Q162</f>
        <v>0</v>
      </c>
      <c r="Y161" s="157">
        <f t="shared" ref="Y161" si="812">Z161-X161</f>
        <v>0</v>
      </c>
      <c r="Z161" s="157">
        <f>XI.!$Q162</f>
        <v>0</v>
      </c>
      <c r="AA161" s="157">
        <f t="shared" ref="AA161" si="813">AB161-Z161</f>
        <v>0</v>
      </c>
      <c r="AB161" s="157">
        <f>XII.!$Q162</f>
        <v>0</v>
      </c>
      <c r="AC161" s="72"/>
      <c r="AD161" s="72"/>
    </row>
    <row r="162" spans="1:30" ht="14.4" x14ac:dyDescent="0.3">
      <c r="A162" s="105"/>
      <c r="B162" s="107"/>
      <c r="C162" s="109"/>
      <c r="D162" s="162"/>
      <c r="E162" s="162"/>
      <c r="F162" s="166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72"/>
      <c r="AD162" s="72"/>
    </row>
    <row r="163" spans="1:30" ht="14.4" x14ac:dyDescent="0.3">
      <c r="A163" s="105" t="str">
        <f>I.!A163</f>
        <v>10.1</v>
      </c>
      <c r="B163" s="107"/>
      <c r="C163" s="109" t="str">
        <f>I.!C163</f>
        <v>Dom kultúry - energie</v>
      </c>
      <c r="D163" s="161">
        <f>XII.!Q163</f>
        <v>46100</v>
      </c>
      <c r="E163" s="161">
        <f>I.!Q163</f>
        <v>45850</v>
      </c>
      <c r="F163" s="165">
        <f>I.!$Q164</f>
        <v>4954.2</v>
      </c>
      <c r="G163" s="157">
        <f t="shared" ref="G163" si="814">H163-F163</f>
        <v>416.02999999999975</v>
      </c>
      <c r="H163" s="157">
        <f>II.!$Q164</f>
        <v>5370.23</v>
      </c>
      <c r="I163" s="157">
        <f t="shared" ref="I163" si="815">J163-H163</f>
        <v>971.18000000000029</v>
      </c>
      <c r="J163" s="157">
        <f>III.!$Q164</f>
        <v>6341.41</v>
      </c>
      <c r="K163" s="157">
        <f t="shared" ref="K163" si="816">L163-J163</f>
        <v>9908.2199999999993</v>
      </c>
      <c r="L163" s="157">
        <f>IV.!$Q164</f>
        <v>16249.63</v>
      </c>
      <c r="M163" s="157">
        <f t="shared" ref="M163" si="817">N163-L163</f>
        <v>480.09000000000196</v>
      </c>
      <c r="N163" s="157">
        <f>V.!$Q164</f>
        <v>16729.72</v>
      </c>
      <c r="O163" s="157">
        <f t="shared" ref="O163" si="818">P163-N163</f>
        <v>3326.6800000000003</v>
      </c>
      <c r="P163" s="157">
        <f>VI.!$Q164</f>
        <v>20056.400000000001</v>
      </c>
      <c r="Q163" s="157">
        <f t="shared" ref="Q163" si="819">R163-P163</f>
        <v>-20056.400000000001</v>
      </c>
      <c r="R163" s="157">
        <f>VII.!$Q164</f>
        <v>0</v>
      </c>
      <c r="S163" s="157">
        <f t="shared" ref="S163" si="820">T163-R163</f>
        <v>0</v>
      </c>
      <c r="T163" s="157">
        <f>VIII.!$Q164</f>
        <v>0</v>
      </c>
      <c r="U163" s="157">
        <f t="shared" ref="U163" si="821">V163-T163</f>
        <v>0</v>
      </c>
      <c r="V163" s="157">
        <f>IX.!$Q164</f>
        <v>0</v>
      </c>
      <c r="W163" s="157">
        <f t="shared" ref="W163" si="822">X163-V163</f>
        <v>0</v>
      </c>
      <c r="X163" s="157">
        <f>X.!$Q164</f>
        <v>0</v>
      </c>
      <c r="Y163" s="157">
        <f t="shared" ref="Y163" si="823">Z163-X163</f>
        <v>0</v>
      </c>
      <c r="Z163" s="157">
        <f>XI.!$Q164</f>
        <v>0</v>
      </c>
      <c r="AA163" s="157">
        <f t="shared" ref="AA163" si="824">AB163-Z163</f>
        <v>0</v>
      </c>
      <c r="AB163" s="157">
        <f>XII.!$Q164</f>
        <v>0</v>
      </c>
      <c r="AC163" s="72"/>
      <c r="AD163" s="72"/>
    </row>
    <row r="164" spans="1:30" ht="14.4" x14ac:dyDescent="0.3">
      <c r="A164" s="105"/>
      <c r="B164" s="107"/>
      <c r="C164" s="109"/>
      <c r="D164" s="162"/>
      <c r="E164" s="162"/>
      <c r="F164" s="166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72"/>
      <c r="AD164" s="72"/>
    </row>
    <row r="165" spans="1:30" ht="14.4" x14ac:dyDescent="0.3">
      <c r="A165" s="105" t="str">
        <f>I.!A165</f>
        <v>10.1</v>
      </c>
      <c r="B165" s="107"/>
      <c r="C165" s="109" t="str">
        <f>I.!C165</f>
        <v xml:space="preserve">Dom kultúry - vybavenie </v>
      </c>
      <c r="D165" s="161">
        <f>XII.!Q165</f>
        <v>6000</v>
      </c>
      <c r="E165" s="161">
        <f>I.!Q165</f>
        <v>6000</v>
      </c>
      <c r="F165" s="165">
        <f>I.!$Q166</f>
        <v>184.31</v>
      </c>
      <c r="G165" s="157">
        <f t="shared" ref="G165" si="825">H165-F165</f>
        <v>796.72</v>
      </c>
      <c r="H165" s="157">
        <f>II.!$Q166</f>
        <v>981.03</v>
      </c>
      <c r="I165" s="157">
        <f t="shared" ref="I165" si="826">J165-H165</f>
        <v>845.42000000000007</v>
      </c>
      <c r="J165" s="157">
        <f>III.!$Q166</f>
        <v>1826.45</v>
      </c>
      <c r="K165" s="157">
        <f t="shared" ref="K165" si="827">L165-J165</f>
        <v>269.72000000000003</v>
      </c>
      <c r="L165" s="157">
        <f>IV.!$Q166</f>
        <v>2096.17</v>
      </c>
      <c r="M165" s="157">
        <f t="shared" ref="M165" si="828">N165-L165</f>
        <v>403.42999999999984</v>
      </c>
      <c r="N165" s="157">
        <f>V.!$Q166</f>
        <v>2499.6</v>
      </c>
      <c r="O165" s="157">
        <f t="shared" ref="O165" si="829">P165-N165</f>
        <v>963.23</v>
      </c>
      <c r="P165" s="157">
        <f>VI.!$Q166</f>
        <v>3462.83</v>
      </c>
      <c r="Q165" s="157">
        <f t="shared" ref="Q165" si="830">R165-P165</f>
        <v>-3462.83</v>
      </c>
      <c r="R165" s="157">
        <f>VII.!$Q166</f>
        <v>0</v>
      </c>
      <c r="S165" s="157">
        <f t="shared" ref="S165" si="831">T165-R165</f>
        <v>0</v>
      </c>
      <c r="T165" s="157">
        <f>VIII.!$Q166</f>
        <v>0</v>
      </c>
      <c r="U165" s="157">
        <f t="shared" ref="U165" si="832">V165-T165</f>
        <v>0</v>
      </c>
      <c r="V165" s="157">
        <f>IX.!$Q166</f>
        <v>0</v>
      </c>
      <c r="W165" s="157">
        <f t="shared" ref="W165" si="833">X165-V165</f>
        <v>0</v>
      </c>
      <c r="X165" s="157">
        <f>X.!$Q166</f>
        <v>0</v>
      </c>
      <c r="Y165" s="157">
        <f t="shared" ref="Y165" si="834">Z165-X165</f>
        <v>0</v>
      </c>
      <c r="Z165" s="157">
        <f>XI.!$Q166</f>
        <v>0</v>
      </c>
      <c r="AA165" s="157">
        <f t="shared" ref="AA165" si="835">AB165-Z165</f>
        <v>0</v>
      </c>
      <c r="AB165" s="157">
        <f>XII.!$Q166</f>
        <v>0</v>
      </c>
      <c r="AC165" s="72"/>
      <c r="AD165" s="72"/>
    </row>
    <row r="166" spans="1:30" ht="14.4" x14ac:dyDescent="0.3">
      <c r="A166" s="105"/>
      <c r="B166" s="107"/>
      <c r="C166" s="109"/>
      <c r="D166" s="162"/>
      <c r="E166" s="162"/>
      <c r="F166" s="166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72"/>
      <c r="AD166" s="72"/>
    </row>
    <row r="167" spans="1:30" ht="14.4" x14ac:dyDescent="0.3">
      <c r="A167" s="105" t="str">
        <f>I.!A167</f>
        <v>10.1</v>
      </c>
      <c r="B167" s="107"/>
      <c r="C167" s="109" t="str">
        <f>I.!C167</f>
        <v>Dom kultúry - údržba</v>
      </c>
      <c r="D167" s="161">
        <f>XII.!Q167</f>
        <v>3000</v>
      </c>
      <c r="E167" s="161">
        <f>I.!Q167</f>
        <v>3000</v>
      </c>
      <c r="F167" s="165">
        <f>I.!$Q168</f>
        <v>0</v>
      </c>
      <c r="G167" s="157">
        <f t="shared" ref="G167" si="836">H167-F167</f>
        <v>0</v>
      </c>
      <c r="H167" s="157">
        <f>II.!$Q168</f>
        <v>0</v>
      </c>
      <c r="I167" s="157">
        <f t="shared" ref="I167" si="837">J167-H167</f>
        <v>0</v>
      </c>
      <c r="J167" s="157">
        <f>III.!$Q168</f>
        <v>0</v>
      </c>
      <c r="K167" s="157">
        <f t="shared" ref="K167" si="838">L167-J167</f>
        <v>0</v>
      </c>
      <c r="L167" s="157">
        <f>IV.!$Q168</f>
        <v>0</v>
      </c>
      <c r="M167" s="157">
        <f t="shared" ref="M167" si="839">N167-L167</f>
        <v>0</v>
      </c>
      <c r="N167" s="157">
        <f>V.!$Q168</f>
        <v>0</v>
      </c>
      <c r="O167" s="157">
        <f t="shared" ref="O167" si="840">P167-N167</f>
        <v>455.59</v>
      </c>
      <c r="P167" s="157">
        <f>VI.!$Q168</f>
        <v>455.59</v>
      </c>
      <c r="Q167" s="157">
        <f t="shared" ref="Q167" si="841">R167-P167</f>
        <v>-455.59</v>
      </c>
      <c r="R167" s="157">
        <f>VII.!$Q168</f>
        <v>0</v>
      </c>
      <c r="S167" s="157">
        <f t="shared" ref="S167" si="842">T167-R167</f>
        <v>0</v>
      </c>
      <c r="T167" s="157">
        <f>VIII.!$Q168</f>
        <v>0</v>
      </c>
      <c r="U167" s="157">
        <f t="shared" ref="U167" si="843">V167-T167</f>
        <v>0</v>
      </c>
      <c r="V167" s="157">
        <f>IX.!$Q168</f>
        <v>0</v>
      </c>
      <c r="W167" s="157">
        <f t="shared" ref="W167" si="844">X167-V167</f>
        <v>0</v>
      </c>
      <c r="X167" s="157">
        <f>X.!$Q168</f>
        <v>0</v>
      </c>
      <c r="Y167" s="157">
        <f t="shared" ref="Y167" si="845">Z167-X167</f>
        <v>0</v>
      </c>
      <c r="Z167" s="157">
        <f>XI.!$Q168</f>
        <v>0</v>
      </c>
      <c r="AA167" s="157">
        <f t="shared" ref="AA167" si="846">AB167-Z167</f>
        <v>0</v>
      </c>
      <c r="AB167" s="157">
        <f>XII.!$Q168</f>
        <v>0</v>
      </c>
      <c r="AC167" s="72"/>
      <c r="AD167" s="72"/>
    </row>
    <row r="168" spans="1:30" ht="14.4" x14ac:dyDescent="0.3">
      <c r="A168" s="105"/>
      <c r="B168" s="107"/>
      <c r="C168" s="109"/>
      <c r="D168" s="162"/>
      <c r="E168" s="162"/>
      <c r="F168" s="166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72"/>
      <c r="AD168" s="72"/>
    </row>
    <row r="169" spans="1:30" ht="14.4" x14ac:dyDescent="0.3">
      <c r="A169" s="105" t="str">
        <f>I.!A169</f>
        <v>10.1</v>
      </c>
      <c r="B169" s="107"/>
      <c r="C169" s="109" t="str">
        <f>I.!C169</f>
        <v>Dom kultúry - prenájom prevádzkových strojov a zariadení</v>
      </c>
      <c r="D169" s="161">
        <f>XII.!Q169</f>
        <v>2500</v>
      </c>
      <c r="E169" s="161">
        <f>I.!Q169</f>
        <v>2500</v>
      </c>
      <c r="F169" s="165">
        <f>I.!$Q170</f>
        <v>0</v>
      </c>
      <c r="G169" s="157">
        <f t="shared" ref="G169" si="847">H169-F169</f>
        <v>0</v>
      </c>
      <c r="H169" s="157">
        <f>II.!$Q170</f>
        <v>0</v>
      </c>
      <c r="I169" s="157">
        <f t="shared" ref="I169" si="848">J169-H169</f>
        <v>0</v>
      </c>
      <c r="J169" s="157">
        <f>III.!$Q170</f>
        <v>0</v>
      </c>
      <c r="K169" s="157">
        <f t="shared" ref="K169" si="849">L169-J169</f>
        <v>0</v>
      </c>
      <c r="L169" s="157">
        <f>IV.!$Q170</f>
        <v>0</v>
      </c>
      <c r="M169" s="157">
        <f t="shared" ref="M169" si="850">N169-L169</f>
        <v>0</v>
      </c>
      <c r="N169" s="157">
        <f>V.!$Q170</f>
        <v>0</v>
      </c>
      <c r="O169" s="157">
        <f t="shared" ref="O169" si="851">P169-N169</f>
        <v>0</v>
      </c>
      <c r="P169" s="157">
        <f>VI.!$Q170</f>
        <v>0</v>
      </c>
      <c r="Q169" s="157">
        <f t="shared" ref="Q169" si="852">R169-P169</f>
        <v>0</v>
      </c>
      <c r="R169" s="157">
        <f>VII.!$Q170</f>
        <v>0</v>
      </c>
      <c r="S169" s="157">
        <f t="shared" ref="S169" si="853">T169-R169</f>
        <v>0</v>
      </c>
      <c r="T169" s="157">
        <f>VIII.!$Q170</f>
        <v>0</v>
      </c>
      <c r="U169" s="157">
        <f t="shared" ref="U169" si="854">V169-T169</f>
        <v>0</v>
      </c>
      <c r="V169" s="157">
        <f>IX.!$Q170</f>
        <v>0</v>
      </c>
      <c r="W169" s="157">
        <f t="shared" ref="W169" si="855">X169-V169</f>
        <v>0</v>
      </c>
      <c r="X169" s="157">
        <f>X.!$Q170</f>
        <v>0</v>
      </c>
      <c r="Y169" s="157">
        <f t="shared" ref="Y169" si="856">Z169-X169</f>
        <v>0</v>
      </c>
      <c r="Z169" s="157">
        <f>XI.!$Q170</f>
        <v>0</v>
      </c>
      <c r="AA169" s="157">
        <f t="shared" ref="AA169" si="857">AB169-Z169</f>
        <v>0</v>
      </c>
      <c r="AB169" s="157">
        <f>XII.!$Q170</f>
        <v>0</v>
      </c>
      <c r="AC169" s="72"/>
      <c r="AD169" s="72"/>
    </row>
    <row r="170" spans="1:30" ht="14.4" x14ac:dyDescent="0.3">
      <c r="A170" s="105"/>
      <c r="B170" s="107"/>
      <c r="C170" s="109"/>
      <c r="D170" s="162"/>
      <c r="E170" s="162"/>
      <c r="F170" s="166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72"/>
      <c r="AD170" s="72"/>
    </row>
    <row r="171" spans="1:30" ht="15" customHeight="1" x14ac:dyDescent="0.3">
      <c r="A171" s="105" t="str">
        <f>I.!A171</f>
        <v>10.1</v>
      </c>
      <c r="B171" s="107"/>
      <c r="C171" s="109" t="str">
        <f>I.!C171</f>
        <v>Kultúrne podujatia + ozvučenie</v>
      </c>
      <c r="D171" s="161">
        <f>XII.!Q171</f>
        <v>36870</v>
      </c>
      <c r="E171" s="161">
        <f>I.!Q171</f>
        <v>37120</v>
      </c>
      <c r="F171" s="165">
        <f>I.!$Q172</f>
        <v>3097.91</v>
      </c>
      <c r="G171" s="157">
        <f t="shared" ref="G171" si="858">H171-F171</f>
        <v>3534.9500000000007</v>
      </c>
      <c r="H171" s="157">
        <f>II.!$Q172</f>
        <v>6632.8600000000006</v>
      </c>
      <c r="I171" s="157">
        <f t="shared" ref="I171" si="859">J171-H171</f>
        <v>2131.1000000000004</v>
      </c>
      <c r="J171" s="157">
        <f>III.!$Q172</f>
        <v>8763.9600000000009</v>
      </c>
      <c r="K171" s="157">
        <f t="shared" ref="K171" si="860">L171-J171</f>
        <v>2277.7199999999993</v>
      </c>
      <c r="L171" s="157">
        <f>IV.!$Q172</f>
        <v>11041.68</v>
      </c>
      <c r="M171" s="157">
        <f t="shared" ref="M171" si="861">N171-L171</f>
        <v>3106.3899999999994</v>
      </c>
      <c r="N171" s="157">
        <f>V.!$Q172</f>
        <v>14148.07</v>
      </c>
      <c r="O171" s="157">
        <f t="shared" ref="O171" si="862">P171-N171</f>
        <v>2543.1900000000023</v>
      </c>
      <c r="P171" s="157">
        <f>VI.!$Q172</f>
        <v>16691.260000000002</v>
      </c>
      <c r="Q171" s="157">
        <f t="shared" ref="Q171" si="863">R171-P171</f>
        <v>-16691.260000000002</v>
      </c>
      <c r="R171" s="157">
        <f>VII.!$Q172</f>
        <v>0</v>
      </c>
      <c r="S171" s="157">
        <f t="shared" ref="S171" si="864">T171-R171</f>
        <v>0</v>
      </c>
      <c r="T171" s="157">
        <f>VIII.!$Q172</f>
        <v>0</v>
      </c>
      <c r="U171" s="157">
        <f t="shared" ref="U171" si="865">V171-T171</f>
        <v>0</v>
      </c>
      <c r="V171" s="157">
        <f>IX.!$Q172</f>
        <v>0</v>
      </c>
      <c r="W171" s="157">
        <f t="shared" ref="W171" si="866">X171-V171</f>
        <v>0</v>
      </c>
      <c r="X171" s="157">
        <f>X.!$Q172</f>
        <v>0</v>
      </c>
      <c r="Y171" s="157">
        <f t="shared" ref="Y171" si="867">Z171-X171</f>
        <v>0</v>
      </c>
      <c r="Z171" s="157">
        <f>XI.!$Q172</f>
        <v>0</v>
      </c>
      <c r="AA171" s="157">
        <f t="shared" ref="AA171" si="868">AB171-Z171</f>
        <v>0</v>
      </c>
      <c r="AB171" s="157">
        <f>XII.!$Q172</f>
        <v>0</v>
      </c>
      <c r="AC171" s="72"/>
      <c r="AD171" s="72"/>
    </row>
    <row r="172" spans="1:30" ht="14.4" x14ac:dyDescent="0.3">
      <c r="A172" s="105"/>
      <c r="B172" s="107"/>
      <c r="C172" s="109"/>
      <c r="D172" s="162"/>
      <c r="E172" s="162"/>
      <c r="F172" s="166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72"/>
      <c r="AD172" s="72"/>
    </row>
    <row r="173" spans="1:30" ht="14.4" x14ac:dyDescent="0.3">
      <c r="A173" s="105" t="str">
        <f>I.!A173</f>
        <v>10.1</v>
      </c>
      <c r="B173" s="107"/>
      <c r="C173" s="109" t="str">
        <f>I.!C173</f>
        <v>Klub dôchodcov - energie</v>
      </c>
      <c r="D173" s="161">
        <f>XII.!Q173</f>
        <v>3240</v>
      </c>
      <c r="E173" s="161">
        <f>I.!Q173</f>
        <v>3240</v>
      </c>
      <c r="F173" s="165">
        <f>I.!$Q174</f>
        <v>463.13</v>
      </c>
      <c r="G173" s="157">
        <f t="shared" ref="G173" si="869">H173-F173</f>
        <v>79</v>
      </c>
      <c r="H173" s="157">
        <f>II.!$Q174</f>
        <v>542.13</v>
      </c>
      <c r="I173" s="157">
        <f t="shared" ref="I173" si="870">J173-H173</f>
        <v>79</v>
      </c>
      <c r="J173" s="157">
        <f>III.!$Q174</f>
        <v>621.13</v>
      </c>
      <c r="K173" s="157">
        <f t="shared" ref="K173" si="871">L173-J173</f>
        <v>684.36</v>
      </c>
      <c r="L173" s="157">
        <f>IV.!$Q174</f>
        <v>1305.49</v>
      </c>
      <c r="M173" s="157">
        <f t="shared" ref="M173" si="872">N173-L173</f>
        <v>696.6400000000001</v>
      </c>
      <c r="N173" s="157">
        <f>V.!$Q174</f>
        <v>2002.13</v>
      </c>
      <c r="O173" s="157">
        <f t="shared" ref="O173" si="873">P173-N173</f>
        <v>246.51999999999998</v>
      </c>
      <c r="P173" s="157">
        <f>VI.!$Q174</f>
        <v>2248.65</v>
      </c>
      <c r="Q173" s="157">
        <f t="shared" ref="Q173" si="874">R173-P173</f>
        <v>-2248.65</v>
      </c>
      <c r="R173" s="157">
        <f>VII.!$Q174</f>
        <v>0</v>
      </c>
      <c r="S173" s="157">
        <f t="shared" ref="S173" si="875">T173-R173</f>
        <v>0</v>
      </c>
      <c r="T173" s="157">
        <f>VIII.!$Q174</f>
        <v>0</v>
      </c>
      <c r="U173" s="157">
        <f t="shared" ref="U173" si="876">V173-T173</f>
        <v>0</v>
      </c>
      <c r="V173" s="157">
        <f>IX.!$Q174</f>
        <v>0</v>
      </c>
      <c r="W173" s="157">
        <f t="shared" ref="W173" si="877">X173-V173</f>
        <v>0</v>
      </c>
      <c r="X173" s="157">
        <f>X.!$Q174</f>
        <v>0</v>
      </c>
      <c r="Y173" s="157">
        <f t="shared" ref="Y173" si="878">Z173-X173</f>
        <v>0</v>
      </c>
      <c r="Z173" s="157">
        <f>XI.!$Q174</f>
        <v>0</v>
      </c>
      <c r="AA173" s="157">
        <f t="shared" ref="AA173" si="879">AB173-Z173</f>
        <v>0</v>
      </c>
      <c r="AB173" s="157">
        <f>XII.!$Q174</f>
        <v>0</v>
      </c>
      <c r="AC173" s="72"/>
      <c r="AD173" s="72"/>
    </row>
    <row r="174" spans="1:30" ht="14.4" x14ac:dyDescent="0.3">
      <c r="A174" s="105"/>
      <c r="B174" s="107"/>
      <c r="C174" s="109"/>
      <c r="D174" s="162"/>
      <c r="E174" s="162"/>
      <c r="F174" s="166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72"/>
      <c r="AD174" s="72"/>
    </row>
    <row r="175" spans="1:30" ht="14.4" x14ac:dyDescent="0.3">
      <c r="A175" s="105" t="str">
        <f>I.!A175</f>
        <v>10.1</v>
      </c>
      <c r="B175" s="107"/>
      <c r="C175" s="109" t="str">
        <f>I.!C175</f>
        <v>Všeobecný materiál</v>
      </c>
      <c r="D175" s="161">
        <f>XII.!Q175</f>
        <v>150</v>
      </c>
      <c r="E175" s="161">
        <f>I.!Q175</f>
        <v>150</v>
      </c>
      <c r="F175" s="165">
        <f>I.!$Q176</f>
        <v>0</v>
      </c>
      <c r="G175" s="157">
        <f t="shared" ref="G175" si="880">H175-F175</f>
        <v>0</v>
      </c>
      <c r="H175" s="157">
        <f>II.!$Q176</f>
        <v>0</v>
      </c>
      <c r="I175" s="157">
        <f t="shared" ref="I175" si="881">J175-H175</f>
        <v>0</v>
      </c>
      <c r="J175" s="157">
        <f>III.!$Q176</f>
        <v>0</v>
      </c>
      <c r="K175" s="157">
        <f t="shared" ref="K175" si="882">L175-J175</f>
        <v>0</v>
      </c>
      <c r="L175" s="157">
        <f>IV.!$Q176</f>
        <v>0</v>
      </c>
      <c r="M175" s="157">
        <f t="shared" ref="M175" si="883">N175-L175</f>
        <v>133.16</v>
      </c>
      <c r="N175" s="157">
        <f>V.!$Q176</f>
        <v>133.16</v>
      </c>
      <c r="O175" s="157">
        <f t="shared" ref="O175" si="884">P175-N175</f>
        <v>66.59</v>
      </c>
      <c r="P175" s="157">
        <f>VI.!$Q176</f>
        <v>199.75</v>
      </c>
      <c r="Q175" s="157">
        <f t="shared" ref="Q175" si="885">R175-P175</f>
        <v>-199.75</v>
      </c>
      <c r="R175" s="157">
        <f>VII.!$Q176</f>
        <v>0</v>
      </c>
      <c r="S175" s="157">
        <f t="shared" ref="S175" si="886">T175-R175</f>
        <v>0</v>
      </c>
      <c r="T175" s="157">
        <f>VIII.!$Q176</f>
        <v>0</v>
      </c>
      <c r="U175" s="157">
        <f t="shared" ref="U175" si="887">V175-T175</f>
        <v>0</v>
      </c>
      <c r="V175" s="157">
        <f>IX.!$Q176</f>
        <v>0</v>
      </c>
      <c r="W175" s="157">
        <f t="shared" ref="W175" si="888">X175-V175</f>
        <v>0</v>
      </c>
      <c r="X175" s="157">
        <f>X.!$Q176</f>
        <v>0</v>
      </c>
      <c r="Y175" s="157">
        <f t="shared" ref="Y175" si="889">Z175-X175</f>
        <v>0</v>
      </c>
      <c r="Z175" s="157">
        <f>XI.!$Q176</f>
        <v>0</v>
      </c>
      <c r="AA175" s="157">
        <f t="shared" ref="AA175" si="890">AB175-Z175</f>
        <v>0</v>
      </c>
      <c r="AB175" s="157">
        <f>XII.!$Q176</f>
        <v>0</v>
      </c>
      <c r="AC175" s="72"/>
      <c r="AD175" s="72"/>
    </row>
    <row r="176" spans="1:30" ht="14.4" x14ac:dyDescent="0.3">
      <c r="A176" s="105"/>
      <c r="B176" s="107"/>
      <c r="C176" s="109"/>
      <c r="D176" s="162"/>
      <c r="E176" s="162"/>
      <c r="F176" s="166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72"/>
      <c r="AD176" s="72"/>
    </row>
    <row r="177" spans="1:28" x14ac:dyDescent="0.3">
      <c r="A177" s="105" t="str">
        <f>I.!A177</f>
        <v>10.1.</v>
      </c>
      <c r="B177" s="107"/>
      <c r="C177" s="109" t="str">
        <f>I.!C177</f>
        <v>Obnova kaplnky sv. Juliany</v>
      </c>
      <c r="D177" s="161">
        <f>XII.!Q177</f>
        <v>1200</v>
      </c>
      <c r="E177" s="161">
        <f>I.!Q177</f>
        <v>1200</v>
      </c>
      <c r="F177" s="165">
        <f>I.!$Q178</f>
        <v>0</v>
      </c>
      <c r="G177" s="157">
        <f t="shared" ref="G177" si="891">H177-F177</f>
        <v>0</v>
      </c>
      <c r="H177" s="157">
        <f>II.!$Q178</f>
        <v>0</v>
      </c>
      <c r="I177" s="157">
        <f t="shared" ref="I177" si="892">J177-H177</f>
        <v>0</v>
      </c>
      <c r="J177" s="157">
        <f>III.!$Q178</f>
        <v>0</v>
      </c>
      <c r="K177" s="157">
        <f t="shared" ref="K177" si="893">L177-J177</f>
        <v>0</v>
      </c>
      <c r="L177" s="157">
        <f>IV.!$Q178</f>
        <v>0</v>
      </c>
      <c r="M177" s="157">
        <f t="shared" ref="M177" si="894">N177-L177</f>
        <v>0</v>
      </c>
      <c r="N177" s="157">
        <f>V.!$Q178</f>
        <v>0</v>
      </c>
      <c r="O177" s="157">
        <f t="shared" ref="O177" si="895">P177-N177</f>
        <v>800</v>
      </c>
      <c r="P177" s="157">
        <f>VI.!$Q178</f>
        <v>800</v>
      </c>
      <c r="Q177" s="157">
        <f t="shared" ref="Q177" si="896">R177-P177</f>
        <v>-800</v>
      </c>
      <c r="R177" s="157">
        <f>VII.!$Q178</f>
        <v>0</v>
      </c>
      <c r="S177" s="157">
        <f t="shared" ref="S177" si="897">T177-R177</f>
        <v>0</v>
      </c>
      <c r="T177" s="157">
        <f>VIII.!$Q178</f>
        <v>0</v>
      </c>
      <c r="U177" s="157">
        <f t="shared" ref="U177" si="898">V177-T177</f>
        <v>0</v>
      </c>
      <c r="V177" s="157">
        <f>IX.!$Q178</f>
        <v>0</v>
      </c>
      <c r="W177" s="157">
        <f t="shared" ref="W177" si="899">X177-V177</f>
        <v>0</v>
      </c>
      <c r="X177" s="157">
        <f>X.!$Q178</f>
        <v>0</v>
      </c>
      <c r="Y177" s="157">
        <f t="shared" ref="Y177" si="900">Z177-X177</f>
        <v>0</v>
      </c>
      <c r="Z177" s="157">
        <f>XI.!$Q178</f>
        <v>0</v>
      </c>
      <c r="AA177" s="157">
        <f t="shared" ref="AA177" si="901">AB177-Z177</f>
        <v>0</v>
      </c>
      <c r="AB177" s="157">
        <f>XII.!$Q178</f>
        <v>0</v>
      </c>
    </row>
    <row r="178" spans="1:28" x14ac:dyDescent="0.3">
      <c r="A178" s="105"/>
      <c r="B178" s="107"/>
      <c r="C178" s="109"/>
      <c r="D178" s="162"/>
      <c r="E178" s="162"/>
      <c r="F178" s="166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</row>
    <row r="179" spans="1:28" x14ac:dyDescent="0.3">
      <c r="A179" s="99" t="str">
        <f>I.!A179</f>
        <v>10.1</v>
      </c>
      <c r="B179" s="101"/>
      <c r="C179" s="159" t="str">
        <f>I.!C179</f>
        <v>Ohňostroj</v>
      </c>
      <c r="D179" s="161">
        <f>XII.!Q179</f>
        <v>1500</v>
      </c>
      <c r="E179" s="161">
        <f>I.!Q179</f>
        <v>1500</v>
      </c>
      <c r="F179" s="163">
        <f>I.!$Q180</f>
        <v>1000</v>
      </c>
      <c r="G179" s="157">
        <f t="shared" ref="G179" si="902">H179-F179</f>
        <v>0</v>
      </c>
      <c r="H179" s="157">
        <f>II.!$Q180</f>
        <v>1000</v>
      </c>
      <c r="I179" s="157">
        <f t="shared" ref="I179" si="903">J179-H179</f>
        <v>0</v>
      </c>
      <c r="J179" s="157">
        <f>III.!$Q180</f>
        <v>1000</v>
      </c>
      <c r="K179" s="157">
        <f t="shared" ref="K179" si="904">L179-J179</f>
        <v>0</v>
      </c>
      <c r="L179" s="157">
        <f>IV.!$Q180</f>
        <v>1000</v>
      </c>
      <c r="M179" s="157">
        <f t="shared" ref="M179" si="905">N179-L179</f>
        <v>0</v>
      </c>
      <c r="N179" s="157">
        <f>V.!$Q180</f>
        <v>1000</v>
      </c>
      <c r="O179" s="157">
        <f t="shared" ref="O179" si="906">P179-N179</f>
        <v>0</v>
      </c>
      <c r="P179" s="157">
        <f>VI.!$Q180</f>
        <v>1000</v>
      </c>
      <c r="Q179" s="157">
        <f t="shared" ref="Q179" si="907">R179-P179</f>
        <v>-1000</v>
      </c>
      <c r="R179" s="157">
        <f>VII.!$Q180</f>
        <v>0</v>
      </c>
      <c r="S179" s="157">
        <f t="shared" ref="S179" si="908">T179-R179</f>
        <v>0</v>
      </c>
      <c r="T179" s="157">
        <f>VIII.!$Q180</f>
        <v>0</v>
      </c>
      <c r="U179" s="157">
        <f t="shared" ref="U179" si="909">V179-T179</f>
        <v>0</v>
      </c>
      <c r="V179" s="157">
        <f>IX.!$Q180</f>
        <v>0</v>
      </c>
      <c r="W179" s="157">
        <f t="shared" ref="W179" si="910">X179-V179</f>
        <v>0</v>
      </c>
      <c r="X179" s="157">
        <f>X.!$Q180</f>
        <v>0</v>
      </c>
      <c r="Y179" s="157">
        <f t="shared" ref="Y179" si="911">Z179-X179</f>
        <v>0</v>
      </c>
      <c r="Z179" s="157">
        <f>XI.!$Q180</f>
        <v>0</v>
      </c>
      <c r="AA179" s="157">
        <f t="shared" ref="AA179" si="912">AB179-Z179</f>
        <v>0</v>
      </c>
      <c r="AB179" s="157">
        <f>XII.!$Q180</f>
        <v>0</v>
      </c>
    </row>
    <row r="180" spans="1:28" x14ac:dyDescent="0.3">
      <c r="A180" s="100"/>
      <c r="B180" s="102"/>
      <c r="C180" s="160"/>
      <c r="D180" s="162"/>
      <c r="E180" s="162"/>
      <c r="F180" s="164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</row>
    <row r="181" spans="1:28" x14ac:dyDescent="0.3">
      <c r="A181" s="99" t="str">
        <f>I.!A181</f>
        <v>10.1.</v>
      </c>
      <c r="B181" s="101"/>
      <c r="C181" s="159" t="str">
        <f>I.!C181</f>
        <v>Všeobecné služby</v>
      </c>
      <c r="D181" s="161">
        <f>XII.!Q181</f>
        <v>600</v>
      </c>
      <c r="E181" s="161">
        <f>I.!Q181</f>
        <v>600</v>
      </c>
      <c r="F181" s="163">
        <f>I.!$Q182</f>
        <v>0</v>
      </c>
      <c r="G181" s="157">
        <f t="shared" ref="G181" si="913">H181-F181</f>
        <v>0</v>
      </c>
      <c r="H181" s="157">
        <f>II.!$Q182</f>
        <v>0</v>
      </c>
      <c r="I181" s="157">
        <f t="shared" ref="I181" si="914">J181-H181</f>
        <v>0</v>
      </c>
      <c r="J181" s="157">
        <f>III.!$Q182</f>
        <v>0</v>
      </c>
      <c r="K181" s="157">
        <f t="shared" ref="K181" si="915">L181-J181</f>
        <v>0</v>
      </c>
      <c r="L181" s="157">
        <f>IV.!$Q182</f>
        <v>0</v>
      </c>
      <c r="M181" s="157">
        <f t="shared" ref="M181" si="916">N181-L181</f>
        <v>0</v>
      </c>
      <c r="N181" s="157">
        <f>V.!$Q182</f>
        <v>0</v>
      </c>
      <c r="O181" s="157">
        <f t="shared" ref="O181" si="917">P181-N181</f>
        <v>0</v>
      </c>
      <c r="P181" s="157">
        <f>VI.!$Q182</f>
        <v>0</v>
      </c>
      <c r="Q181" s="157">
        <f t="shared" ref="Q181" si="918">R181-P181</f>
        <v>0</v>
      </c>
      <c r="R181" s="157">
        <f>VII.!$Q182</f>
        <v>0</v>
      </c>
      <c r="S181" s="157">
        <f t="shared" ref="S181" si="919">T181-R181</f>
        <v>0</v>
      </c>
      <c r="T181" s="157">
        <f>VIII.!$Q182</f>
        <v>0</v>
      </c>
      <c r="U181" s="157">
        <f t="shared" ref="U181" si="920">V181-T181</f>
        <v>0</v>
      </c>
      <c r="V181" s="157">
        <f>IX.!$Q182</f>
        <v>0</v>
      </c>
      <c r="W181" s="157">
        <f t="shared" ref="W181" si="921">X181-V181</f>
        <v>0</v>
      </c>
      <c r="X181" s="157">
        <f>X.!$Q182</f>
        <v>0</v>
      </c>
      <c r="Y181" s="157">
        <f t="shared" ref="Y181" si="922">Z181-X181</f>
        <v>0</v>
      </c>
      <c r="Z181" s="157">
        <f>XI.!$Q182</f>
        <v>0</v>
      </c>
      <c r="AA181" s="157">
        <f t="shared" ref="AA181" si="923">AB181-Z181</f>
        <v>0</v>
      </c>
      <c r="AB181" s="157">
        <f>XII.!$Q182</f>
        <v>0</v>
      </c>
    </row>
    <row r="182" spans="1:28" x14ac:dyDescent="0.3">
      <c r="A182" s="100"/>
      <c r="B182" s="102"/>
      <c r="C182" s="160"/>
      <c r="D182" s="162"/>
      <c r="E182" s="162"/>
      <c r="F182" s="164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</row>
    <row r="183" spans="1:28" x14ac:dyDescent="0.3">
      <c r="A183" s="105" t="str">
        <f>I.!A183</f>
        <v>10.2</v>
      </c>
      <c r="B183" s="107"/>
      <c r="C183" s="109" t="str">
        <f>I.!C183</f>
        <v>Knižnica</v>
      </c>
      <c r="D183" s="153">
        <f>XII.!Q183</f>
        <v>5200</v>
      </c>
      <c r="E183" s="149">
        <f>I.!Q183</f>
        <v>5200</v>
      </c>
      <c r="F183" s="155">
        <f>I.!$Q184</f>
        <v>0</v>
      </c>
      <c r="G183" s="147">
        <f t="shared" ref="G183" si="924">H183-F183</f>
        <v>0</v>
      </c>
      <c r="H183" s="147">
        <f>II.!$Q184</f>
        <v>0</v>
      </c>
      <c r="I183" s="147">
        <f t="shared" ref="I183" si="925">J183-H183</f>
        <v>0</v>
      </c>
      <c r="J183" s="147">
        <f>III.!$Q184</f>
        <v>0</v>
      </c>
      <c r="K183" s="147">
        <f t="shared" ref="K183" si="926">L183-J183</f>
        <v>0</v>
      </c>
      <c r="L183" s="147">
        <f>IV.!$Q184</f>
        <v>0</v>
      </c>
      <c r="M183" s="147">
        <f t="shared" ref="M183" si="927">N183-L183</f>
        <v>0</v>
      </c>
      <c r="N183" s="147">
        <f>V.!$Q184</f>
        <v>0</v>
      </c>
      <c r="O183" s="147">
        <f t="shared" ref="O183" si="928">P183-N183</f>
        <v>252.07</v>
      </c>
      <c r="P183" s="147">
        <f>VI.!$Q184</f>
        <v>252.07</v>
      </c>
      <c r="Q183" s="147">
        <f t="shared" ref="Q183" si="929">R183-P183</f>
        <v>-252.07</v>
      </c>
      <c r="R183" s="147">
        <f>VII.!$Q184</f>
        <v>0</v>
      </c>
      <c r="S183" s="147">
        <f t="shared" ref="S183" si="930">T183-R183</f>
        <v>0</v>
      </c>
      <c r="T183" s="147">
        <f>VIII.!$Q184</f>
        <v>0</v>
      </c>
      <c r="U183" s="147">
        <f t="shared" ref="U183" si="931">V183-T183</f>
        <v>0</v>
      </c>
      <c r="V183" s="147">
        <f>IX.!$Q184</f>
        <v>0</v>
      </c>
      <c r="W183" s="147">
        <f t="shared" ref="W183" si="932">X183-V183</f>
        <v>0</v>
      </c>
      <c r="X183" s="147">
        <f>X.!$Q184</f>
        <v>0</v>
      </c>
      <c r="Y183" s="147">
        <f t="shared" ref="Y183" si="933">Z183-X183</f>
        <v>0</v>
      </c>
      <c r="Z183" s="147">
        <f>XI.!$Q184</f>
        <v>0</v>
      </c>
      <c r="AA183" s="147">
        <f t="shared" ref="AA183" si="934">AB183-Z183</f>
        <v>0</v>
      </c>
      <c r="AB183" s="147">
        <f>XII.!$Q184</f>
        <v>0</v>
      </c>
    </row>
    <row r="184" spans="1:28" x14ac:dyDescent="0.3">
      <c r="A184" s="105"/>
      <c r="B184" s="107"/>
      <c r="C184" s="109"/>
      <c r="D184" s="153"/>
      <c r="E184" s="149"/>
      <c r="F184" s="155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</row>
    <row r="185" spans="1:28" ht="13.8" hidden="1" customHeight="1" x14ac:dyDescent="0.3">
      <c r="A185" s="105">
        <f>I.!A185</f>
        <v>0</v>
      </c>
      <c r="B185" s="107">
        <f>I.!B185</f>
        <v>0</v>
      </c>
      <c r="C185" s="109">
        <f>I.!C185</f>
        <v>0</v>
      </c>
      <c r="D185" s="153"/>
      <c r="E185" s="149"/>
      <c r="F185" s="155">
        <f>I.!$Q186</f>
        <v>0</v>
      </c>
      <c r="G185" s="147">
        <f t="shared" ref="G185" si="935">H185-F185</f>
        <v>0</v>
      </c>
      <c r="H185" s="147">
        <f>II.!$Q186</f>
        <v>0</v>
      </c>
      <c r="I185" s="147">
        <f t="shared" ref="I185" si="936">J185-H185</f>
        <v>0</v>
      </c>
      <c r="J185" s="147">
        <f>III.!$Q186</f>
        <v>0</v>
      </c>
      <c r="K185" s="147">
        <f t="shared" ref="K185" si="937">L185-J185</f>
        <v>0</v>
      </c>
      <c r="L185" s="147">
        <f>IV.!$Q186</f>
        <v>0</v>
      </c>
      <c r="M185" s="147">
        <f t="shared" ref="M185" si="938">N185-L185</f>
        <v>0</v>
      </c>
      <c r="N185" s="147">
        <f>V.!$Q186</f>
        <v>0</v>
      </c>
      <c r="O185" s="147">
        <f t="shared" ref="O185" si="939">P185-N185</f>
        <v>0</v>
      </c>
      <c r="P185" s="147">
        <f>VI.!$Q186</f>
        <v>0</v>
      </c>
      <c r="Q185" s="147">
        <f t="shared" ref="Q185" si="940">R185-P185</f>
        <v>0</v>
      </c>
      <c r="R185" s="147">
        <f>VII.!$Q186</f>
        <v>0</v>
      </c>
      <c r="S185" s="147">
        <f t="shared" ref="S185" si="941">T185-R185</f>
        <v>0</v>
      </c>
      <c r="T185" s="147">
        <f>VIII.!$Q186</f>
        <v>0</v>
      </c>
      <c r="U185" s="147">
        <f t="shared" ref="U185" si="942">V185-T185</f>
        <v>0</v>
      </c>
      <c r="V185" s="147">
        <f>IX.!$Q186</f>
        <v>0</v>
      </c>
      <c r="W185" s="147">
        <f t="shared" ref="W185" si="943">X185-V185</f>
        <v>0</v>
      </c>
      <c r="X185" s="147">
        <f>X.!$Q186</f>
        <v>0</v>
      </c>
      <c r="Y185" s="147">
        <f t="shared" ref="Y185" si="944">Z185-X185</f>
        <v>0</v>
      </c>
      <c r="Z185" s="147">
        <f>XI.!$Q186</f>
        <v>0</v>
      </c>
      <c r="AA185" s="147">
        <f t="shared" ref="AA185" si="945">AB185-Z185</f>
        <v>0</v>
      </c>
      <c r="AB185" s="147">
        <f>XII.!$Q186</f>
        <v>0</v>
      </c>
    </row>
    <row r="186" spans="1:28" ht="13.8" hidden="1" customHeight="1" x14ac:dyDescent="0.3">
      <c r="A186" s="105"/>
      <c r="B186" s="107"/>
      <c r="C186" s="109"/>
      <c r="D186" s="153"/>
      <c r="E186" s="149"/>
      <c r="F186" s="155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</row>
    <row r="187" spans="1:28" ht="13.8" hidden="1" customHeight="1" x14ac:dyDescent="0.3">
      <c r="A187" s="105">
        <f>I.!A187</f>
        <v>0</v>
      </c>
      <c r="B187" s="107">
        <f>I.!B187</f>
        <v>0</v>
      </c>
      <c r="C187" s="109">
        <f>I.!C187</f>
        <v>0</v>
      </c>
      <c r="D187" s="153"/>
      <c r="E187" s="149"/>
      <c r="F187" s="155">
        <f>I.!$Q188</f>
        <v>0</v>
      </c>
      <c r="G187" s="147">
        <f t="shared" ref="G187" si="946">H187-F187</f>
        <v>0</v>
      </c>
      <c r="H187" s="147">
        <f>II.!$Q188</f>
        <v>0</v>
      </c>
      <c r="I187" s="147">
        <f t="shared" ref="I187" si="947">J187-H187</f>
        <v>0</v>
      </c>
      <c r="J187" s="147">
        <f>III.!$Q188</f>
        <v>0</v>
      </c>
      <c r="K187" s="147">
        <f t="shared" ref="K187" si="948">L187-J187</f>
        <v>0</v>
      </c>
      <c r="L187" s="147">
        <f>IV.!$Q188</f>
        <v>0</v>
      </c>
      <c r="M187" s="147">
        <f t="shared" ref="M187" si="949">N187-L187</f>
        <v>0</v>
      </c>
      <c r="N187" s="147">
        <f>V.!$Q188</f>
        <v>0</v>
      </c>
      <c r="O187" s="147">
        <f t="shared" ref="O187" si="950">P187-N187</f>
        <v>0</v>
      </c>
      <c r="P187" s="147">
        <f>VI.!$Q188</f>
        <v>0</v>
      </c>
      <c r="Q187" s="147">
        <f t="shared" ref="Q187" si="951">R187-P187</f>
        <v>0</v>
      </c>
      <c r="R187" s="147">
        <f>VII.!$Q188</f>
        <v>0</v>
      </c>
      <c r="S187" s="147">
        <f t="shared" ref="S187" si="952">T187-R187</f>
        <v>0</v>
      </c>
      <c r="T187" s="147">
        <f>VIII.!$Q188</f>
        <v>0</v>
      </c>
      <c r="U187" s="147">
        <f t="shared" ref="U187" si="953">V187-T187</f>
        <v>0</v>
      </c>
      <c r="V187" s="147">
        <f>IX.!$Q188</f>
        <v>0</v>
      </c>
      <c r="W187" s="147">
        <f t="shared" ref="W187" si="954">X187-V187</f>
        <v>0</v>
      </c>
      <c r="X187" s="147">
        <f>X.!$Q188</f>
        <v>0</v>
      </c>
      <c r="Y187" s="147">
        <f t="shared" ref="Y187" si="955">Z187-X187</f>
        <v>0</v>
      </c>
      <c r="Z187" s="147">
        <f>XI.!$Q188</f>
        <v>0</v>
      </c>
      <c r="AA187" s="147">
        <f t="shared" ref="AA187" si="956">AB187-Z187</f>
        <v>0</v>
      </c>
      <c r="AB187" s="147">
        <f>XII.!$Q188</f>
        <v>0</v>
      </c>
    </row>
    <row r="188" spans="1:28" ht="14.4" hidden="1" customHeight="1" thickBot="1" x14ac:dyDescent="0.35">
      <c r="A188" s="106"/>
      <c r="B188" s="108"/>
      <c r="C188" s="110"/>
      <c r="D188" s="154"/>
      <c r="E188" s="150"/>
      <c r="F188" s="156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</row>
    <row r="189" spans="1:28" s="82" customFormat="1" ht="14.4" thickBot="1" x14ac:dyDescent="0.35">
      <c r="A189" s="69"/>
      <c r="B189" s="69"/>
      <c r="C189" s="47"/>
      <c r="D189" s="79"/>
      <c r="E189" s="79"/>
      <c r="F189" s="83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1:28" s="78" customFormat="1" ht="14.4" x14ac:dyDescent="0.3">
      <c r="A190" s="127" t="str">
        <f>I.!A190</f>
        <v>11.</v>
      </c>
      <c r="B190" s="128">
        <f>I.!B190</f>
        <v>0</v>
      </c>
      <c r="C190" s="117" t="str">
        <f>I.!C190</f>
        <v>Prostredie pre život</v>
      </c>
      <c r="D190" s="171">
        <f>XII.!Q190</f>
        <v>926654</v>
      </c>
      <c r="E190" s="173">
        <f>I.!Q190</f>
        <v>924622</v>
      </c>
      <c r="F190" s="175">
        <f>I.!$Q191</f>
        <v>32691.25</v>
      </c>
      <c r="G190" s="167">
        <f t="shared" ref="G190" si="957">H190-F190</f>
        <v>27854.510000000002</v>
      </c>
      <c r="H190" s="167">
        <f>II.!$Q191</f>
        <v>60545.760000000002</v>
      </c>
      <c r="I190" s="167">
        <f t="shared" ref="I190" si="958">J190-H190</f>
        <v>31487.57</v>
      </c>
      <c r="J190" s="167">
        <f>III.!$Q191</f>
        <v>92033.33</v>
      </c>
      <c r="K190" s="167">
        <f t="shared" ref="K190" si="959">L190-J190</f>
        <v>65838.039999999994</v>
      </c>
      <c r="L190" s="167">
        <f>IV.!$Q191</f>
        <v>157871.37</v>
      </c>
      <c r="M190" s="167">
        <f t="shared" ref="M190" si="960">N190-L190</f>
        <v>236452.07</v>
      </c>
      <c r="N190" s="167">
        <f>V.!$Q191</f>
        <v>394323.44</v>
      </c>
      <c r="O190" s="167">
        <f t="shared" ref="O190" si="961">P190-N190</f>
        <v>48762.009999999951</v>
      </c>
      <c r="P190" s="167">
        <f>VI.!$Q191</f>
        <v>443085.44999999995</v>
      </c>
      <c r="Q190" s="167">
        <f t="shared" ref="Q190" si="962">R190-P190</f>
        <v>-443085.44999999995</v>
      </c>
      <c r="R190" s="167">
        <f>VII.!$Q191</f>
        <v>0</v>
      </c>
      <c r="S190" s="167">
        <f t="shared" ref="S190" si="963">T190-R190</f>
        <v>0</v>
      </c>
      <c r="T190" s="167">
        <f>VIII.!$Q191</f>
        <v>0</v>
      </c>
      <c r="U190" s="167">
        <f t="shared" ref="U190" si="964">V190-T190</f>
        <v>0</v>
      </c>
      <c r="V190" s="167">
        <f>IX.!$Q191</f>
        <v>0</v>
      </c>
      <c r="W190" s="167">
        <f t="shared" ref="W190" si="965">X190-V190</f>
        <v>0</v>
      </c>
      <c r="X190" s="167">
        <f>X.!$Q191</f>
        <v>0</v>
      </c>
      <c r="Y190" s="167">
        <f t="shared" ref="Y190" si="966">Z190-X190</f>
        <v>0</v>
      </c>
      <c r="Z190" s="167">
        <f>XI.!$Q191</f>
        <v>0</v>
      </c>
      <c r="AA190" s="167">
        <f t="shared" ref="AA190" si="967">AB190-Z190</f>
        <v>0</v>
      </c>
      <c r="AB190" s="167">
        <f>XII.!$Q191</f>
        <v>0</v>
      </c>
    </row>
    <row r="191" spans="1:28" s="78" customFormat="1" ht="15" thickBot="1" x14ac:dyDescent="0.35">
      <c r="A191" s="129"/>
      <c r="B191" s="130"/>
      <c r="C191" s="118"/>
      <c r="D191" s="172"/>
      <c r="E191" s="174"/>
      <c r="F191" s="176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</row>
    <row r="192" spans="1:28" x14ac:dyDescent="0.3">
      <c r="A192" s="100" t="str">
        <f>I.!A192</f>
        <v>11.1</v>
      </c>
      <c r="B192" s="102"/>
      <c r="C192" s="104" t="str">
        <f>I.!C192</f>
        <v>Aktivačné práce</v>
      </c>
      <c r="D192" s="162">
        <f>XII.!Q192</f>
        <v>68980</v>
      </c>
      <c r="E192" s="169">
        <f>I.!Q192</f>
        <v>68980</v>
      </c>
      <c r="F192" s="170">
        <f>I.!$Q193</f>
        <v>6154.6</v>
      </c>
      <c r="G192" s="158">
        <f t="shared" ref="G192" si="968">H192-F192</f>
        <v>2081.2700000000004</v>
      </c>
      <c r="H192" s="158">
        <f>II.!$Q193</f>
        <v>8235.8700000000008</v>
      </c>
      <c r="I192" s="158">
        <f t="shared" ref="I192" si="969">J192-H192</f>
        <v>2099.4999999999982</v>
      </c>
      <c r="J192" s="158">
        <f>III.!$Q193</f>
        <v>10335.369999999999</v>
      </c>
      <c r="K192" s="158">
        <f t="shared" ref="K192" si="970">L192-J192</f>
        <v>2432.8200000000015</v>
      </c>
      <c r="L192" s="158">
        <f>IV.!$Q193</f>
        <v>12768.19</v>
      </c>
      <c r="M192" s="158">
        <f t="shared" ref="M192" si="971">N192-L192</f>
        <v>2254.66</v>
      </c>
      <c r="N192" s="158">
        <f>V.!$Q193</f>
        <v>15022.85</v>
      </c>
      <c r="O192" s="158">
        <f t="shared" ref="O192" si="972">P192-N192</f>
        <v>1646.2400000000034</v>
      </c>
      <c r="P192" s="158">
        <f>VI.!$Q193</f>
        <v>16669.090000000004</v>
      </c>
      <c r="Q192" s="158">
        <f t="shared" ref="Q192" si="973">R192-P192</f>
        <v>-16669.090000000004</v>
      </c>
      <c r="R192" s="158">
        <f>VII.!$Q193</f>
        <v>0</v>
      </c>
      <c r="S192" s="158">
        <f t="shared" ref="S192" si="974">T192-R192</f>
        <v>0</v>
      </c>
      <c r="T192" s="158">
        <f>VIII.!$Q193</f>
        <v>0</v>
      </c>
      <c r="U192" s="158">
        <f t="shared" ref="U192" si="975">V192-T192</f>
        <v>0</v>
      </c>
      <c r="V192" s="158">
        <f>IX.!$Q193</f>
        <v>0</v>
      </c>
      <c r="W192" s="158">
        <f t="shared" ref="W192" si="976">X192-V192</f>
        <v>0</v>
      </c>
      <c r="X192" s="158">
        <f>X.!$Q193</f>
        <v>0</v>
      </c>
      <c r="Y192" s="158">
        <f t="shared" ref="Y192" si="977">Z192-X192</f>
        <v>0</v>
      </c>
      <c r="Z192" s="158">
        <f>XI.!$Q193</f>
        <v>0</v>
      </c>
      <c r="AA192" s="158">
        <f t="shared" ref="AA192" si="978">AB192-Z192</f>
        <v>0</v>
      </c>
      <c r="AB192" s="158">
        <f>XII.!$Q193</f>
        <v>0</v>
      </c>
    </row>
    <row r="193" spans="1:30" x14ac:dyDescent="0.3">
      <c r="A193" s="105"/>
      <c r="B193" s="107"/>
      <c r="C193" s="109"/>
      <c r="D193" s="153"/>
      <c r="E193" s="149"/>
      <c r="F193" s="155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</row>
    <row r="194" spans="1:30" x14ac:dyDescent="0.3">
      <c r="A194" s="105" t="str">
        <f>I.!A194</f>
        <v>11.2</v>
      </c>
      <c r="B194" s="107"/>
      <c r="C194" s="109" t="str">
        <f>I.!C194</f>
        <v>Fontány</v>
      </c>
      <c r="D194" s="153">
        <f>XII.!Q194</f>
        <v>2150</v>
      </c>
      <c r="E194" s="149">
        <f>I.!Q194</f>
        <v>2150</v>
      </c>
      <c r="F194" s="155">
        <f>I.!$Q195</f>
        <v>0</v>
      </c>
      <c r="G194" s="147">
        <f t="shared" ref="G194" si="979">H194-F194</f>
        <v>37</v>
      </c>
      <c r="H194" s="147">
        <f>II.!$Q195</f>
        <v>37</v>
      </c>
      <c r="I194" s="147">
        <f t="shared" ref="I194" si="980">J194-H194</f>
        <v>337.53</v>
      </c>
      <c r="J194" s="147">
        <f>III.!$Q195</f>
        <v>374.53</v>
      </c>
      <c r="K194" s="147">
        <f t="shared" ref="K194" si="981">L194-J194</f>
        <v>136.58000000000004</v>
      </c>
      <c r="L194" s="147">
        <f>IV.!$Q195</f>
        <v>511.11</v>
      </c>
      <c r="M194" s="147">
        <f t="shared" ref="M194" si="982">N194-L194</f>
        <v>66.809999999999945</v>
      </c>
      <c r="N194" s="147">
        <f>V.!$Q195</f>
        <v>577.91999999999996</v>
      </c>
      <c r="O194" s="147">
        <f t="shared" ref="O194" si="983">P194-N194</f>
        <v>112.60000000000002</v>
      </c>
      <c r="P194" s="147">
        <f>VI.!$Q195</f>
        <v>690.52</v>
      </c>
      <c r="Q194" s="147">
        <f t="shared" ref="Q194" si="984">R194-P194</f>
        <v>-690.52</v>
      </c>
      <c r="R194" s="147">
        <f>VII.!$Q195</f>
        <v>0</v>
      </c>
      <c r="S194" s="147">
        <f t="shared" ref="S194" si="985">T194-R194</f>
        <v>0</v>
      </c>
      <c r="T194" s="147">
        <f>VIII.!$Q195</f>
        <v>0</v>
      </c>
      <c r="U194" s="147">
        <f t="shared" ref="U194" si="986">V194-T194</f>
        <v>0</v>
      </c>
      <c r="V194" s="147">
        <f>IX.!$Q195</f>
        <v>0</v>
      </c>
      <c r="W194" s="147">
        <f t="shared" ref="W194" si="987">X194-V194</f>
        <v>0</v>
      </c>
      <c r="X194" s="147">
        <f>X.!$Q195</f>
        <v>0</v>
      </c>
      <c r="Y194" s="147">
        <f t="shared" ref="Y194" si="988">Z194-X194</f>
        <v>0</v>
      </c>
      <c r="Z194" s="147">
        <f>XI.!$Q195</f>
        <v>0</v>
      </c>
      <c r="AA194" s="147">
        <f t="shared" ref="AA194" si="989">AB194-Z194</f>
        <v>0</v>
      </c>
      <c r="AB194" s="147">
        <f>XII.!$Q195</f>
        <v>0</v>
      </c>
    </row>
    <row r="195" spans="1:30" x14ac:dyDescent="0.3">
      <c r="A195" s="105"/>
      <c r="B195" s="107"/>
      <c r="C195" s="109"/>
      <c r="D195" s="153"/>
      <c r="E195" s="149"/>
      <c r="F195" s="155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</row>
    <row r="196" spans="1:30" x14ac:dyDescent="0.3">
      <c r="A196" s="105" t="str">
        <f>I.!A196</f>
        <v>11.3</v>
      </c>
      <c r="B196" s="107"/>
      <c r="C196" s="109" t="str">
        <f>I.!C196</f>
        <v>Cintoríny</v>
      </c>
      <c r="D196" s="153">
        <f>XII.!Q196</f>
        <v>17500</v>
      </c>
      <c r="E196" s="149">
        <f>I.!Q196</f>
        <v>17500</v>
      </c>
      <c r="F196" s="155">
        <f>I.!$Q197</f>
        <v>263.54000000000002</v>
      </c>
      <c r="G196" s="147">
        <f t="shared" ref="G196" si="990">H196-F196</f>
        <v>635.87999999999988</v>
      </c>
      <c r="H196" s="147">
        <f>II.!$Q197</f>
        <v>899.42</v>
      </c>
      <c r="I196" s="147">
        <f t="shared" ref="I196" si="991">J196-H196</f>
        <v>482.93999999999994</v>
      </c>
      <c r="J196" s="147">
        <f>III.!$Q197</f>
        <v>1382.36</v>
      </c>
      <c r="K196" s="147">
        <f t="shared" ref="K196" si="992">L196-J196</f>
        <v>295</v>
      </c>
      <c r="L196" s="147">
        <f>IV.!$Q197</f>
        <v>1677.36</v>
      </c>
      <c r="M196" s="147">
        <f t="shared" ref="M196" si="993">N196-L196</f>
        <v>617.69000000000028</v>
      </c>
      <c r="N196" s="147">
        <f>V.!$Q197</f>
        <v>2295.0500000000002</v>
      </c>
      <c r="O196" s="147">
        <f t="shared" ref="O196" si="994">P196-N196</f>
        <v>2456.92</v>
      </c>
      <c r="P196" s="147">
        <f>VI.!$Q197</f>
        <v>4751.97</v>
      </c>
      <c r="Q196" s="147">
        <f t="shared" ref="Q196" si="995">R196-P196</f>
        <v>-4751.97</v>
      </c>
      <c r="R196" s="147">
        <f>VII.!$Q197</f>
        <v>0</v>
      </c>
      <c r="S196" s="147">
        <f t="shared" ref="S196" si="996">T196-R196</f>
        <v>0</v>
      </c>
      <c r="T196" s="147">
        <f>VIII.!$Q197</f>
        <v>0</v>
      </c>
      <c r="U196" s="147">
        <f t="shared" ref="U196" si="997">V196-T196</f>
        <v>0</v>
      </c>
      <c r="V196" s="147">
        <f>IX.!$Q197</f>
        <v>0</v>
      </c>
      <c r="W196" s="147">
        <f t="shared" ref="W196" si="998">X196-V196</f>
        <v>0</v>
      </c>
      <c r="X196" s="147">
        <f>X.!$Q197</f>
        <v>0</v>
      </c>
      <c r="Y196" s="147">
        <f t="shared" ref="Y196" si="999">Z196-X196</f>
        <v>0</v>
      </c>
      <c r="Z196" s="147">
        <f>XI.!$Q197</f>
        <v>0</v>
      </c>
      <c r="AA196" s="147">
        <f t="shared" ref="AA196" si="1000">AB196-Z196</f>
        <v>0</v>
      </c>
      <c r="AB196" s="147">
        <f>XII.!$Q197</f>
        <v>0</v>
      </c>
    </row>
    <row r="197" spans="1:30" x14ac:dyDescent="0.3">
      <c r="A197" s="105"/>
      <c r="B197" s="107"/>
      <c r="C197" s="109"/>
      <c r="D197" s="153"/>
      <c r="E197" s="149"/>
      <c r="F197" s="155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</row>
    <row r="198" spans="1:30" ht="14.4" x14ac:dyDescent="0.3">
      <c r="A198" s="105" t="str">
        <f>I.!A198</f>
        <v>11.4</v>
      </c>
      <c r="B198" s="107"/>
      <c r="C198" s="109" t="str">
        <f>I.!C198</f>
        <v>Správa, údržba a rekonštrukcia verejných priestranstiev</v>
      </c>
      <c r="D198" s="153">
        <f>XII.!Q198</f>
        <v>137340</v>
      </c>
      <c r="E198" s="149">
        <f>I.!Q198</f>
        <v>137340</v>
      </c>
      <c r="F198" s="155">
        <f>I.!$Q199</f>
        <v>9565.7099999999991</v>
      </c>
      <c r="G198" s="147">
        <f t="shared" ref="G198" si="1001">H198-F198</f>
        <v>8810.4900000000016</v>
      </c>
      <c r="H198" s="147">
        <f>II.!$Q199</f>
        <v>18376.2</v>
      </c>
      <c r="I198" s="147">
        <f t="shared" ref="I198" si="1002">J198-H198</f>
        <v>8798.1500000000015</v>
      </c>
      <c r="J198" s="147">
        <f>III.!$Q199</f>
        <v>27174.350000000002</v>
      </c>
      <c r="K198" s="147">
        <f t="shared" ref="K198" si="1003">L198-J198</f>
        <v>8656.4999999999964</v>
      </c>
      <c r="L198" s="147">
        <f>IV.!$Q199</f>
        <v>35830.85</v>
      </c>
      <c r="M198" s="147">
        <f t="shared" ref="M198" si="1004">N198-L198</f>
        <v>9136.4499999999971</v>
      </c>
      <c r="N198" s="147">
        <f>V.!$Q199</f>
        <v>44967.299999999996</v>
      </c>
      <c r="O198" s="147">
        <f t="shared" ref="O198" si="1005">P198-N198</f>
        <v>9127.1400000000067</v>
      </c>
      <c r="P198" s="147">
        <f>VI.!$Q199</f>
        <v>54094.44</v>
      </c>
      <c r="Q198" s="147">
        <f t="shared" ref="Q198" si="1006">R198-P198</f>
        <v>-54094.44</v>
      </c>
      <c r="R198" s="147">
        <f>VII.!$Q199</f>
        <v>0</v>
      </c>
      <c r="S198" s="147">
        <f t="shared" ref="S198" si="1007">T198-R198</f>
        <v>0</v>
      </c>
      <c r="T198" s="147">
        <f>VIII.!$Q199</f>
        <v>0</v>
      </c>
      <c r="U198" s="147">
        <f t="shared" ref="U198" si="1008">V198-T198</f>
        <v>0</v>
      </c>
      <c r="V198" s="147">
        <f>IX.!$Q199</f>
        <v>0</v>
      </c>
      <c r="W198" s="147">
        <f t="shared" ref="W198" si="1009">X198-V198</f>
        <v>0</v>
      </c>
      <c r="X198" s="147">
        <f>X.!$Q199</f>
        <v>0</v>
      </c>
      <c r="Y198" s="147">
        <f t="shared" ref="Y198" si="1010">Z198-X198</f>
        <v>0</v>
      </c>
      <c r="Z198" s="147">
        <f>XI.!$Q199</f>
        <v>0</v>
      </c>
      <c r="AA198" s="147">
        <f t="shared" ref="AA198" si="1011">AB198-Z198</f>
        <v>0</v>
      </c>
      <c r="AB198" s="147">
        <f>XII.!$Q199</f>
        <v>0</v>
      </c>
      <c r="AC198" s="72"/>
      <c r="AD198" s="72"/>
    </row>
    <row r="199" spans="1:30" ht="14.4" x14ac:dyDescent="0.3">
      <c r="A199" s="105"/>
      <c r="B199" s="107"/>
      <c r="C199" s="109"/>
      <c r="D199" s="153"/>
      <c r="E199" s="149"/>
      <c r="F199" s="155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72"/>
      <c r="AD199" s="72"/>
    </row>
    <row r="200" spans="1:30" ht="14.4" x14ac:dyDescent="0.3">
      <c r="A200" s="105"/>
      <c r="B200" s="107" t="str">
        <f>I.!B200</f>
        <v>11.4.</v>
      </c>
      <c r="C200" s="109" t="str">
        <f>I.!C200</f>
        <v>Splácanie úrokov a istiny - úver a úrok z úveru v Dexii č. 1</v>
      </c>
      <c r="D200" s="153">
        <f>XII.!Q200</f>
        <v>11500</v>
      </c>
      <c r="E200" s="149">
        <f>I.!Q200</f>
        <v>11500</v>
      </c>
      <c r="F200" s="155">
        <f>I.!$Q201</f>
        <v>109.3</v>
      </c>
      <c r="G200" s="147">
        <f t="shared" ref="G200" si="1012">H200-F200</f>
        <v>95.73</v>
      </c>
      <c r="H200" s="147">
        <f>II.!$Q201</f>
        <v>205.03</v>
      </c>
      <c r="I200" s="147">
        <f t="shared" ref="I200" si="1013">J200-H200</f>
        <v>89.35</v>
      </c>
      <c r="J200" s="147">
        <f>III.!$Q201</f>
        <v>294.38</v>
      </c>
      <c r="K200" s="147">
        <f t="shared" ref="K200" si="1014">L200-J200</f>
        <v>105.31</v>
      </c>
      <c r="L200" s="147">
        <f>IV.!$Q201</f>
        <v>399.69</v>
      </c>
      <c r="M200" s="147">
        <f t="shared" ref="M200" si="1015">N200-L200</f>
        <v>92.54000000000002</v>
      </c>
      <c r="N200" s="147">
        <f>V.!$Q201</f>
        <v>492.23</v>
      </c>
      <c r="O200" s="147">
        <f t="shared" ref="O200" si="1016">P200-N200</f>
        <v>95.730000000000018</v>
      </c>
      <c r="P200" s="147">
        <f>VI.!$Q201</f>
        <v>587.96</v>
      </c>
      <c r="Q200" s="147">
        <f t="shared" ref="Q200" si="1017">R200-P200</f>
        <v>-587.96</v>
      </c>
      <c r="R200" s="147">
        <f>VII.!$Q201</f>
        <v>0</v>
      </c>
      <c r="S200" s="147">
        <f t="shared" ref="S200" si="1018">T200-R200</f>
        <v>0</v>
      </c>
      <c r="T200" s="147">
        <f>VIII.!$Q201</f>
        <v>0</v>
      </c>
      <c r="U200" s="147">
        <f t="shared" ref="U200" si="1019">V200-T200</f>
        <v>0</v>
      </c>
      <c r="V200" s="147">
        <f>IX.!$Q201</f>
        <v>0</v>
      </c>
      <c r="W200" s="147">
        <f t="shared" ref="W200" si="1020">X200-V200</f>
        <v>0</v>
      </c>
      <c r="X200" s="147">
        <f>X.!$Q201</f>
        <v>0</v>
      </c>
      <c r="Y200" s="147">
        <f t="shared" ref="Y200" si="1021">Z200-X200</f>
        <v>0</v>
      </c>
      <c r="Z200" s="147">
        <f>XI.!$Q201</f>
        <v>0</v>
      </c>
      <c r="AA200" s="147">
        <f t="shared" ref="AA200" si="1022">AB200-Z200</f>
        <v>0</v>
      </c>
      <c r="AB200" s="147">
        <f>XII.!$Q201</f>
        <v>0</v>
      </c>
      <c r="AC200" s="72"/>
      <c r="AD200" s="72"/>
    </row>
    <row r="201" spans="1:30" ht="14.4" x14ac:dyDescent="0.3">
      <c r="A201" s="105"/>
      <c r="B201" s="107"/>
      <c r="C201" s="109"/>
      <c r="D201" s="153"/>
      <c r="E201" s="149"/>
      <c r="F201" s="155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72"/>
      <c r="AD201" s="72"/>
    </row>
    <row r="202" spans="1:30" ht="14.4" x14ac:dyDescent="0.3">
      <c r="A202" s="105"/>
      <c r="B202" s="107" t="str">
        <f>I.!B202</f>
        <v>11.4.</v>
      </c>
      <c r="C202" s="109" t="str">
        <f>I.!C202</f>
        <v>Splácanie úrokov a istiny - úver a úrok z úveru v Dexii za námestie</v>
      </c>
      <c r="D202" s="153">
        <f>XII.!Q202</f>
        <v>13544</v>
      </c>
      <c r="E202" s="149">
        <f>I.!Q202</f>
        <v>13544</v>
      </c>
      <c r="F202" s="155">
        <f>I.!$Q203</f>
        <v>183.64</v>
      </c>
      <c r="G202" s="147">
        <f t="shared" ref="G202" si="1023">H202-F202</f>
        <v>164.79000000000002</v>
      </c>
      <c r="H202" s="147">
        <f>II.!$Q203</f>
        <v>348.43</v>
      </c>
      <c r="I202" s="147">
        <f t="shared" ref="I202" si="1024">J202-H202</f>
        <v>153.81</v>
      </c>
      <c r="J202" s="147">
        <f>III.!$Q203</f>
        <v>502.24</v>
      </c>
      <c r="K202" s="147">
        <f t="shared" ref="K202" si="1025">L202-J202</f>
        <v>180.83000000000004</v>
      </c>
      <c r="L202" s="147">
        <f>IV.!$Q203</f>
        <v>683.07</v>
      </c>
      <c r="M202" s="147">
        <f t="shared" ref="M202" si="1026">N202-L202</f>
        <v>156.1099999999999</v>
      </c>
      <c r="N202" s="147">
        <f>V.!$Q203</f>
        <v>839.18</v>
      </c>
      <c r="O202" s="147">
        <f t="shared" ref="O202" si="1027">P202-N202</f>
        <v>161.49</v>
      </c>
      <c r="P202" s="147">
        <f>VI.!$Q203</f>
        <v>1000.67</v>
      </c>
      <c r="Q202" s="147">
        <f t="shared" ref="Q202" si="1028">R202-P202</f>
        <v>-1000.67</v>
      </c>
      <c r="R202" s="147">
        <f>VII.!$Q203</f>
        <v>0</v>
      </c>
      <c r="S202" s="147">
        <f t="shared" ref="S202" si="1029">T202-R202</f>
        <v>0</v>
      </c>
      <c r="T202" s="147">
        <f>VIII.!$Q203</f>
        <v>0</v>
      </c>
      <c r="U202" s="147">
        <f t="shared" ref="U202" si="1030">V202-T202</f>
        <v>0</v>
      </c>
      <c r="V202" s="147">
        <f>IX.!$Q203</f>
        <v>0</v>
      </c>
      <c r="W202" s="147">
        <f t="shared" ref="W202" si="1031">X202-V202</f>
        <v>0</v>
      </c>
      <c r="X202" s="147">
        <f>X.!$Q203</f>
        <v>0</v>
      </c>
      <c r="Y202" s="147">
        <f t="shared" ref="Y202" si="1032">Z202-X202</f>
        <v>0</v>
      </c>
      <c r="Z202" s="147">
        <f>XI.!$Q203</f>
        <v>0</v>
      </c>
      <c r="AA202" s="147">
        <f t="shared" ref="AA202" si="1033">AB202-Z202</f>
        <v>0</v>
      </c>
      <c r="AB202" s="147">
        <f>XII.!$Q203</f>
        <v>0</v>
      </c>
      <c r="AC202" s="72"/>
      <c r="AD202" s="72"/>
    </row>
    <row r="203" spans="1:30" ht="14.4" x14ac:dyDescent="0.3">
      <c r="A203" s="105"/>
      <c r="B203" s="107"/>
      <c r="C203" s="109"/>
      <c r="D203" s="153"/>
      <c r="E203" s="149"/>
      <c r="F203" s="155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72"/>
      <c r="AD203" s="72"/>
    </row>
    <row r="204" spans="1:30" x14ac:dyDescent="0.3">
      <c r="A204" s="105"/>
      <c r="B204" s="107" t="str">
        <f>I.!B204</f>
        <v>11.4.</v>
      </c>
      <c r="C204" s="109" t="str">
        <f>I.!C204</f>
        <v>Splácanie úrokov a istiny - úver a úrok z úveru v Dexii č. 2</v>
      </c>
      <c r="D204" s="153">
        <f>XII.!Q204</f>
        <v>55176</v>
      </c>
      <c r="E204" s="149">
        <f>I.!Q204</f>
        <v>55176</v>
      </c>
      <c r="F204" s="155">
        <f>I.!$Q205</f>
        <v>4541.99</v>
      </c>
      <c r="G204" s="147">
        <f t="shared" ref="G204" si="1034">H204-F204</f>
        <v>4531.9699999999993</v>
      </c>
      <c r="H204" s="147">
        <f>II.!$Q205</f>
        <v>9073.9599999999991</v>
      </c>
      <c r="I204" s="147">
        <f t="shared" ref="I204" si="1035">J204-H204</f>
        <v>4521.4500000000007</v>
      </c>
      <c r="J204" s="147">
        <f>III.!$Q205</f>
        <v>13595.41</v>
      </c>
      <c r="K204" s="147">
        <f t="shared" ref="K204" si="1036">L204-J204</f>
        <v>4529.2700000000004</v>
      </c>
      <c r="L204" s="147">
        <f>IV.!$Q205</f>
        <v>18124.68</v>
      </c>
      <c r="M204" s="147">
        <f t="shared" ref="M204" si="1037">N204-L204</f>
        <v>4515.260000000002</v>
      </c>
      <c r="N204" s="147">
        <f>V.!$Q205</f>
        <v>22639.940000000002</v>
      </c>
      <c r="O204" s="147">
        <f t="shared" ref="O204" si="1038">P204-N204</f>
        <v>4513.3999999999978</v>
      </c>
      <c r="P204" s="147">
        <f>VI.!$Q205</f>
        <v>27153.34</v>
      </c>
      <c r="Q204" s="147">
        <f t="shared" ref="Q204" si="1039">R204-P204</f>
        <v>-27153.34</v>
      </c>
      <c r="R204" s="147">
        <f>VII.!$Q205</f>
        <v>0</v>
      </c>
      <c r="S204" s="147">
        <f t="shared" ref="S204" si="1040">T204-R204</f>
        <v>0</v>
      </c>
      <c r="T204" s="147">
        <f>VIII.!$Q205</f>
        <v>0</v>
      </c>
      <c r="U204" s="147">
        <f t="shared" ref="U204" si="1041">V204-T204</f>
        <v>0</v>
      </c>
      <c r="V204" s="147">
        <f>IX.!$Q205</f>
        <v>0</v>
      </c>
      <c r="W204" s="147">
        <f t="shared" ref="W204" si="1042">X204-V204</f>
        <v>0</v>
      </c>
      <c r="X204" s="147">
        <f>X.!$Q205</f>
        <v>0</v>
      </c>
      <c r="Y204" s="147">
        <f t="shared" ref="Y204" si="1043">Z204-X204</f>
        <v>0</v>
      </c>
      <c r="Z204" s="147">
        <f>XI.!$Q205</f>
        <v>0</v>
      </c>
      <c r="AA204" s="147">
        <f t="shared" ref="AA204" si="1044">AB204-Z204</f>
        <v>0</v>
      </c>
      <c r="AB204" s="147">
        <f>XII.!$Q205</f>
        <v>0</v>
      </c>
    </row>
    <row r="205" spans="1:30" x14ac:dyDescent="0.3">
      <c r="A205" s="105"/>
      <c r="B205" s="107"/>
      <c r="C205" s="109"/>
      <c r="D205" s="153"/>
      <c r="E205" s="149"/>
      <c r="F205" s="155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</row>
    <row r="206" spans="1:30" x14ac:dyDescent="0.3">
      <c r="A206" s="105"/>
      <c r="B206" s="107" t="str">
        <f>I.!B206</f>
        <v>11.4.</v>
      </c>
      <c r="C206" s="109" t="str">
        <f>I.!C206</f>
        <v>Splácanie úrokov a istiny - úver a úrok z úveru vo VÚB (2015)</v>
      </c>
      <c r="D206" s="153">
        <f>XII.!Q206</f>
        <v>17380</v>
      </c>
      <c r="E206" s="149">
        <f>I.!Q206</f>
        <v>17380</v>
      </c>
      <c r="F206" s="155">
        <f>I.!$Q207</f>
        <v>1538.74</v>
      </c>
      <c r="G206" s="147">
        <f t="shared" ref="G206" si="1045">H206-F206</f>
        <v>1428.57</v>
      </c>
      <c r="H206" s="147">
        <f>II.!$Q207</f>
        <v>2967.31</v>
      </c>
      <c r="I206" s="147">
        <f t="shared" ref="I206" si="1046">J206-H206</f>
        <v>1437.06</v>
      </c>
      <c r="J206" s="147">
        <f>III.!$Q207</f>
        <v>4404.37</v>
      </c>
      <c r="K206" s="147">
        <f t="shared" ref="K206" si="1047">L206-J206</f>
        <v>1340</v>
      </c>
      <c r="L206" s="147">
        <f>IV.!$Q207</f>
        <v>5744.37</v>
      </c>
      <c r="M206" s="147">
        <f t="shared" ref="M206" si="1048">N206-L206</f>
        <v>4018.2699999999995</v>
      </c>
      <c r="N206" s="147">
        <f>V.!$Q207</f>
        <v>9762.64</v>
      </c>
      <c r="O206" s="147">
        <f t="shared" ref="O206" si="1049">P206-N206</f>
        <v>1431.2700000000004</v>
      </c>
      <c r="P206" s="147">
        <f>VI.!$Q207</f>
        <v>11193.91</v>
      </c>
      <c r="Q206" s="147">
        <f t="shared" ref="Q206" si="1050">R206-P206</f>
        <v>-11193.91</v>
      </c>
      <c r="R206" s="147">
        <f>VII.!$Q207</f>
        <v>0</v>
      </c>
      <c r="S206" s="147">
        <f t="shared" ref="S206" si="1051">T206-R206</f>
        <v>0</v>
      </c>
      <c r="T206" s="147">
        <f>VIII.!$Q207</f>
        <v>0</v>
      </c>
      <c r="U206" s="147">
        <f t="shared" ref="U206" si="1052">V206-T206</f>
        <v>0</v>
      </c>
      <c r="V206" s="147">
        <f>IX.!$Q207</f>
        <v>0</v>
      </c>
      <c r="W206" s="147">
        <f t="shared" ref="W206" si="1053">X206-V206</f>
        <v>0</v>
      </c>
      <c r="X206" s="147">
        <f>X.!$Q207</f>
        <v>0</v>
      </c>
      <c r="Y206" s="147">
        <f t="shared" ref="Y206" si="1054">Z206-X206</f>
        <v>0</v>
      </c>
      <c r="Z206" s="147">
        <f>XI.!$Q207</f>
        <v>0</v>
      </c>
      <c r="AA206" s="147">
        <f t="shared" ref="AA206" si="1055">AB206-Z206</f>
        <v>0</v>
      </c>
      <c r="AB206" s="147">
        <f>XII.!$Q207</f>
        <v>0</v>
      </c>
    </row>
    <row r="207" spans="1:30" x14ac:dyDescent="0.3">
      <c r="A207" s="105"/>
      <c r="B207" s="107"/>
      <c r="C207" s="109"/>
      <c r="D207" s="153"/>
      <c r="E207" s="149"/>
      <c r="F207" s="155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</row>
    <row r="208" spans="1:30" ht="12.75" customHeight="1" x14ac:dyDescent="0.3">
      <c r="A208" s="105"/>
      <c r="B208" s="107" t="str">
        <f>I.!B208</f>
        <v>11.4.</v>
      </c>
      <c r="C208" s="109" t="str">
        <f>I.!C208</f>
        <v>Splácanie úrokov a istiny - úver a úrok z úveru vo VÚB č. 2 (2016)</v>
      </c>
      <c r="D208" s="153">
        <f>XII.!Q208</f>
        <v>32280</v>
      </c>
      <c r="E208" s="149">
        <f>I.!Q208</f>
        <v>32280</v>
      </c>
      <c r="F208" s="155">
        <f>I.!$Q209</f>
        <v>2680.16</v>
      </c>
      <c r="G208" s="147">
        <f t="shared" ref="G208" si="1056">H208-F208</f>
        <v>2579.3600000000006</v>
      </c>
      <c r="H208" s="147">
        <f>II.!$Q209</f>
        <v>5259.52</v>
      </c>
      <c r="I208" s="147">
        <f t="shared" ref="I208" si="1057">J208-H208</f>
        <v>2587.08</v>
      </c>
      <c r="J208" s="147">
        <f>III.!$Q209</f>
        <v>7846.6</v>
      </c>
      <c r="K208" s="147">
        <f t="shared" ref="K208" si="1058">L208-J208</f>
        <v>2490</v>
      </c>
      <c r="L208" s="147">
        <f>IV.!$Q209</f>
        <v>10336.6</v>
      </c>
      <c r="M208" s="147">
        <f t="shared" ref="M208" si="1059">N208-L208</f>
        <v>192.97999999999956</v>
      </c>
      <c r="N208" s="147">
        <f>V.!$Q209</f>
        <v>10529.58</v>
      </c>
      <c r="O208" s="147">
        <f t="shared" ref="O208" si="1060">P208-N208</f>
        <v>2598.9400000000005</v>
      </c>
      <c r="P208" s="147">
        <f>VI.!$Q209</f>
        <v>13128.52</v>
      </c>
      <c r="Q208" s="147">
        <f t="shared" ref="Q208" si="1061">R208-P208</f>
        <v>-13128.52</v>
      </c>
      <c r="R208" s="147">
        <f>VII.!$Q209</f>
        <v>0</v>
      </c>
      <c r="S208" s="147">
        <f t="shared" ref="S208" si="1062">T208-R208</f>
        <v>0</v>
      </c>
      <c r="T208" s="147">
        <f>VIII.!$Q209</f>
        <v>0</v>
      </c>
      <c r="U208" s="147">
        <f t="shared" ref="U208" si="1063">V208-T208</f>
        <v>0</v>
      </c>
      <c r="V208" s="147">
        <f>IX.!$Q209</f>
        <v>0</v>
      </c>
      <c r="W208" s="147">
        <f t="shared" ref="W208" si="1064">X208-V208</f>
        <v>0</v>
      </c>
      <c r="X208" s="147">
        <f>X.!$Q209</f>
        <v>0</v>
      </c>
      <c r="Y208" s="147">
        <f t="shared" ref="Y208" si="1065">Z208-X208</f>
        <v>0</v>
      </c>
      <c r="Z208" s="147">
        <f>XI.!$Q209</f>
        <v>0</v>
      </c>
      <c r="AA208" s="147">
        <f t="shared" ref="AA208" si="1066">AB208-Z208</f>
        <v>0</v>
      </c>
      <c r="AB208" s="147">
        <f>XII.!$Q209</f>
        <v>0</v>
      </c>
    </row>
    <row r="209" spans="1:29" x14ac:dyDescent="0.3">
      <c r="A209" s="105"/>
      <c r="B209" s="107"/>
      <c r="C209" s="109"/>
      <c r="D209" s="153"/>
      <c r="E209" s="149"/>
      <c r="F209" s="155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</row>
    <row r="210" spans="1:29" ht="12.75" customHeight="1" x14ac:dyDescent="0.3">
      <c r="A210" s="105"/>
      <c r="B210" s="107" t="str">
        <f>I.!B210</f>
        <v>11.4.</v>
      </c>
      <c r="C210" s="109" t="str">
        <f>I.!C210</f>
        <v>Manipulačné poplatky - všeobecné služby</v>
      </c>
      <c r="D210" s="153">
        <f>XII.!Q210</f>
        <v>7460</v>
      </c>
      <c r="E210" s="149">
        <f>I.!Q210</f>
        <v>7460</v>
      </c>
      <c r="F210" s="155">
        <f>I.!$Q211</f>
        <v>511.88</v>
      </c>
      <c r="G210" s="147">
        <f t="shared" ref="G210" si="1067">H210-F210</f>
        <v>10.07000000000005</v>
      </c>
      <c r="H210" s="147">
        <f>II.!$Q211</f>
        <v>521.95000000000005</v>
      </c>
      <c r="I210" s="147">
        <f t="shared" ref="I210" si="1068">J210-H210</f>
        <v>9.3999999999999773</v>
      </c>
      <c r="J210" s="147">
        <f>III.!$Q211</f>
        <v>531.35</v>
      </c>
      <c r="K210" s="147">
        <f t="shared" ref="K210" si="1069">L210-J210</f>
        <v>11.090000000000032</v>
      </c>
      <c r="L210" s="147">
        <f>IV.!$Q211</f>
        <v>542.44000000000005</v>
      </c>
      <c r="M210" s="147">
        <f t="shared" ref="M210" si="1070">N210-L210</f>
        <v>161.28999999999985</v>
      </c>
      <c r="N210" s="147">
        <f>V.!$Q211</f>
        <v>703.7299999999999</v>
      </c>
      <c r="O210" s="147">
        <f t="shared" ref="O210" si="1071">P210-N210</f>
        <v>326.31000000000006</v>
      </c>
      <c r="P210" s="147">
        <f>VI.!$Q211</f>
        <v>1030.04</v>
      </c>
      <c r="Q210" s="147">
        <f t="shared" ref="Q210" si="1072">R210-P210</f>
        <v>-1030.04</v>
      </c>
      <c r="R210" s="147">
        <f>VII.!$Q211</f>
        <v>0</v>
      </c>
      <c r="S210" s="147">
        <f t="shared" ref="S210" si="1073">T210-R210</f>
        <v>0</v>
      </c>
      <c r="T210" s="147">
        <f>VIII.!$Q211</f>
        <v>0</v>
      </c>
      <c r="U210" s="147">
        <f t="shared" ref="U210" si="1074">V210-T210</f>
        <v>0</v>
      </c>
      <c r="V210" s="147">
        <f>IX.!$Q211</f>
        <v>0</v>
      </c>
      <c r="W210" s="147">
        <f t="shared" ref="W210" si="1075">X210-V210</f>
        <v>0</v>
      </c>
      <c r="X210" s="147">
        <f>X.!$Q211</f>
        <v>0</v>
      </c>
      <c r="Y210" s="147">
        <f t="shared" ref="Y210" si="1076">Z210-X210</f>
        <v>0</v>
      </c>
      <c r="Z210" s="147">
        <f>XI.!$Q211</f>
        <v>0</v>
      </c>
      <c r="AA210" s="147">
        <f t="shared" ref="AA210" si="1077">AB210-Z210</f>
        <v>0</v>
      </c>
      <c r="AB210" s="147">
        <f>XII.!$Q211</f>
        <v>0</v>
      </c>
    </row>
    <row r="211" spans="1:29" x14ac:dyDescent="0.3">
      <c r="A211" s="105"/>
      <c r="B211" s="107"/>
      <c r="C211" s="109"/>
      <c r="D211" s="153"/>
      <c r="E211" s="149"/>
      <c r="F211" s="155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</row>
    <row r="212" spans="1:29" x14ac:dyDescent="0.3">
      <c r="A212" s="105" t="str">
        <f>I.!A212</f>
        <v>11.5</v>
      </c>
      <c r="B212" s="107"/>
      <c r="C212" s="109" t="str">
        <f>I.!C212</f>
        <v>Správa a údržba verejnej zelene</v>
      </c>
      <c r="D212" s="153">
        <f>XII.!Q212</f>
        <v>115000</v>
      </c>
      <c r="E212" s="149">
        <f>I.!Q212</f>
        <v>115000</v>
      </c>
      <c r="F212" s="155">
        <f>I.!$Q213</f>
        <v>3633.55</v>
      </c>
      <c r="G212" s="147">
        <f t="shared" ref="G212" si="1078">H212-F212</f>
        <v>2395.6499999999996</v>
      </c>
      <c r="H212" s="147">
        <f>II.!$Q213</f>
        <v>6029.2</v>
      </c>
      <c r="I212" s="147">
        <f t="shared" ref="I212" si="1079">J212-H212</f>
        <v>1974.1400000000003</v>
      </c>
      <c r="J212" s="147">
        <f>III.!$Q213</f>
        <v>8003.34</v>
      </c>
      <c r="K212" s="147">
        <f t="shared" ref="K212" si="1080">L212-J212</f>
        <v>424.07999999999993</v>
      </c>
      <c r="L212" s="147">
        <f>IV.!$Q213</f>
        <v>8427.42</v>
      </c>
      <c r="M212" s="147">
        <f t="shared" ref="M212" si="1081">N212-L212</f>
        <v>13071.890000000001</v>
      </c>
      <c r="N212" s="147">
        <f>V.!$Q213</f>
        <v>21499.31</v>
      </c>
      <c r="O212" s="147">
        <f t="shared" ref="O212" si="1082">P212-N212</f>
        <v>19188.139999999996</v>
      </c>
      <c r="P212" s="147">
        <f>VI.!$Q213</f>
        <v>40687.449999999997</v>
      </c>
      <c r="Q212" s="147">
        <f t="shared" ref="Q212" si="1083">R212-P212</f>
        <v>-40687.449999999997</v>
      </c>
      <c r="R212" s="147">
        <f>VII.!$Q213</f>
        <v>0</v>
      </c>
      <c r="S212" s="147">
        <f t="shared" ref="S212" si="1084">T212-R212</f>
        <v>0</v>
      </c>
      <c r="T212" s="147">
        <f>VIII.!$Q213</f>
        <v>0</v>
      </c>
      <c r="U212" s="147">
        <f t="shared" ref="U212" si="1085">V212-T212</f>
        <v>0</v>
      </c>
      <c r="V212" s="147">
        <f>IX.!$Q213</f>
        <v>0</v>
      </c>
      <c r="W212" s="147">
        <f t="shared" ref="W212" si="1086">X212-V212</f>
        <v>0</v>
      </c>
      <c r="X212" s="147">
        <f>X.!$Q213</f>
        <v>0</v>
      </c>
      <c r="Y212" s="147">
        <f t="shared" ref="Y212" si="1087">Z212-X212</f>
        <v>0</v>
      </c>
      <c r="Z212" s="147">
        <f>XI.!$Q213</f>
        <v>0</v>
      </c>
      <c r="AA212" s="147">
        <f t="shared" ref="AA212" si="1088">AB212-Z212</f>
        <v>0</v>
      </c>
      <c r="AB212" s="147">
        <f>XII.!$Q213</f>
        <v>0</v>
      </c>
    </row>
    <row r="213" spans="1:29" x14ac:dyDescent="0.3">
      <c r="A213" s="105"/>
      <c r="B213" s="107"/>
      <c r="C213" s="109"/>
      <c r="D213" s="153"/>
      <c r="E213" s="149"/>
      <c r="F213" s="155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</row>
    <row r="214" spans="1:29" x14ac:dyDescent="0.3">
      <c r="A214" s="105" t="str">
        <f>I.!A214</f>
        <v>11.6</v>
      </c>
      <c r="B214" s="107"/>
      <c r="C214" s="103" t="str">
        <f>I.!C214</f>
        <v>Detské a športové ihriská na verejných priestransvach</v>
      </c>
      <c r="D214" s="153">
        <f>XII.!Q214</f>
        <v>4000</v>
      </c>
      <c r="E214" s="149">
        <f>I.!Q214</f>
        <v>4000</v>
      </c>
      <c r="F214" s="155">
        <f>I.!$Q215</f>
        <v>0</v>
      </c>
      <c r="G214" s="147">
        <f t="shared" ref="G214" si="1089">H214-F214</f>
        <v>0</v>
      </c>
      <c r="H214" s="147">
        <f>II.!$Q215</f>
        <v>0</v>
      </c>
      <c r="I214" s="147">
        <f t="shared" ref="I214" si="1090">J214-H214</f>
        <v>58.87</v>
      </c>
      <c r="J214" s="147">
        <f>III.!$Q215</f>
        <v>58.87</v>
      </c>
      <c r="K214" s="147">
        <f t="shared" ref="K214" si="1091">L214-J214</f>
        <v>0</v>
      </c>
      <c r="L214" s="147">
        <f>IV.!$Q215</f>
        <v>58.87</v>
      </c>
      <c r="M214" s="147">
        <f t="shared" ref="M214" si="1092">N214-L214</f>
        <v>2194.4100000000003</v>
      </c>
      <c r="N214" s="147">
        <f>V.!$Q215</f>
        <v>2253.2800000000002</v>
      </c>
      <c r="O214" s="147">
        <f t="shared" ref="O214" si="1093">P214-N214</f>
        <v>530.07999999999993</v>
      </c>
      <c r="P214" s="147">
        <f>VI.!$Q215</f>
        <v>2783.36</v>
      </c>
      <c r="Q214" s="147">
        <f t="shared" ref="Q214" si="1094">R214-P214</f>
        <v>-2783.36</v>
      </c>
      <c r="R214" s="147">
        <f>VII.!$Q215</f>
        <v>0</v>
      </c>
      <c r="S214" s="147">
        <f t="shared" ref="S214" si="1095">T214-R214</f>
        <v>0</v>
      </c>
      <c r="T214" s="147">
        <f>VIII.!$Q215</f>
        <v>0</v>
      </c>
      <c r="U214" s="147">
        <f t="shared" ref="U214" si="1096">V214-T214</f>
        <v>0</v>
      </c>
      <c r="V214" s="147">
        <f>IX.!$Q215</f>
        <v>0</v>
      </c>
      <c r="W214" s="147">
        <f t="shared" ref="W214" si="1097">X214-V214</f>
        <v>0</v>
      </c>
      <c r="X214" s="147">
        <f>X.!$Q215</f>
        <v>0</v>
      </c>
      <c r="Y214" s="147">
        <f t="shared" ref="Y214" si="1098">Z214-X214</f>
        <v>0</v>
      </c>
      <c r="Z214" s="147">
        <f>XI.!$Q215</f>
        <v>0</v>
      </c>
      <c r="AA214" s="147">
        <f t="shared" ref="AA214" si="1099">AB214-Z214</f>
        <v>0</v>
      </c>
      <c r="AB214" s="147">
        <f>XII.!$Q215</f>
        <v>0</v>
      </c>
    </row>
    <row r="215" spans="1:29" ht="14.4" x14ac:dyDescent="0.3">
      <c r="A215" s="105"/>
      <c r="B215" s="107"/>
      <c r="C215" s="104"/>
      <c r="D215" s="153"/>
      <c r="E215" s="149"/>
      <c r="F215" s="155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72"/>
    </row>
    <row r="216" spans="1:29" ht="14.4" x14ac:dyDescent="0.3">
      <c r="A216" s="105" t="str">
        <f>I.!A216</f>
        <v>11.7</v>
      </c>
      <c r="B216" s="107"/>
      <c r="C216" s="109" t="str">
        <f>I.!C216</f>
        <v>Verejné osvetlenie</v>
      </c>
      <c r="D216" s="153">
        <f>XII.!Q216</f>
        <v>79500</v>
      </c>
      <c r="E216" s="149">
        <f>I.!Q216</f>
        <v>79500</v>
      </c>
      <c r="F216" s="155">
        <f>I.!$Q217</f>
        <v>5047.8900000000003</v>
      </c>
      <c r="G216" s="147">
        <f t="shared" ref="G216" si="1100">H216-F216</f>
        <v>7268.81</v>
      </c>
      <c r="H216" s="147">
        <f>II.!$Q217</f>
        <v>12316.7</v>
      </c>
      <c r="I216" s="147">
        <f t="shared" ref="I216" si="1101">J216-H216</f>
        <v>8767.119999999999</v>
      </c>
      <c r="J216" s="147">
        <f>III.!$Q217</f>
        <v>21083.82</v>
      </c>
      <c r="K216" s="147">
        <f t="shared" ref="K216" si="1102">L216-J216</f>
        <v>7771.2599999999984</v>
      </c>
      <c r="L216" s="147">
        <f>IV.!$Q217</f>
        <v>28855.079999999998</v>
      </c>
      <c r="M216" s="147">
        <f t="shared" ref="M216" si="1103">N216-L216</f>
        <v>8951.2899999999972</v>
      </c>
      <c r="N216" s="147">
        <f>V.!$Q217</f>
        <v>37806.369999999995</v>
      </c>
      <c r="O216" s="147">
        <f t="shared" ref="O216" si="1104">P216-N216</f>
        <v>6918.1000000000058</v>
      </c>
      <c r="P216" s="147">
        <f>VI.!$Q217</f>
        <v>44724.47</v>
      </c>
      <c r="Q216" s="147">
        <f t="shared" ref="Q216" si="1105">R216-P216</f>
        <v>-44724.47</v>
      </c>
      <c r="R216" s="147">
        <f>VII.!$Q217</f>
        <v>0</v>
      </c>
      <c r="S216" s="147">
        <f t="shared" ref="S216" si="1106">T216-R216</f>
        <v>0</v>
      </c>
      <c r="T216" s="147">
        <f>VIII.!$Q217</f>
        <v>0</v>
      </c>
      <c r="U216" s="147">
        <f t="shared" ref="U216" si="1107">V216-T216</f>
        <v>0</v>
      </c>
      <c r="V216" s="147">
        <f>IX.!$Q217</f>
        <v>0</v>
      </c>
      <c r="W216" s="147">
        <f t="shared" ref="W216" si="1108">X216-V216</f>
        <v>0</v>
      </c>
      <c r="X216" s="147">
        <f>X.!$Q217</f>
        <v>0</v>
      </c>
      <c r="Y216" s="147">
        <f t="shared" ref="Y216" si="1109">Z216-X216</f>
        <v>0</v>
      </c>
      <c r="Z216" s="147">
        <f>XI.!$Q217</f>
        <v>0</v>
      </c>
      <c r="AA216" s="147">
        <f t="shared" ref="AA216" si="1110">AB216-Z216</f>
        <v>0</v>
      </c>
      <c r="AB216" s="147">
        <f>XII.!$Q217</f>
        <v>0</v>
      </c>
      <c r="AC216" s="72"/>
    </row>
    <row r="217" spans="1:29" x14ac:dyDescent="0.3">
      <c r="A217" s="105"/>
      <c r="B217" s="107"/>
      <c r="C217" s="109"/>
      <c r="D217" s="153"/>
      <c r="E217" s="149"/>
      <c r="F217" s="155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</row>
    <row r="218" spans="1:29" x14ac:dyDescent="0.3">
      <c r="A218" s="105"/>
      <c r="B218" s="107" t="str">
        <f>I.!B218</f>
        <v>11.7.1</v>
      </c>
      <c r="C218" s="109" t="str">
        <f>I.!C218</f>
        <v>Energie verejného osvetelenia</v>
      </c>
      <c r="D218" s="153">
        <f>XII.!Q218</f>
        <v>55000</v>
      </c>
      <c r="E218" s="149">
        <f>I.!Q218</f>
        <v>55000</v>
      </c>
      <c r="F218" s="155">
        <f>I.!$Q219</f>
        <v>0</v>
      </c>
      <c r="G218" s="147">
        <f t="shared" ref="G218" si="1111">H218-F218</f>
        <v>4570</v>
      </c>
      <c r="H218" s="147">
        <f>II.!$Q219</f>
        <v>4570</v>
      </c>
      <c r="I218" s="147">
        <f t="shared" ref="I218" si="1112">J218-H218</f>
        <v>6964.2999999999993</v>
      </c>
      <c r="J218" s="147">
        <f>III.!$Q219</f>
        <v>11534.3</v>
      </c>
      <c r="K218" s="147">
        <f t="shared" ref="K218" si="1113">L218-J218</f>
        <v>7693.1399999999994</v>
      </c>
      <c r="L218" s="147">
        <f>IV.!$Q219</f>
        <v>19227.439999999999</v>
      </c>
      <c r="M218" s="147">
        <f t="shared" ref="M218" si="1114">N218-L218</f>
        <v>5623.6100000000006</v>
      </c>
      <c r="N218" s="147">
        <f>V.!$Q219</f>
        <v>24851.05</v>
      </c>
      <c r="O218" s="147">
        <f t="shared" ref="O218" si="1115">P218-N218</f>
        <v>5106.9599999999991</v>
      </c>
      <c r="P218" s="147">
        <f>VI.!$Q219</f>
        <v>29958.01</v>
      </c>
      <c r="Q218" s="147">
        <f t="shared" ref="Q218" si="1116">R218-P218</f>
        <v>-29958.01</v>
      </c>
      <c r="R218" s="147">
        <f>VII.!$Q219</f>
        <v>0</v>
      </c>
      <c r="S218" s="147">
        <f t="shared" ref="S218" si="1117">T218-R218</f>
        <v>0</v>
      </c>
      <c r="T218" s="147">
        <f>VIII.!$Q219</f>
        <v>0</v>
      </c>
      <c r="U218" s="147">
        <f t="shared" ref="U218" si="1118">V218-T218</f>
        <v>0</v>
      </c>
      <c r="V218" s="147">
        <f>IX.!$Q219</f>
        <v>0</v>
      </c>
      <c r="W218" s="147">
        <f t="shared" ref="W218" si="1119">X218-V218</f>
        <v>0</v>
      </c>
      <c r="X218" s="147">
        <f>X.!$Q219</f>
        <v>0</v>
      </c>
      <c r="Y218" s="147">
        <f t="shared" ref="Y218" si="1120">Z218-X218</f>
        <v>0</v>
      </c>
      <c r="Z218" s="147">
        <f>XI.!$Q219</f>
        <v>0</v>
      </c>
      <c r="AA218" s="147">
        <f t="shared" ref="AA218" si="1121">AB218-Z218</f>
        <v>0</v>
      </c>
      <c r="AB218" s="147">
        <f>XII.!$Q219</f>
        <v>0</v>
      </c>
    </row>
    <row r="219" spans="1:29" x14ac:dyDescent="0.3">
      <c r="A219" s="105"/>
      <c r="B219" s="107"/>
      <c r="C219" s="109"/>
      <c r="D219" s="153"/>
      <c r="E219" s="149"/>
      <c r="F219" s="155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</row>
    <row r="220" spans="1:29" x14ac:dyDescent="0.3">
      <c r="A220" s="105"/>
      <c r="B220" s="107" t="str">
        <f>I.!B220</f>
        <v>11.7.1</v>
      </c>
      <c r="C220" s="109" t="str">
        <f>I.!C220</f>
        <v>Verejné osvetlenie - materiál</v>
      </c>
      <c r="D220" s="153">
        <f>XII.!Q220</f>
        <v>2500</v>
      </c>
      <c r="E220" s="149">
        <f>I.!Q220</f>
        <v>2500</v>
      </c>
      <c r="F220" s="155">
        <f>I.!$Q221</f>
        <v>1188</v>
      </c>
      <c r="G220" s="147">
        <f t="shared" ref="G220" si="1122">H220-F220</f>
        <v>0</v>
      </c>
      <c r="H220" s="147">
        <f>II.!$Q221</f>
        <v>1188</v>
      </c>
      <c r="I220" s="147">
        <f t="shared" ref="I220" si="1123">J220-H220</f>
        <v>0</v>
      </c>
      <c r="J220" s="147">
        <f>III.!$Q221</f>
        <v>1188</v>
      </c>
      <c r="K220" s="147">
        <f t="shared" ref="K220" si="1124">L220-J220</f>
        <v>0</v>
      </c>
      <c r="L220" s="147">
        <f>IV.!$Q221</f>
        <v>1188</v>
      </c>
      <c r="M220" s="147">
        <f t="shared" ref="M220" si="1125">N220-L220</f>
        <v>0</v>
      </c>
      <c r="N220" s="147">
        <f>V.!$Q221</f>
        <v>1188</v>
      </c>
      <c r="O220" s="147">
        <f t="shared" ref="O220" si="1126">P220-N220</f>
        <v>0</v>
      </c>
      <c r="P220" s="147">
        <f>VI.!$Q221</f>
        <v>1188</v>
      </c>
      <c r="Q220" s="147">
        <f t="shared" ref="Q220" si="1127">R220-P220</f>
        <v>-1188</v>
      </c>
      <c r="R220" s="147">
        <f>VII.!$Q221</f>
        <v>0</v>
      </c>
      <c r="S220" s="147">
        <f t="shared" ref="S220" si="1128">T220-R220</f>
        <v>0</v>
      </c>
      <c r="T220" s="147">
        <f>VIII.!$Q221</f>
        <v>0</v>
      </c>
      <c r="U220" s="147">
        <f t="shared" ref="U220" si="1129">V220-T220</f>
        <v>0</v>
      </c>
      <c r="V220" s="147">
        <f>IX.!$Q221</f>
        <v>0</v>
      </c>
      <c r="W220" s="147">
        <f t="shared" ref="W220" si="1130">X220-V220</f>
        <v>0</v>
      </c>
      <c r="X220" s="147">
        <f>X.!$Q221</f>
        <v>0</v>
      </c>
      <c r="Y220" s="147">
        <f t="shared" ref="Y220" si="1131">Z220-X220</f>
        <v>0</v>
      </c>
      <c r="Z220" s="147">
        <f>XI.!$Q221</f>
        <v>0</v>
      </c>
      <c r="AA220" s="147">
        <f t="shared" ref="AA220" si="1132">AB220-Z220</f>
        <v>0</v>
      </c>
      <c r="AB220" s="147">
        <f>XII.!$Q221</f>
        <v>0</v>
      </c>
    </row>
    <row r="221" spans="1:29" x14ac:dyDescent="0.3">
      <c r="A221" s="105"/>
      <c r="B221" s="107"/>
      <c r="C221" s="109"/>
      <c r="D221" s="153"/>
      <c r="E221" s="149"/>
      <c r="F221" s="155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</row>
    <row r="222" spans="1:29" ht="12.75" customHeight="1" x14ac:dyDescent="0.3">
      <c r="A222" s="99"/>
      <c r="B222" s="101" t="str">
        <f>I.!B222</f>
        <v>11.7.1</v>
      </c>
      <c r="C222" s="159" t="str">
        <f>I.!C222</f>
        <v>Údržba verejného osvetlenia</v>
      </c>
      <c r="D222" s="161">
        <f>XII.!Q222</f>
        <v>12500</v>
      </c>
      <c r="E222" s="149">
        <f>I.!Q222</f>
        <v>12500</v>
      </c>
      <c r="F222" s="155">
        <f>I.!$Q223</f>
        <v>1802.47</v>
      </c>
      <c r="G222" s="147">
        <f t="shared" ref="G222" si="1133">H222-F222</f>
        <v>1231.7</v>
      </c>
      <c r="H222" s="147">
        <f>II.!$Q223</f>
        <v>3034.17</v>
      </c>
      <c r="I222" s="147">
        <f t="shared" ref="I222" si="1134">J222-H222</f>
        <v>1802.8199999999997</v>
      </c>
      <c r="J222" s="147">
        <f>III.!$Q223</f>
        <v>4836.99</v>
      </c>
      <c r="K222" s="147">
        <f t="shared" ref="K222" si="1135">L222-J222</f>
        <v>78.119999999999891</v>
      </c>
      <c r="L222" s="147">
        <f>IV.!$Q223</f>
        <v>4915.1099999999997</v>
      </c>
      <c r="M222" s="147">
        <f t="shared" ref="M222" si="1136">N222-L222</f>
        <v>3327.6800000000012</v>
      </c>
      <c r="N222" s="147">
        <f>V.!$Q223</f>
        <v>8242.7900000000009</v>
      </c>
      <c r="O222" s="147">
        <f t="shared" ref="O222" si="1137">P222-N222</f>
        <v>1811.1399999999994</v>
      </c>
      <c r="P222" s="147">
        <f>VI.!$Q223</f>
        <v>10053.93</v>
      </c>
      <c r="Q222" s="147">
        <f t="shared" ref="Q222" si="1138">R222-P222</f>
        <v>-10053.93</v>
      </c>
      <c r="R222" s="147">
        <f>VII.!$Q223</f>
        <v>0</v>
      </c>
      <c r="S222" s="147">
        <f t="shared" ref="S222" si="1139">T222-R222</f>
        <v>0</v>
      </c>
      <c r="T222" s="147">
        <f>VIII.!$Q223</f>
        <v>0</v>
      </c>
      <c r="U222" s="147">
        <f t="shared" ref="U222" si="1140">V222-T222</f>
        <v>0</v>
      </c>
      <c r="V222" s="147">
        <f>IX.!$Q223</f>
        <v>0</v>
      </c>
      <c r="W222" s="147">
        <f t="shared" ref="W222" si="1141">X222-V222</f>
        <v>0</v>
      </c>
      <c r="X222" s="147">
        <f>X.!$Q223</f>
        <v>0</v>
      </c>
      <c r="Y222" s="147">
        <f t="shared" ref="Y222" si="1142">Z222-X222</f>
        <v>0</v>
      </c>
      <c r="Z222" s="147">
        <f>XI.!$Q223</f>
        <v>0</v>
      </c>
      <c r="AA222" s="147">
        <f t="shared" ref="AA222" si="1143">AB222-Z222</f>
        <v>0</v>
      </c>
      <c r="AB222" s="147">
        <f>XII.!$Q223</f>
        <v>0</v>
      </c>
    </row>
    <row r="223" spans="1:29" x14ac:dyDescent="0.3">
      <c r="A223" s="100"/>
      <c r="B223" s="102"/>
      <c r="C223" s="160"/>
      <c r="D223" s="162"/>
      <c r="E223" s="149"/>
      <c r="F223" s="155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</row>
    <row r="224" spans="1:29" ht="12.75" customHeight="1" x14ac:dyDescent="0.3">
      <c r="A224" s="105"/>
      <c r="B224" s="107" t="str">
        <f>I.!B224</f>
        <v>11.7.1</v>
      </c>
      <c r="C224" s="109" t="str">
        <f>I.!C224</f>
        <v>Verejné osvetlenie - vianoce a špeciálne služby</v>
      </c>
      <c r="D224" s="153">
        <f>XII.!Q224</f>
        <v>9500</v>
      </c>
      <c r="E224" s="149">
        <f>I.!Q224</f>
        <v>9500</v>
      </c>
      <c r="F224" s="155">
        <f>I.!$Q225</f>
        <v>2057.42</v>
      </c>
      <c r="G224" s="147">
        <f t="shared" ref="G224" si="1144">H224-F224</f>
        <v>1467.1100000000001</v>
      </c>
      <c r="H224" s="147">
        <f>II.!$Q225</f>
        <v>3524.53</v>
      </c>
      <c r="I224" s="147">
        <f t="shared" ref="I224" si="1145">J224-H224</f>
        <v>0</v>
      </c>
      <c r="J224" s="147">
        <f>III.!$Q225</f>
        <v>3524.53</v>
      </c>
      <c r="K224" s="147">
        <f t="shared" ref="K224" si="1146">L224-J224</f>
        <v>0</v>
      </c>
      <c r="L224" s="147">
        <f>IV.!$Q225</f>
        <v>3524.53</v>
      </c>
      <c r="M224" s="147">
        <f t="shared" ref="M224" si="1147">N224-L224</f>
        <v>0</v>
      </c>
      <c r="N224" s="147">
        <f>V.!$Q225</f>
        <v>3524.53</v>
      </c>
      <c r="O224" s="147">
        <f t="shared" ref="O224" si="1148">P224-N224</f>
        <v>0</v>
      </c>
      <c r="P224" s="147">
        <f>VI.!$Q225</f>
        <v>3524.53</v>
      </c>
      <c r="Q224" s="147">
        <f t="shared" ref="Q224" si="1149">R224-P224</f>
        <v>-3524.53</v>
      </c>
      <c r="R224" s="147">
        <f>VII.!$Q225</f>
        <v>0</v>
      </c>
      <c r="S224" s="147">
        <f t="shared" ref="S224" si="1150">T224-R224</f>
        <v>0</v>
      </c>
      <c r="T224" s="147">
        <f>VIII.!$Q225</f>
        <v>0</v>
      </c>
      <c r="U224" s="147">
        <f t="shared" ref="U224" si="1151">V224-T224</f>
        <v>0</v>
      </c>
      <c r="V224" s="147">
        <f>IX.!$Q225</f>
        <v>0</v>
      </c>
      <c r="W224" s="147">
        <f t="shared" ref="W224" si="1152">X224-V224</f>
        <v>0</v>
      </c>
      <c r="X224" s="147">
        <f>X.!$Q225</f>
        <v>0</v>
      </c>
      <c r="Y224" s="147">
        <f t="shared" ref="Y224" si="1153">Z224-X224</f>
        <v>0</v>
      </c>
      <c r="Z224" s="147">
        <f>XI.!$Q225</f>
        <v>0</v>
      </c>
      <c r="AA224" s="147">
        <f t="shared" ref="AA224" si="1154">AB224-Z224</f>
        <v>0</v>
      </c>
      <c r="AB224" s="147">
        <f>XII.!$Q225</f>
        <v>0</v>
      </c>
    </row>
    <row r="225" spans="1:35" x14ac:dyDescent="0.3">
      <c r="A225" s="105"/>
      <c r="B225" s="107"/>
      <c r="C225" s="109"/>
      <c r="D225" s="153"/>
      <c r="E225" s="149"/>
      <c r="F225" s="155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</row>
    <row r="226" spans="1:35" ht="15" customHeight="1" x14ac:dyDescent="0.3">
      <c r="A226" s="105" t="str">
        <f>I.!A226</f>
        <v>11.8</v>
      </c>
      <c r="B226" s="107"/>
      <c r="C226" s="109" t="str">
        <f>I.!C226</f>
        <v>Spoločný obecný úrad</v>
      </c>
      <c r="D226" s="153">
        <f>XII.!Q226</f>
        <v>81260</v>
      </c>
      <c r="E226" s="149">
        <f>I.!Q226</f>
        <v>81260</v>
      </c>
      <c r="F226" s="155">
        <f>I.!$Q227</f>
        <v>7328.84</v>
      </c>
      <c r="G226" s="147">
        <f t="shared" ref="G226" si="1155">H226-F226</f>
        <v>6625.41</v>
      </c>
      <c r="H226" s="147">
        <f>II.!$Q227</f>
        <v>13954.25</v>
      </c>
      <c r="I226" s="147">
        <f t="shared" ref="I226" si="1156">J226-H226</f>
        <v>7919.32</v>
      </c>
      <c r="J226" s="147">
        <f>III.!$Q227</f>
        <v>21873.57</v>
      </c>
      <c r="K226" s="147">
        <f t="shared" ref="K226" si="1157">L226-J226</f>
        <v>8422.43</v>
      </c>
      <c r="L226" s="147">
        <f>IV.!$Q227</f>
        <v>30296</v>
      </c>
      <c r="M226" s="147">
        <f t="shared" ref="M226" si="1158">N226-L226</f>
        <v>7649.3700000000026</v>
      </c>
      <c r="N226" s="147">
        <f>V.!$Q227</f>
        <v>37945.370000000003</v>
      </c>
      <c r="O226" s="147">
        <f t="shared" ref="O226" si="1159">P226-N226</f>
        <v>7732.7899999999936</v>
      </c>
      <c r="P226" s="147">
        <f>VI.!$Q227</f>
        <v>45678.159999999996</v>
      </c>
      <c r="Q226" s="147">
        <f t="shared" ref="Q226" si="1160">R226-P226</f>
        <v>-45678.159999999996</v>
      </c>
      <c r="R226" s="147">
        <f>VII.!$Q227</f>
        <v>0</v>
      </c>
      <c r="S226" s="147">
        <f t="shared" ref="S226" si="1161">T226-R226</f>
        <v>0</v>
      </c>
      <c r="T226" s="147">
        <f>VIII.!$Q227</f>
        <v>0</v>
      </c>
      <c r="U226" s="147">
        <f t="shared" ref="U226" si="1162">V226-T226</f>
        <v>0</v>
      </c>
      <c r="V226" s="147">
        <f>IX.!$Q227</f>
        <v>0</v>
      </c>
      <c r="W226" s="147">
        <f t="shared" ref="W226" si="1163">X226-V226</f>
        <v>0</v>
      </c>
      <c r="X226" s="147">
        <f>X.!$Q227</f>
        <v>0</v>
      </c>
      <c r="Y226" s="147">
        <f t="shared" ref="Y226" si="1164">Z226-X226</f>
        <v>0</v>
      </c>
      <c r="Z226" s="147">
        <f>XI.!$Q227</f>
        <v>0</v>
      </c>
      <c r="AA226" s="147">
        <f t="shared" ref="AA226" si="1165">AB226-Z226</f>
        <v>0</v>
      </c>
      <c r="AB226" s="147">
        <f>XII.!$Q227</f>
        <v>0</v>
      </c>
    </row>
    <row r="227" spans="1:35" ht="14.4" customHeight="1" x14ac:dyDescent="0.3">
      <c r="A227" s="105"/>
      <c r="B227" s="107"/>
      <c r="C227" s="109"/>
      <c r="D227" s="153"/>
      <c r="E227" s="149"/>
      <c r="F227" s="155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</row>
    <row r="228" spans="1:35" x14ac:dyDescent="0.3">
      <c r="A228" s="105" t="str">
        <f>I.!A228</f>
        <v>11.9</v>
      </c>
      <c r="B228" s="107"/>
      <c r="C228" s="109" t="str">
        <f>I.!C228</f>
        <v>Protipovodňové aktivity</v>
      </c>
      <c r="D228" s="153">
        <f>XII.!Q228</f>
        <v>420924</v>
      </c>
      <c r="E228" s="149">
        <f>I.!Q228</f>
        <v>418892</v>
      </c>
      <c r="F228" s="155">
        <f>I.!$Q229</f>
        <v>697.12</v>
      </c>
      <c r="G228" s="147">
        <f t="shared" ref="G228" si="1166">H228-F228</f>
        <v>0</v>
      </c>
      <c r="H228" s="147">
        <f>II.!$Q229</f>
        <v>697.12</v>
      </c>
      <c r="I228" s="147">
        <f t="shared" ref="I228" si="1167">J228-H228</f>
        <v>1050</v>
      </c>
      <c r="J228" s="147">
        <f>III.!$Q229</f>
        <v>1747.12</v>
      </c>
      <c r="K228" s="147">
        <f t="shared" ref="K228" si="1168">L228-J228</f>
        <v>37699.369999999995</v>
      </c>
      <c r="L228" s="147">
        <f>IV.!$Q229</f>
        <v>39446.49</v>
      </c>
      <c r="M228" s="147">
        <f t="shared" ref="M228" si="1169">N228-L228</f>
        <v>192509.5</v>
      </c>
      <c r="N228" s="147">
        <f>V.!$Q229</f>
        <v>231955.99</v>
      </c>
      <c r="O228" s="147">
        <f t="shared" ref="O228" si="1170">P228-N228</f>
        <v>1050</v>
      </c>
      <c r="P228" s="147">
        <f>VI.!$Q229</f>
        <v>233005.99</v>
      </c>
      <c r="Q228" s="147">
        <f t="shared" ref="Q228" si="1171">R228-P228</f>
        <v>-233005.99</v>
      </c>
      <c r="R228" s="147">
        <f>VII.!$Q229</f>
        <v>0</v>
      </c>
      <c r="S228" s="147">
        <f t="shared" ref="S228" si="1172">T228-R228</f>
        <v>0</v>
      </c>
      <c r="T228" s="147">
        <f>VIII.!$Q229</f>
        <v>0</v>
      </c>
      <c r="U228" s="147">
        <f t="shared" ref="U228" si="1173">V228-T228</f>
        <v>0</v>
      </c>
      <c r="V228" s="147">
        <f>IX.!$Q229</f>
        <v>0</v>
      </c>
      <c r="W228" s="147">
        <f t="shared" ref="W228" si="1174">X228-V228</f>
        <v>0</v>
      </c>
      <c r="X228" s="147">
        <f>X.!$Q229</f>
        <v>0</v>
      </c>
      <c r="Y228" s="147">
        <f t="shared" ref="Y228" si="1175">Z228-X228</f>
        <v>0</v>
      </c>
      <c r="Z228" s="147">
        <f>XI.!$Q229</f>
        <v>0</v>
      </c>
      <c r="AA228" s="147">
        <f t="shared" ref="AA228" si="1176">AB228-Z228</f>
        <v>0</v>
      </c>
      <c r="AB228" s="147">
        <f>XII.!$Q229</f>
        <v>0</v>
      </c>
    </row>
    <row r="229" spans="1:35" ht="14.4" thickBot="1" x14ac:dyDescent="0.35">
      <c r="A229" s="106"/>
      <c r="B229" s="108"/>
      <c r="C229" s="110"/>
      <c r="D229" s="154"/>
      <c r="E229" s="150"/>
      <c r="F229" s="156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</row>
    <row r="230" spans="1:35" s="82" customFormat="1" ht="14.4" thickBot="1" x14ac:dyDescent="0.35">
      <c r="A230" s="69"/>
      <c r="B230" s="69"/>
      <c r="C230" s="47"/>
      <c r="D230" s="79"/>
      <c r="E230" s="79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1:35" s="78" customFormat="1" ht="14.4" customHeight="1" x14ac:dyDescent="0.3">
      <c r="A231" s="127" t="str">
        <f>I.!A231</f>
        <v xml:space="preserve">12. </v>
      </c>
      <c r="B231" s="128">
        <f>I.!B231</f>
        <v>0</v>
      </c>
      <c r="C231" s="117" t="str">
        <f>I.!C231</f>
        <v>Sociálne služby</v>
      </c>
      <c r="D231" s="171">
        <f>XII.!Q231</f>
        <v>233455</v>
      </c>
      <c r="E231" s="173">
        <f>I.!Q231</f>
        <v>233455</v>
      </c>
      <c r="F231" s="175">
        <f>I.!$Q232</f>
        <v>15967.02</v>
      </c>
      <c r="G231" s="167">
        <f t="shared" ref="G231" si="1177">H231-F231</f>
        <v>16587.209999999995</v>
      </c>
      <c r="H231" s="167">
        <f>II.!$Q232</f>
        <v>32554.229999999996</v>
      </c>
      <c r="I231" s="167">
        <f t="shared" ref="I231" si="1178">J231-H231</f>
        <v>17100.670000000006</v>
      </c>
      <c r="J231" s="167">
        <f>III.!$Q232</f>
        <v>49654.9</v>
      </c>
      <c r="K231" s="167">
        <f t="shared" ref="K231" si="1179">L231-J231</f>
        <v>16763.369999999988</v>
      </c>
      <c r="L231" s="167">
        <f>IV.!$Q232</f>
        <v>66418.26999999999</v>
      </c>
      <c r="M231" s="167">
        <f t="shared" ref="M231" si="1180">N231-L231</f>
        <v>16076.669999999998</v>
      </c>
      <c r="N231" s="167">
        <f>V.!$Q232</f>
        <v>82494.939999999988</v>
      </c>
      <c r="O231" s="167">
        <f t="shared" ref="O231" si="1181">P231-N231</f>
        <v>18970.37000000001</v>
      </c>
      <c r="P231" s="167">
        <f>VI.!$Q232</f>
        <v>101465.31</v>
      </c>
      <c r="Q231" s="167">
        <f t="shared" ref="Q231" si="1182">R231-P231</f>
        <v>-101465.31</v>
      </c>
      <c r="R231" s="167">
        <f>VII.!$Q232</f>
        <v>0</v>
      </c>
      <c r="S231" s="167">
        <f t="shared" ref="S231" si="1183">T231-R231</f>
        <v>0</v>
      </c>
      <c r="T231" s="167">
        <f>VIII.!$Q232</f>
        <v>0</v>
      </c>
      <c r="U231" s="167">
        <f t="shared" ref="U231" si="1184">V231-T231</f>
        <v>0</v>
      </c>
      <c r="V231" s="167">
        <f>IX.!$Q232</f>
        <v>0</v>
      </c>
      <c r="W231" s="167">
        <f t="shared" ref="W231" si="1185">X231-V231</f>
        <v>0</v>
      </c>
      <c r="X231" s="167">
        <f>X.!$Q232</f>
        <v>0</v>
      </c>
      <c r="Y231" s="167">
        <f t="shared" ref="Y231" si="1186">Z231-X231</f>
        <v>0</v>
      </c>
      <c r="Z231" s="167">
        <f>XI.!$Q232</f>
        <v>0</v>
      </c>
      <c r="AA231" s="167">
        <f t="shared" ref="AA231" si="1187">AB231-Z231</f>
        <v>0</v>
      </c>
      <c r="AB231" s="167">
        <f>XII.!$Q232</f>
        <v>0</v>
      </c>
      <c r="AC231" s="72"/>
      <c r="AD231" s="72"/>
      <c r="AE231" s="72"/>
      <c r="AF231" s="72"/>
      <c r="AG231" s="72"/>
      <c r="AH231" s="72"/>
      <c r="AI231" s="72"/>
    </row>
    <row r="232" spans="1:35" s="78" customFormat="1" ht="14.4" customHeight="1" thickBot="1" x14ac:dyDescent="0.35">
      <c r="A232" s="129"/>
      <c r="B232" s="130"/>
      <c r="C232" s="118"/>
      <c r="D232" s="172"/>
      <c r="E232" s="174"/>
      <c r="F232" s="176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</row>
    <row r="233" spans="1:35" ht="15" customHeight="1" x14ac:dyDescent="0.3">
      <c r="A233" s="100" t="str">
        <f>I.!A233</f>
        <v>12.1</v>
      </c>
      <c r="B233" s="102"/>
      <c r="C233" s="104" t="str">
        <f>I.!C233</f>
        <v>Jednorázové dávky sociálnej pomoci - občania v hmotnej a sociálnej núdzi</v>
      </c>
      <c r="D233" s="162">
        <f>XII.!Q233</f>
        <v>1000</v>
      </c>
      <c r="E233" s="169">
        <f>I.!Q233</f>
        <v>1000</v>
      </c>
      <c r="F233" s="170">
        <f>I.!$Q234</f>
        <v>0</v>
      </c>
      <c r="G233" s="158">
        <f t="shared" ref="G233" si="1188">H233-F233</f>
        <v>0</v>
      </c>
      <c r="H233" s="158">
        <f>II.!$Q234</f>
        <v>0</v>
      </c>
      <c r="I233" s="158">
        <f t="shared" ref="I233" si="1189">J233-H233</f>
        <v>60</v>
      </c>
      <c r="J233" s="158">
        <f>III.!$Q234</f>
        <v>60</v>
      </c>
      <c r="K233" s="158">
        <f t="shared" ref="K233" si="1190">L233-J233</f>
        <v>0</v>
      </c>
      <c r="L233" s="158">
        <f>IV.!$Q234</f>
        <v>60</v>
      </c>
      <c r="M233" s="158">
        <f t="shared" ref="M233" si="1191">N233-L233</f>
        <v>0</v>
      </c>
      <c r="N233" s="158">
        <f>V.!$Q234</f>
        <v>60</v>
      </c>
      <c r="O233" s="158">
        <f t="shared" ref="O233" si="1192">P233-N233</f>
        <v>90</v>
      </c>
      <c r="P233" s="158">
        <f>VI.!$Q234</f>
        <v>150</v>
      </c>
      <c r="Q233" s="158">
        <f t="shared" ref="Q233" si="1193">R233-P233</f>
        <v>-150</v>
      </c>
      <c r="R233" s="158">
        <f>VII.!$Q234</f>
        <v>0</v>
      </c>
      <c r="S233" s="158">
        <f t="shared" ref="S233" si="1194">T233-R233</f>
        <v>0</v>
      </c>
      <c r="T233" s="158">
        <f>VIII.!$Q234</f>
        <v>0</v>
      </c>
      <c r="U233" s="158">
        <f t="shared" ref="U233" si="1195">V233-T233</f>
        <v>0</v>
      </c>
      <c r="V233" s="158">
        <f>IX.!$Q234</f>
        <v>0</v>
      </c>
      <c r="W233" s="158">
        <f t="shared" ref="W233" si="1196">X233-V233</f>
        <v>0</v>
      </c>
      <c r="X233" s="158">
        <f>X.!$Q234</f>
        <v>0</v>
      </c>
      <c r="Y233" s="158">
        <f t="shared" ref="Y233" si="1197">Z233-X233</f>
        <v>0</v>
      </c>
      <c r="Z233" s="158">
        <f>XI.!$Q234</f>
        <v>0</v>
      </c>
      <c r="AA233" s="158">
        <f t="shared" ref="AA233" si="1198">AB233-Z233</f>
        <v>0</v>
      </c>
      <c r="AB233" s="158">
        <f>XII.!$Q234</f>
        <v>0</v>
      </c>
    </row>
    <row r="234" spans="1:35" x14ac:dyDescent="0.3">
      <c r="A234" s="105"/>
      <c r="B234" s="107"/>
      <c r="C234" s="109"/>
      <c r="D234" s="153"/>
      <c r="E234" s="149"/>
      <c r="F234" s="155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</row>
    <row r="235" spans="1:35" ht="15" customHeight="1" x14ac:dyDescent="0.3">
      <c r="A235" s="105" t="str">
        <f>I.!A235</f>
        <v>12.2</v>
      </c>
      <c r="B235" s="107"/>
      <c r="C235" s="109" t="str">
        <f>I.!C235</f>
        <v>Príspevky neštátnym subjektom - ZOSZZP dotácia</v>
      </c>
      <c r="D235" s="153">
        <f>XII.!Q235</f>
        <v>2162</v>
      </c>
      <c r="E235" s="149">
        <f>I.!Q235</f>
        <v>2162</v>
      </c>
      <c r="F235" s="155">
        <f>I.!$Q236</f>
        <v>0</v>
      </c>
      <c r="G235" s="147">
        <f t="shared" ref="G235" si="1199">H235-F235</f>
        <v>360</v>
      </c>
      <c r="H235" s="147">
        <f>II.!$Q236</f>
        <v>360</v>
      </c>
      <c r="I235" s="147">
        <f t="shared" ref="I235" si="1200">J235-H235</f>
        <v>180</v>
      </c>
      <c r="J235" s="147">
        <f>III.!$Q236</f>
        <v>540</v>
      </c>
      <c r="K235" s="147">
        <f t="shared" ref="K235" si="1201">L235-J235</f>
        <v>180</v>
      </c>
      <c r="L235" s="147">
        <f>IV.!$Q236</f>
        <v>720</v>
      </c>
      <c r="M235" s="147">
        <f t="shared" ref="M235" si="1202">N235-L235</f>
        <v>180</v>
      </c>
      <c r="N235" s="147">
        <f>V.!$Q236</f>
        <v>900</v>
      </c>
      <c r="O235" s="147">
        <f t="shared" ref="O235" si="1203">P235-N235</f>
        <v>180</v>
      </c>
      <c r="P235" s="147">
        <f>VI.!$Q236</f>
        <v>1080</v>
      </c>
      <c r="Q235" s="147">
        <f t="shared" ref="Q235" si="1204">R235-P235</f>
        <v>-1080</v>
      </c>
      <c r="R235" s="147">
        <f>VII.!$Q236</f>
        <v>0</v>
      </c>
      <c r="S235" s="147">
        <f t="shared" ref="S235" si="1205">T235-R235</f>
        <v>0</v>
      </c>
      <c r="T235" s="147">
        <f>VIII.!$Q236</f>
        <v>0</v>
      </c>
      <c r="U235" s="147">
        <f t="shared" ref="U235" si="1206">V235-T235</f>
        <v>0</v>
      </c>
      <c r="V235" s="147">
        <f>IX.!$Q236</f>
        <v>0</v>
      </c>
      <c r="W235" s="147">
        <f t="shared" ref="W235" si="1207">X235-V235</f>
        <v>0</v>
      </c>
      <c r="X235" s="147">
        <f>X.!$Q236</f>
        <v>0</v>
      </c>
      <c r="Y235" s="147">
        <f t="shared" ref="Y235" si="1208">Z235-X235</f>
        <v>0</v>
      </c>
      <c r="Z235" s="147">
        <f>XI.!$Q236</f>
        <v>0</v>
      </c>
      <c r="AA235" s="147">
        <f t="shared" ref="AA235" si="1209">AB235-Z235</f>
        <v>0</v>
      </c>
      <c r="AB235" s="147">
        <f>XII.!$Q236</f>
        <v>0</v>
      </c>
    </row>
    <row r="236" spans="1:35" x14ac:dyDescent="0.3">
      <c r="A236" s="105"/>
      <c r="B236" s="107"/>
      <c r="C236" s="109"/>
      <c r="D236" s="153"/>
      <c r="E236" s="149"/>
      <c r="F236" s="155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</row>
    <row r="237" spans="1:35" x14ac:dyDescent="0.3">
      <c r="A237" s="105" t="str">
        <f>I.!A237</f>
        <v>12.3</v>
      </c>
      <c r="B237" s="107"/>
      <c r="C237" s="109" t="str">
        <f>I.!C237</f>
        <v>Pochovanie občana</v>
      </c>
      <c r="D237" s="153">
        <f>XII.!Q237</f>
        <v>600</v>
      </c>
      <c r="E237" s="149">
        <f>I.!Q237</f>
        <v>600</v>
      </c>
      <c r="F237" s="155">
        <f>I.!$Q238</f>
        <v>0</v>
      </c>
      <c r="G237" s="147">
        <f t="shared" ref="G237" si="1210">H237-F237</f>
        <v>0</v>
      </c>
      <c r="H237" s="147">
        <f>II.!$Q238</f>
        <v>0</v>
      </c>
      <c r="I237" s="147">
        <f t="shared" ref="I237" si="1211">J237-H237</f>
        <v>0</v>
      </c>
      <c r="J237" s="147">
        <f>III.!$Q238</f>
        <v>0</v>
      </c>
      <c r="K237" s="147">
        <f t="shared" ref="K237" si="1212">L237-J237</f>
        <v>0</v>
      </c>
      <c r="L237" s="147">
        <f>IV.!$Q238</f>
        <v>0</v>
      </c>
      <c r="M237" s="147">
        <f t="shared" ref="M237" si="1213">N237-L237</f>
        <v>0</v>
      </c>
      <c r="N237" s="147">
        <f>V.!$Q238</f>
        <v>0</v>
      </c>
      <c r="O237" s="147">
        <f t="shared" ref="O237" si="1214">P237-N237</f>
        <v>0</v>
      </c>
      <c r="P237" s="147">
        <f>VI.!$Q238</f>
        <v>0</v>
      </c>
      <c r="Q237" s="147">
        <f t="shared" ref="Q237" si="1215">R237-P237</f>
        <v>0</v>
      </c>
      <c r="R237" s="147">
        <f>VII.!$Q238</f>
        <v>0</v>
      </c>
      <c r="S237" s="147">
        <f t="shared" ref="S237" si="1216">T237-R237</f>
        <v>0</v>
      </c>
      <c r="T237" s="147">
        <f>VIII.!$Q238</f>
        <v>0</v>
      </c>
      <c r="U237" s="147">
        <f t="shared" ref="U237" si="1217">V237-T237</f>
        <v>0</v>
      </c>
      <c r="V237" s="147">
        <f>IX.!$Q238</f>
        <v>0</v>
      </c>
      <c r="W237" s="147">
        <f t="shared" ref="W237" si="1218">X237-V237</f>
        <v>0</v>
      </c>
      <c r="X237" s="147">
        <f>X.!$Q238</f>
        <v>0</v>
      </c>
      <c r="Y237" s="147">
        <f t="shared" ref="Y237" si="1219">Z237-X237</f>
        <v>0</v>
      </c>
      <c r="Z237" s="147">
        <f>XI.!$Q238</f>
        <v>0</v>
      </c>
      <c r="AA237" s="147">
        <f t="shared" ref="AA237" si="1220">AB237-Z237</f>
        <v>0</v>
      </c>
      <c r="AB237" s="147">
        <f>XII.!$Q238</f>
        <v>0</v>
      </c>
    </row>
    <row r="238" spans="1:35" ht="14.4" customHeight="1" x14ac:dyDescent="0.3">
      <c r="A238" s="105"/>
      <c r="B238" s="107"/>
      <c r="C238" s="109"/>
      <c r="D238" s="153"/>
      <c r="E238" s="149"/>
      <c r="F238" s="155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</row>
    <row r="239" spans="1:35" ht="15" customHeight="1" x14ac:dyDescent="0.3">
      <c r="A239" s="105" t="str">
        <f>I.!A239</f>
        <v>12.4</v>
      </c>
      <c r="B239" s="107"/>
      <c r="C239" s="109" t="str">
        <f>I.!C239</f>
        <v>Opatrovateľská služba v domácnosti občana</v>
      </c>
      <c r="D239" s="153">
        <f>XII.!Q239</f>
        <v>29234</v>
      </c>
      <c r="E239" s="149">
        <f>I.!Q239</f>
        <v>29234</v>
      </c>
      <c r="F239" s="155">
        <f>I.!$Q240</f>
        <v>2107.38</v>
      </c>
      <c r="G239" s="147">
        <f t="shared" ref="G239" si="1221">H239-F239</f>
        <v>2207.8499999999995</v>
      </c>
      <c r="H239" s="147">
        <f>II.!$Q240</f>
        <v>4315.2299999999996</v>
      </c>
      <c r="I239" s="147">
        <f t="shared" ref="I239" si="1222">J239-H239</f>
        <v>2309.1499999999996</v>
      </c>
      <c r="J239" s="147">
        <f>III.!$Q240</f>
        <v>6624.3799999999992</v>
      </c>
      <c r="K239" s="147">
        <f t="shared" ref="K239" si="1223">L239-J239</f>
        <v>2309.3600000000006</v>
      </c>
      <c r="L239" s="147">
        <f>IV.!$Q240</f>
        <v>8933.74</v>
      </c>
      <c r="M239" s="147">
        <f t="shared" ref="M239" si="1224">N239-L239</f>
        <v>1932.2899999999991</v>
      </c>
      <c r="N239" s="147">
        <f>V.!$Q240</f>
        <v>10866.029999999999</v>
      </c>
      <c r="O239" s="147">
        <f t="shared" ref="O239" si="1225">P239-N239</f>
        <v>2278.9900000000016</v>
      </c>
      <c r="P239" s="147">
        <f>VI.!$Q240</f>
        <v>13145.02</v>
      </c>
      <c r="Q239" s="147">
        <f t="shared" ref="Q239" si="1226">R239-P239</f>
        <v>-13145.02</v>
      </c>
      <c r="R239" s="147">
        <f>VII.!$Q240</f>
        <v>0</v>
      </c>
      <c r="S239" s="147">
        <f t="shared" ref="S239" si="1227">T239-R239</f>
        <v>0</v>
      </c>
      <c r="T239" s="147">
        <f>VIII.!$Q240</f>
        <v>0</v>
      </c>
      <c r="U239" s="147">
        <f t="shared" ref="U239" si="1228">V239-T239</f>
        <v>0</v>
      </c>
      <c r="V239" s="147">
        <f>IX.!$Q240</f>
        <v>0</v>
      </c>
      <c r="W239" s="147">
        <f t="shared" ref="W239" si="1229">X239-V239</f>
        <v>0</v>
      </c>
      <c r="X239" s="147">
        <f>X.!$Q240</f>
        <v>0</v>
      </c>
      <c r="Y239" s="147">
        <f t="shared" ref="Y239" si="1230">Z239-X239</f>
        <v>0</v>
      </c>
      <c r="Z239" s="147">
        <f>XI.!$Q240</f>
        <v>0</v>
      </c>
      <c r="AA239" s="147">
        <f t="shared" ref="AA239" si="1231">AB239-Z239</f>
        <v>0</v>
      </c>
      <c r="AB239" s="147">
        <f>XII.!$Q240</f>
        <v>0</v>
      </c>
    </row>
    <row r="240" spans="1:35" ht="14.4" customHeight="1" x14ac:dyDescent="0.3">
      <c r="A240" s="105"/>
      <c r="B240" s="107"/>
      <c r="C240" s="109"/>
      <c r="D240" s="153"/>
      <c r="E240" s="149"/>
      <c r="F240" s="155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</row>
    <row r="241" spans="1:28" ht="15" customHeight="1" x14ac:dyDescent="0.3">
      <c r="A241" s="105" t="str">
        <f>I.!A241</f>
        <v>12.4</v>
      </c>
      <c r="B241" s="107"/>
      <c r="C241" s="109" t="str">
        <f>I.!C241</f>
        <v>Opatrovateľská služba v domácnosti občana</v>
      </c>
      <c r="D241" s="153">
        <f>XII.!Q241</f>
        <v>170006</v>
      </c>
      <c r="E241" s="149">
        <f>I.!Q241</f>
        <v>170006</v>
      </c>
      <c r="F241" s="155">
        <f>I.!$Q242</f>
        <v>11827.01</v>
      </c>
      <c r="G241" s="147">
        <f t="shared" ref="G241" si="1232">H241-F241</f>
        <v>12206.139999999998</v>
      </c>
      <c r="H241" s="147">
        <f>II.!$Q242</f>
        <v>24033.149999999998</v>
      </c>
      <c r="I241" s="147">
        <f t="shared" ref="I241" si="1233">J241-H241</f>
        <v>12776.329999999998</v>
      </c>
      <c r="J241" s="147">
        <f>III.!$Q242</f>
        <v>36809.479999999996</v>
      </c>
      <c r="K241" s="147">
        <f t="shared" ref="K241" si="1234">L241-J241</f>
        <v>12275.580000000002</v>
      </c>
      <c r="L241" s="147">
        <f>IV.!$Q242</f>
        <v>49085.06</v>
      </c>
      <c r="M241" s="147">
        <f t="shared" ref="M241" si="1235">N241-L241</f>
        <v>11961.559999999998</v>
      </c>
      <c r="N241" s="147">
        <f>V.!$Q242</f>
        <v>61046.619999999995</v>
      </c>
      <c r="O241" s="147">
        <f t="shared" ref="O241" si="1236">P241-N241</f>
        <v>14533.119999999995</v>
      </c>
      <c r="P241" s="147">
        <f>VI.!$Q242</f>
        <v>75579.739999999991</v>
      </c>
      <c r="Q241" s="147">
        <f t="shared" ref="Q241" si="1237">R241-P241</f>
        <v>-75579.739999999991</v>
      </c>
      <c r="R241" s="147">
        <f>VII.!$Q242</f>
        <v>0</v>
      </c>
      <c r="S241" s="147">
        <f t="shared" ref="S241" si="1238">T241-R241</f>
        <v>0</v>
      </c>
      <c r="T241" s="147">
        <f>VIII.!$Q242</f>
        <v>0</v>
      </c>
      <c r="U241" s="147">
        <f t="shared" ref="U241" si="1239">V241-T241</f>
        <v>0</v>
      </c>
      <c r="V241" s="147">
        <f>IX.!$Q242</f>
        <v>0</v>
      </c>
      <c r="W241" s="147">
        <f t="shared" ref="W241" si="1240">X241-V241</f>
        <v>0</v>
      </c>
      <c r="X241" s="147">
        <f>X.!$Q242</f>
        <v>0</v>
      </c>
      <c r="Y241" s="147">
        <f t="shared" ref="Y241" si="1241">Z241-X241</f>
        <v>0</v>
      </c>
      <c r="Z241" s="147">
        <f>XI.!$Q242</f>
        <v>0</v>
      </c>
      <c r="AA241" s="147">
        <f t="shared" ref="AA241" si="1242">AB241-Z241</f>
        <v>0</v>
      </c>
      <c r="AB241" s="147">
        <f>XII.!$Q242</f>
        <v>0</v>
      </c>
    </row>
    <row r="242" spans="1:28" ht="14.4" customHeight="1" x14ac:dyDescent="0.3">
      <c r="A242" s="105"/>
      <c r="B242" s="107"/>
      <c r="C242" s="109"/>
      <c r="D242" s="153"/>
      <c r="E242" s="149"/>
      <c r="F242" s="155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</row>
    <row r="243" spans="1:28" ht="15" customHeight="1" x14ac:dyDescent="0.3">
      <c r="A243" s="105" t="str">
        <f>I.!A243</f>
        <v>12.5</v>
      </c>
      <c r="B243" s="107"/>
      <c r="C243" s="109" t="str">
        <f>I.!C243</f>
        <v>Organizovanie spoločného stravovania</v>
      </c>
      <c r="D243" s="153">
        <f>XII.!Q243</f>
        <v>13000</v>
      </c>
      <c r="E243" s="149">
        <f>I.!Q243</f>
        <v>13000</v>
      </c>
      <c r="F243" s="155">
        <f>I.!$Q244</f>
        <v>1246.05</v>
      </c>
      <c r="G243" s="147">
        <f t="shared" ref="G243" si="1243">H243-F243</f>
        <v>1202.3700000000001</v>
      </c>
      <c r="H243" s="147">
        <f>II.!$Q244</f>
        <v>2448.42</v>
      </c>
      <c r="I243" s="147">
        <f t="shared" ref="I243" si="1244">J243-H243</f>
        <v>1241.7599999999998</v>
      </c>
      <c r="J243" s="147">
        <f>III.!$Q244</f>
        <v>3690.18</v>
      </c>
      <c r="K243" s="147">
        <f t="shared" ref="K243" si="1245">L243-J243</f>
        <v>1463.6700000000005</v>
      </c>
      <c r="L243" s="147">
        <f>IV.!$Q244</f>
        <v>5153.8500000000004</v>
      </c>
      <c r="M243" s="147">
        <f t="shared" ref="M243" si="1246">N243-L243</f>
        <v>1049.4899999999998</v>
      </c>
      <c r="N243" s="147">
        <f>V.!$Q244</f>
        <v>6203.34</v>
      </c>
      <c r="O243" s="147">
        <f t="shared" ref="O243" si="1247">P243-N243</f>
        <v>1297.92</v>
      </c>
      <c r="P243" s="147">
        <f>VI.!$Q244</f>
        <v>7501.26</v>
      </c>
      <c r="Q243" s="147">
        <f t="shared" ref="Q243" si="1248">R243-P243</f>
        <v>-7501.26</v>
      </c>
      <c r="R243" s="147">
        <f>VII.!$Q244</f>
        <v>0</v>
      </c>
      <c r="S243" s="147">
        <f t="shared" ref="S243" si="1249">T243-R243</f>
        <v>0</v>
      </c>
      <c r="T243" s="147">
        <f>VIII.!$Q244</f>
        <v>0</v>
      </c>
      <c r="U243" s="147">
        <f t="shared" ref="U243" si="1250">V243-T243</f>
        <v>0</v>
      </c>
      <c r="V243" s="147">
        <f>IX.!$Q244</f>
        <v>0</v>
      </c>
      <c r="W243" s="147">
        <f t="shared" ref="W243" si="1251">X243-V243</f>
        <v>0</v>
      </c>
      <c r="X243" s="147">
        <f>X.!$Q244</f>
        <v>0</v>
      </c>
      <c r="Y243" s="147">
        <f t="shared" ref="Y243" si="1252">Z243-X243</f>
        <v>0</v>
      </c>
      <c r="Z243" s="147">
        <f>XI.!$Q244</f>
        <v>0</v>
      </c>
      <c r="AA243" s="147">
        <f t="shared" ref="AA243" si="1253">AB243-Z243</f>
        <v>0</v>
      </c>
      <c r="AB243" s="147">
        <f>XII.!$Q244</f>
        <v>0</v>
      </c>
    </row>
    <row r="244" spans="1:28" ht="14.4" customHeight="1" x14ac:dyDescent="0.3">
      <c r="A244" s="105"/>
      <c r="B244" s="107"/>
      <c r="C244" s="109"/>
      <c r="D244" s="153"/>
      <c r="E244" s="149"/>
      <c r="F244" s="155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</row>
    <row r="245" spans="1:28" x14ac:dyDescent="0.3">
      <c r="A245" s="105" t="str">
        <f>I.!A245</f>
        <v>12.6</v>
      </c>
      <c r="B245" s="107"/>
      <c r="C245" s="109" t="str">
        <f>I.!C245</f>
        <v>Kluby dôchodcov</v>
      </c>
      <c r="D245" s="153">
        <f>XII.!Q245</f>
        <v>7173</v>
      </c>
      <c r="E245" s="149">
        <f>I.!Q245</f>
        <v>7173</v>
      </c>
      <c r="F245" s="155">
        <f>I.!$Q246</f>
        <v>597.05999999999995</v>
      </c>
      <c r="G245" s="147">
        <f t="shared" ref="G245" si="1254">H245-F245</f>
        <v>255.33000000000004</v>
      </c>
      <c r="H245" s="147">
        <f>II.!$Q246</f>
        <v>852.39</v>
      </c>
      <c r="I245" s="147">
        <f t="shared" ref="I245" si="1255">J245-H245</f>
        <v>213.75000000000011</v>
      </c>
      <c r="J245" s="147">
        <f>III.!$Q246</f>
        <v>1066.1400000000001</v>
      </c>
      <c r="K245" s="147">
        <f t="shared" ref="K245" si="1256">L245-J245</f>
        <v>543.76</v>
      </c>
      <c r="L245" s="147">
        <f>IV.!$Q246</f>
        <v>1609.9</v>
      </c>
      <c r="M245" s="147">
        <f t="shared" ref="M245" si="1257">N245-L245</f>
        <v>758.29</v>
      </c>
      <c r="N245" s="147">
        <f>V.!$Q246</f>
        <v>2368.19</v>
      </c>
      <c r="O245" s="147">
        <f t="shared" ref="O245" si="1258">P245-N245</f>
        <v>289.86000000000013</v>
      </c>
      <c r="P245" s="147">
        <f>VI.!$Q246</f>
        <v>2658.05</v>
      </c>
      <c r="Q245" s="147">
        <f t="shared" ref="Q245" si="1259">R245-P245</f>
        <v>-2658.05</v>
      </c>
      <c r="R245" s="147">
        <f>VII.!$Q246</f>
        <v>0</v>
      </c>
      <c r="S245" s="147">
        <f t="shared" ref="S245" si="1260">T245-R245</f>
        <v>0</v>
      </c>
      <c r="T245" s="147">
        <f>VIII.!$Q246</f>
        <v>0</v>
      </c>
      <c r="U245" s="147">
        <f t="shared" ref="U245" si="1261">V245-T245</f>
        <v>0</v>
      </c>
      <c r="V245" s="147">
        <f>IX.!$Q246</f>
        <v>0</v>
      </c>
      <c r="W245" s="147">
        <f t="shared" ref="W245" si="1262">X245-V245</f>
        <v>0</v>
      </c>
      <c r="X245" s="147">
        <f>X.!$Q246</f>
        <v>0</v>
      </c>
      <c r="Y245" s="147">
        <f t="shared" ref="Y245" si="1263">Z245-X245</f>
        <v>0</v>
      </c>
      <c r="Z245" s="147">
        <f>XI.!$Q246</f>
        <v>0</v>
      </c>
      <c r="AA245" s="147">
        <f t="shared" ref="AA245" si="1264">AB245-Z245</f>
        <v>0</v>
      </c>
      <c r="AB245" s="147">
        <f>XII.!$Q246</f>
        <v>0</v>
      </c>
    </row>
    <row r="246" spans="1:28" ht="14.4" customHeight="1" x14ac:dyDescent="0.3">
      <c r="A246" s="105"/>
      <c r="B246" s="107"/>
      <c r="C246" s="109"/>
      <c r="D246" s="153"/>
      <c r="E246" s="149"/>
      <c r="F246" s="155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</row>
    <row r="247" spans="1:28" ht="15" customHeight="1" x14ac:dyDescent="0.3">
      <c r="A247" s="105" t="str">
        <f>I.!A247</f>
        <v>12.7</v>
      </c>
      <c r="B247" s="107"/>
      <c r="C247" s="109" t="str">
        <f>I.!C247</f>
        <v>Osobitný príjemca - dávky v hmotnej núdzi</v>
      </c>
      <c r="D247" s="153">
        <f>XII.!Q247</f>
        <v>570</v>
      </c>
      <c r="E247" s="149">
        <f>I.!Q247</f>
        <v>570</v>
      </c>
      <c r="F247" s="155">
        <f>I.!$Q248</f>
        <v>23.52</v>
      </c>
      <c r="G247" s="147">
        <f t="shared" ref="G247" si="1265">H247-F247</f>
        <v>23.52</v>
      </c>
      <c r="H247" s="147">
        <f>II.!$Q248</f>
        <v>47.04</v>
      </c>
      <c r="I247" s="147">
        <f t="shared" ref="I247" si="1266">J247-H247</f>
        <v>94.080000000000013</v>
      </c>
      <c r="J247" s="147">
        <f>III.!$Q248</f>
        <v>141.12</v>
      </c>
      <c r="K247" s="147">
        <f t="shared" ref="K247" si="1267">L247-J247</f>
        <v>0</v>
      </c>
      <c r="L247" s="147">
        <f>IV.!$Q248</f>
        <v>141.12</v>
      </c>
      <c r="M247" s="147">
        <f t="shared" ref="M247" si="1268">N247-L247</f>
        <v>47.039999999999992</v>
      </c>
      <c r="N247" s="147">
        <f>V.!$Q248</f>
        <v>188.16</v>
      </c>
      <c r="O247" s="147">
        <f t="shared" ref="O247" si="1269">P247-N247</f>
        <v>94.080000000000013</v>
      </c>
      <c r="P247" s="147">
        <f>VI.!$Q248</f>
        <v>282.24</v>
      </c>
      <c r="Q247" s="147">
        <f t="shared" ref="Q247" si="1270">R247-P247</f>
        <v>-282.24</v>
      </c>
      <c r="R247" s="147">
        <f>VII.!$Q248</f>
        <v>0</v>
      </c>
      <c r="S247" s="147">
        <f t="shared" ref="S247" si="1271">T247-R247</f>
        <v>0</v>
      </c>
      <c r="T247" s="147">
        <f>VIII.!$Q248</f>
        <v>0</v>
      </c>
      <c r="U247" s="147">
        <f t="shared" ref="U247" si="1272">V247-T247</f>
        <v>0</v>
      </c>
      <c r="V247" s="147">
        <f>IX.!$Q248</f>
        <v>0</v>
      </c>
      <c r="W247" s="147">
        <f t="shared" ref="W247" si="1273">X247-V247</f>
        <v>0</v>
      </c>
      <c r="X247" s="147">
        <f>X.!$Q248</f>
        <v>0</v>
      </c>
      <c r="Y247" s="147">
        <f t="shared" ref="Y247" si="1274">Z247-X247</f>
        <v>0</v>
      </c>
      <c r="Z247" s="147">
        <f>XI.!$Q248</f>
        <v>0</v>
      </c>
      <c r="AA247" s="147">
        <f t="shared" ref="AA247" si="1275">AB247-Z247</f>
        <v>0</v>
      </c>
      <c r="AB247" s="147">
        <f>XII.!$Q248</f>
        <v>0</v>
      </c>
    </row>
    <row r="248" spans="1:28" ht="14.4" customHeight="1" x14ac:dyDescent="0.3">
      <c r="A248" s="105"/>
      <c r="B248" s="107"/>
      <c r="C248" s="109"/>
      <c r="D248" s="153"/>
      <c r="E248" s="149"/>
      <c r="F248" s="155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</row>
    <row r="249" spans="1:28" ht="15" customHeight="1" x14ac:dyDescent="0.3">
      <c r="A249" s="105" t="str">
        <f>I.!A249</f>
        <v>12.8</v>
      </c>
      <c r="B249" s="107"/>
      <c r="C249" s="109" t="str">
        <f>I.!C249</f>
        <v>Dotácia na žiakov základnej, špeciálnej základnej a mat. školy</v>
      </c>
      <c r="D249" s="153">
        <f>XII.!Q249</f>
        <v>70</v>
      </c>
      <c r="E249" s="149">
        <f>I.!Q249</f>
        <v>70</v>
      </c>
      <c r="F249" s="155">
        <f>I.!$Q250</f>
        <v>0</v>
      </c>
      <c r="G249" s="147">
        <f t="shared" ref="G249" si="1276">H249-F249</f>
        <v>0</v>
      </c>
      <c r="H249" s="147">
        <f>II.!$Q250</f>
        <v>0</v>
      </c>
      <c r="I249" s="147">
        <f t="shared" ref="I249" si="1277">J249-H249</f>
        <v>59.6</v>
      </c>
      <c r="J249" s="147">
        <f>III.!$Q250</f>
        <v>59.6</v>
      </c>
      <c r="K249" s="147">
        <f t="shared" ref="K249" si="1278">L249-J249</f>
        <v>-9</v>
      </c>
      <c r="L249" s="147">
        <f>IV.!$Q250</f>
        <v>50.6</v>
      </c>
      <c r="M249" s="147">
        <f t="shared" ref="M249" si="1279">N249-L249</f>
        <v>-18</v>
      </c>
      <c r="N249" s="147">
        <f>V.!$Q250</f>
        <v>32.6</v>
      </c>
      <c r="O249" s="147">
        <f t="shared" ref="O249" si="1280">P249-N249</f>
        <v>0</v>
      </c>
      <c r="P249" s="147">
        <f>VI.!$Q250</f>
        <v>32.6</v>
      </c>
      <c r="Q249" s="147">
        <f t="shared" ref="Q249" si="1281">R249-P249</f>
        <v>-32.6</v>
      </c>
      <c r="R249" s="147">
        <f>VII.!$Q250</f>
        <v>0</v>
      </c>
      <c r="S249" s="147">
        <f t="shared" ref="S249" si="1282">T249-R249</f>
        <v>0</v>
      </c>
      <c r="T249" s="147">
        <f>VIII.!$Q250</f>
        <v>0</v>
      </c>
      <c r="U249" s="147">
        <f t="shared" ref="U249" si="1283">V249-T249</f>
        <v>0</v>
      </c>
      <c r="V249" s="147">
        <f>IX.!$Q250</f>
        <v>0</v>
      </c>
      <c r="W249" s="147">
        <f t="shared" ref="W249" si="1284">X249-V249</f>
        <v>0</v>
      </c>
      <c r="X249" s="147">
        <f>X.!$Q250</f>
        <v>0</v>
      </c>
      <c r="Y249" s="147">
        <f t="shared" ref="Y249" si="1285">Z249-X249</f>
        <v>0</v>
      </c>
      <c r="Z249" s="147">
        <f>XI.!$Q250</f>
        <v>0</v>
      </c>
      <c r="AA249" s="147">
        <f t="shared" ref="AA249" si="1286">AB249-Z249</f>
        <v>0</v>
      </c>
      <c r="AB249" s="147">
        <f>XII.!$Q250</f>
        <v>0</v>
      </c>
    </row>
    <row r="250" spans="1:28" ht="14.4" customHeight="1" x14ac:dyDescent="0.3">
      <c r="A250" s="105"/>
      <c r="B250" s="107"/>
      <c r="C250" s="109"/>
      <c r="D250" s="153"/>
      <c r="E250" s="149"/>
      <c r="F250" s="155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</row>
    <row r="251" spans="1:28" ht="15" customHeight="1" x14ac:dyDescent="0.3">
      <c r="A251" s="105" t="str">
        <f>I.!A251</f>
        <v>12.9</v>
      </c>
      <c r="B251" s="107"/>
      <c r="C251" s="109" t="str">
        <f>I.!C251</f>
        <v>Príspevok pre novonarodené deti</v>
      </c>
      <c r="D251" s="153">
        <f>XII.!Q251</f>
        <v>6640</v>
      </c>
      <c r="E251" s="149">
        <f>I.!Q251</f>
        <v>6640</v>
      </c>
      <c r="F251" s="155">
        <f>I.!$Q252</f>
        <v>166</v>
      </c>
      <c r="G251" s="147">
        <f t="shared" ref="G251" si="1287">H251-F251</f>
        <v>332</v>
      </c>
      <c r="H251" s="147">
        <f>II.!$Q252</f>
        <v>498</v>
      </c>
      <c r="I251" s="147">
        <f t="shared" ref="I251" si="1288">J251-H251</f>
        <v>166</v>
      </c>
      <c r="J251" s="147">
        <f>III.!$Q252</f>
        <v>664</v>
      </c>
      <c r="K251" s="147">
        <f t="shared" ref="K251" si="1289">L251-J251</f>
        <v>0</v>
      </c>
      <c r="L251" s="147">
        <f>IV.!$Q252</f>
        <v>664</v>
      </c>
      <c r="M251" s="147">
        <f t="shared" ref="M251" si="1290">N251-L251</f>
        <v>166</v>
      </c>
      <c r="N251" s="147">
        <f>V.!$Q252</f>
        <v>830</v>
      </c>
      <c r="O251" s="147">
        <f t="shared" ref="O251" si="1291">P251-N251</f>
        <v>166</v>
      </c>
      <c r="P251" s="147">
        <f>VI.!$Q252</f>
        <v>996</v>
      </c>
      <c r="Q251" s="147">
        <f t="shared" ref="Q251" si="1292">R251-P251</f>
        <v>-996</v>
      </c>
      <c r="R251" s="147">
        <f>VII.!$Q252</f>
        <v>0</v>
      </c>
      <c r="S251" s="147">
        <f t="shared" ref="S251" si="1293">T251-R251</f>
        <v>0</v>
      </c>
      <c r="T251" s="147">
        <f>VIII.!$Q252</f>
        <v>0</v>
      </c>
      <c r="U251" s="147">
        <f t="shared" ref="U251" si="1294">V251-T251</f>
        <v>0</v>
      </c>
      <c r="V251" s="147">
        <f>IX.!$Q252</f>
        <v>0</v>
      </c>
      <c r="W251" s="147">
        <f t="shared" ref="W251" si="1295">X251-V251</f>
        <v>0</v>
      </c>
      <c r="X251" s="147">
        <f>X.!$Q252</f>
        <v>0</v>
      </c>
      <c r="Y251" s="147">
        <f t="shared" ref="Y251" si="1296">Z251-X251</f>
        <v>0</v>
      </c>
      <c r="Z251" s="147">
        <f>XI.!$Q252</f>
        <v>0</v>
      </c>
      <c r="AA251" s="147">
        <f t="shared" ref="AA251" si="1297">AB251-Z251</f>
        <v>0</v>
      </c>
      <c r="AB251" s="147">
        <f>XII.!$Q252</f>
        <v>0</v>
      </c>
    </row>
    <row r="252" spans="1:28" ht="14.4" customHeight="1" x14ac:dyDescent="0.3">
      <c r="A252" s="105"/>
      <c r="B252" s="107"/>
      <c r="C252" s="109"/>
      <c r="D252" s="153"/>
      <c r="E252" s="149"/>
      <c r="F252" s="155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</row>
    <row r="253" spans="1:28" x14ac:dyDescent="0.3">
      <c r="A253" s="105" t="str">
        <f>I.!A253</f>
        <v>12.11</v>
      </c>
      <c r="B253" s="107"/>
      <c r="C253" s="109" t="str">
        <f>I.!C253</f>
        <v>Sociálny taxík</v>
      </c>
      <c r="D253" s="153">
        <f>XII.!Q253</f>
        <v>3000</v>
      </c>
      <c r="E253" s="149">
        <f>I.!Q253</f>
        <v>3000</v>
      </c>
      <c r="F253" s="155">
        <f>I.!$Q254</f>
        <v>0</v>
      </c>
      <c r="G253" s="147">
        <f t="shared" ref="G253" si="1298">H253-F253</f>
        <v>0</v>
      </c>
      <c r="H253" s="147">
        <f>II.!$Q254</f>
        <v>0</v>
      </c>
      <c r="I253" s="147">
        <f t="shared" ref="I253" si="1299">J253-H253</f>
        <v>0</v>
      </c>
      <c r="J253" s="147">
        <f>III.!$Q254</f>
        <v>0</v>
      </c>
      <c r="K253" s="147">
        <f t="shared" ref="K253" si="1300">L253-J253</f>
        <v>0</v>
      </c>
      <c r="L253" s="147">
        <f>IV.!$Q254</f>
        <v>0</v>
      </c>
      <c r="M253" s="147">
        <f t="shared" ref="M253" si="1301">N253-L253</f>
        <v>0</v>
      </c>
      <c r="N253" s="147">
        <f>V.!$Q254</f>
        <v>0</v>
      </c>
      <c r="O253" s="147">
        <f t="shared" ref="O253" si="1302">P253-N253</f>
        <v>40.4</v>
      </c>
      <c r="P253" s="147">
        <f>VI.!$Q254</f>
        <v>40.4</v>
      </c>
      <c r="Q253" s="147">
        <f t="shared" ref="Q253" si="1303">R253-P253</f>
        <v>-40.4</v>
      </c>
      <c r="R253" s="147">
        <f>VII.!$Q254</f>
        <v>0</v>
      </c>
      <c r="S253" s="147">
        <f t="shared" ref="S253" si="1304">T253-R253</f>
        <v>0</v>
      </c>
      <c r="T253" s="147">
        <f>VIII.!$Q254</f>
        <v>0</v>
      </c>
      <c r="U253" s="147">
        <f t="shared" ref="U253" si="1305">V253-T253</f>
        <v>0</v>
      </c>
      <c r="V253" s="147">
        <f>IX.!$Q254</f>
        <v>0</v>
      </c>
      <c r="W253" s="147">
        <f t="shared" ref="W253" si="1306">X253-V253</f>
        <v>0</v>
      </c>
      <c r="X253" s="147">
        <f>X.!$Q254</f>
        <v>0</v>
      </c>
      <c r="Y253" s="147">
        <f t="shared" ref="Y253" si="1307">Z253-X253</f>
        <v>0</v>
      </c>
      <c r="Z253" s="147">
        <f>XI.!$Q254</f>
        <v>0</v>
      </c>
      <c r="AA253" s="147">
        <f t="shared" ref="AA253" si="1308">AB253-Z253</f>
        <v>0</v>
      </c>
      <c r="AB253" s="147">
        <f>XII.!$Q254</f>
        <v>0</v>
      </c>
    </row>
    <row r="254" spans="1:28" ht="14.4" thickBot="1" x14ac:dyDescent="0.35">
      <c r="A254" s="106"/>
      <c r="B254" s="108"/>
      <c r="C254" s="110"/>
      <c r="D254" s="154"/>
      <c r="E254" s="150"/>
      <c r="F254" s="156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</row>
    <row r="255" spans="1:28" s="82" customFormat="1" ht="14.4" thickBot="1" x14ac:dyDescent="0.35">
      <c r="A255" s="69"/>
      <c r="B255" s="69"/>
      <c r="C255" s="47"/>
      <c r="D255" s="79"/>
      <c r="E255" s="79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1:28" s="78" customFormat="1" ht="14.4" customHeight="1" x14ac:dyDescent="0.3">
      <c r="A256" s="127" t="str">
        <f>I.!A256</f>
        <v>13.</v>
      </c>
      <c r="B256" s="128">
        <f>I.!B256</f>
        <v>0</v>
      </c>
      <c r="C256" s="117" t="str">
        <f>I.!C256</f>
        <v>Byty a nebytové priestory</v>
      </c>
      <c r="D256" s="171">
        <f>XII.!Q256</f>
        <v>172070</v>
      </c>
      <c r="E256" s="173">
        <f>I.!Q256</f>
        <v>183224</v>
      </c>
      <c r="F256" s="177">
        <f>I.!$Q257</f>
        <v>12102.18</v>
      </c>
      <c r="G256" s="167">
        <f t="shared" ref="G256" si="1309">H256-F256</f>
        <v>13048.95</v>
      </c>
      <c r="H256" s="167">
        <f>II.!$Q257</f>
        <v>25151.13</v>
      </c>
      <c r="I256" s="167">
        <f t="shared" ref="I256" si="1310">J256-H256</f>
        <v>9463.2899999999972</v>
      </c>
      <c r="J256" s="167">
        <f>III.!$Q257</f>
        <v>34614.42</v>
      </c>
      <c r="K256" s="167">
        <f t="shared" ref="K256" si="1311">L256-J256</f>
        <v>11791.79</v>
      </c>
      <c r="L256" s="167">
        <f>IV.!$Q257</f>
        <v>46406.21</v>
      </c>
      <c r="M256" s="167">
        <f t="shared" ref="M256" si="1312">N256-L256</f>
        <v>16167.199999999997</v>
      </c>
      <c r="N256" s="167">
        <f>V.!$Q257</f>
        <v>62573.409999999996</v>
      </c>
      <c r="O256" s="167">
        <f t="shared" ref="O256" si="1313">P256-N256</f>
        <v>12542.870000000003</v>
      </c>
      <c r="P256" s="167">
        <f>VI.!$Q257</f>
        <v>75116.28</v>
      </c>
      <c r="Q256" s="167">
        <f t="shared" ref="Q256" si="1314">R256-P256</f>
        <v>-75116.28</v>
      </c>
      <c r="R256" s="167">
        <f>VII.!$Q257</f>
        <v>0</v>
      </c>
      <c r="S256" s="167">
        <f t="shared" ref="S256" si="1315">T256-R256</f>
        <v>0</v>
      </c>
      <c r="T256" s="167">
        <f>VIII.!$Q257</f>
        <v>0</v>
      </c>
      <c r="U256" s="167">
        <f t="shared" ref="U256" si="1316">V256-T256</f>
        <v>0</v>
      </c>
      <c r="V256" s="167">
        <f>IX.!$Q257</f>
        <v>0</v>
      </c>
      <c r="W256" s="167">
        <f t="shared" ref="W256" si="1317">X256-V256</f>
        <v>0</v>
      </c>
      <c r="X256" s="167">
        <f>X.!$Q257</f>
        <v>0</v>
      </c>
      <c r="Y256" s="167">
        <f t="shared" ref="Y256" si="1318">Z256-X256</f>
        <v>0</v>
      </c>
      <c r="Z256" s="167">
        <f>XI.!$Q257</f>
        <v>0</v>
      </c>
      <c r="AA256" s="167">
        <f t="shared" ref="AA256" si="1319">AB256-Z256</f>
        <v>0</v>
      </c>
      <c r="AB256" s="167">
        <f>XII.!$Q257</f>
        <v>0</v>
      </c>
    </row>
    <row r="257" spans="1:29" s="78" customFormat="1" ht="15.75" customHeight="1" thickBot="1" x14ac:dyDescent="0.35">
      <c r="A257" s="129"/>
      <c r="B257" s="130"/>
      <c r="C257" s="118"/>
      <c r="D257" s="172"/>
      <c r="E257" s="174"/>
      <c r="F257" s="17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</row>
    <row r="258" spans="1:29" ht="14.4" customHeight="1" x14ac:dyDescent="0.3">
      <c r="A258" s="100" t="str">
        <f>I.!A258</f>
        <v>13.1</v>
      </c>
      <c r="B258" s="102"/>
      <c r="C258" s="104" t="str">
        <f>I.!C258</f>
        <v>Bytová problematika</v>
      </c>
      <c r="D258" s="162">
        <f>XII.!Q258</f>
        <v>0</v>
      </c>
      <c r="E258" s="169">
        <f>I.!Q258</f>
        <v>0</v>
      </c>
      <c r="F258" s="170">
        <f>I.!$Q259</f>
        <v>0</v>
      </c>
      <c r="G258" s="158">
        <f t="shared" ref="G258" si="1320">H258-F258</f>
        <v>0</v>
      </c>
      <c r="H258" s="158">
        <f>II.!$Q259</f>
        <v>0</v>
      </c>
      <c r="I258" s="158">
        <f t="shared" ref="I258" si="1321">J258-H258</f>
        <v>0</v>
      </c>
      <c r="J258" s="158">
        <f>III.!$Q259</f>
        <v>0</v>
      </c>
      <c r="K258" s="158">
        <f t="shared" ref="K258" si="1322">L258-J258</f>
        <v>0</v>
      </c>
      <c r="L258" s="158">
        <f>IV.!$Q259</f>
        <v>0</v>
      </c>
      <c r="M258" s="158">
        <f t="shared" ref="M258" si="1323">N258-L258</f>
        <v>0</v>
      </c>
      <c r="N258" s="158">
        <f>V.!$Q259</f>
        <v>0</v>
      </c>
      <c r="O258" s="158">
        <f t="shared" ref="O258" si="1324">P258-N258</f>
        <v>0</v>
      </c>
      <c r="P258" s="158">
        <f>VI.!$Q259</f>
        <v>0</v>
      </c>
      <c r="Q258" s="158">
        <f t="shared" ref="Q258" si="1325">R258-P258</f>
        <v>0</v>
      </c>
      <c r="R258" s="158">
        <f>VII.!$Q259</f>
        <v>0</v>
      </c>
      <c r="S258" s="158">
        <f t="shared" ref="S258" si="1326">T258-R258</f>
        <v>0</v>
      </c>
      <c r="T258" s="158">
        <f>VIII.!$Q259</f>
        <v>0</v>
      </c>
      <c r="U258" s="158">
        <f t="shared" ref="U258" si="1327">V258-T258</f>
        <v>0</v>
      </c>
      <c r="V258" s="158">
        <f>IX.!$Q259</f>
        <v>0</v>
      </c>
      <c r="W258" s="158">
        <f t="shared" ref="W258" si="1328">X258-V258</f>
        <v>0</v>
      </c>
      <c r="X258" s="158">
        <f>X.!$Q259</f>
        <v>0</v>
      </c>
      <c r="Y258" s="158">
        <f t="shared" ref="Y258" si="1329">Z258-X258</f>
        <v>0</v>
      </c>
      <c r="Z258" s="158">
        <f>XI.!$Q259</f>
        <v>0</v>
      </c>
      <c r="AA258" s="158">
        <f t="shared" ref="AA258" si="1330">AB258-Z258</f>
        <v>0</v>
      </c>
      <c r="AB258" s="158">
        <f>XII.!$Q259</f>
        <v>0</v>
      </c>
    </row>
    <row r="259" spans="1:29" x14ac:dyDescent="0.3">
      <c r="A259" s="105"/>
      <c r="B259" s="107"/>
      <c r="C259" s="109"/>
      <c r="D259" s="153"/>
      <c r="E259" s="149"/>
      <c r="F259" s="155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</row>
    <row r="260" spans="1:29" x14ac:dyDescent="0.3">
      <c r="A260" s="105" t="str">
        <f>I.!A260</f>
        <v>13.2</v>
      </c>
      <c r="B260" s="107"/>
      <c r="C260" s="109" t="str">
        <f>I.!C260</f>
        <v>Správa a evidencia bytov a nebytových priestorov</v>
      </c>
      <c r="D260" s="153">
        <f>XII.!Q260</f>
        <v>61925</v>
      </c>
      <c r="E260" s="149">
        <f>I.!Q260</f>
        <v>73079</v>
      </c>
      <c r="F260" s="155">
        <f>I.!$Q261</f>
        <v>4598.1099999999997</v>
      </c>
      <c r="G260" s="147">
        <f t="shared" ref="G260" si="1331">H260-F260</f>
        <v>5589.420000000001</v>
      </c>
      <c r="H260" s="147">
        <f>II.!$Q261</f>
        <v>10187.530000000001</v>
      </c>
      <c r="I260" s="147">
        <f t="shared" ref="I260" si="1332">J260-H260</f>
        <v>2002.6999999999989</v>
      </c>
      <c r="J260" s="147">
        <f>III.!$Q261</f>
        <v>12190.23</v>
      </c>
      <c r="K260" s="147">
        <f t="shared" ref="K260" si="1333">L260-J260</f>
        <v>4336.68</v>
      </c>
      <c r="L260" s="147">
        <f>IV.!$Q261</f>
        <v>16526.91</v>
      </c>
      <c r="M260" s="147">
        <f t="shared" ref="M260" si="1334">N260-L260</f>
        <v>8215.75</v>
      </c>
      <c r="N260" s="147">
        <f>V.!$Q261</f>
        <v>24742.66</v>
      </c>
      <c r="O260" s="147">
        <f t="shared" ref="O260" si="1335">P260-N260</f>
        <v>5095.5999999999985</v>
      </c>
      <c r="P260" s="147">
        <f>VI.!$Q261</f>
        <v>29838.26</v>
      </c>
      <c r="Q260" s="147">
        <f t="shared" ref="Q260" si="1336">R260-P260</f>
        <v>-29838.26</v>
      </c>
      <c r="R260" s="147">
        <f>VII.!$Q261</f>
        <v>0</v>
      </c>
      <c r="S260" s="147">
        <f t="shared" ref="S260" si="1337">T260-R260</f>
        <v>0</v>
      </c>
      <c r="T260" s="147">
        <f>VIII.!$Q261</f>
        <v>0</v>
      </c>
      <c r="U260" s="147">
        <f t="shared" ref="U260" si="1338">V260-T260</f>
        <v>0</v>
      </c>
      <c r="V260" s="147">
        <f>IX.!$Q261</f>
        <v>0</v>
      </c>
      <c r="W260" s="147">
        <f t="shared" ref="W260" si="1339">X260-V260</f>
        <v>0</v>
      </c>
      <c r="X260" s="147">
        <f>X.!$Q261</f>
        <v>0</v>
      </c>
      <c r="Y260" s="147">
        <f t="shared" ref="Y260" si="1340">Z260-X260</f>
        <v>0</v>
      </c>
      <c r="Z260" s="147">
        <f>XI.!$Q261</f>
        <v>0</v>
      </c>
      <c r="AA260" s="147">
        <f t="shared" ref="AA260" si="1341">AB260-Z260</f>
        <v>0</v>
      </c>
      <c r="AB260" s="147">
        <f>XII.!$Q261</f>
        <v>0</v>
      </c>
    </row>
    <row r="261" spans="1:29" x14ac:dyDescent="0.3">
      <c r="A261" s="105"/>
      <c r="B261" s="107"/>
      <c r="C261" s="109"/>
      <c r="D261" s="153"/>
      <c r="E261" s="149"/>
      <c r="F261" s="155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</row>
    <row r="262" spans="1:29" x14ac:dyDescent="0.3">
      <c r="A262" s="105" t="str">
        <f>I.!A262</f>
        <v>13.3</v>
      </c>
      <c r="B262" s="107"/>
      <c r="C262" s="109" t="str">
        <f>I.!C262</f>
        <v>Tepelné hospodárstvo - transakcie verejného dlhu - splácanie úverov</v>
      </c>
      <c r="D262" s="153">
        <f>XII.!Q262</f>
        <v>36249</v>
      </c>
      <c r="E262" s="149">
        <f>I.!Q262</f>
        <v>36249</v>
      </c>
      <c r="F262" s="155">
        <f>I.!$Q263</f>
        <v>2446.06</v>
      </c>
      <c r="G262" s="147">
        <f t="shared" ref="G262" si="1342">H262-F262</f>
        <v>2401.52</v>
      </c>
      <c r="H262" s="147">
        <f>II.!$Q263</f>
        <v>4847.58</v>
      </c>
      <c r="I262" s="147">
        <f t="shared" ref="I262" si="1343">J262-H262</f>
        <v>2402.5800000000008</v>
      </c>
      <c r="J262" s="147">
        <f>III.!$Q263</f>
        <v>7250.1600000000008</v>
      </c>
      <c r="K262" s="147">
        <f t="shared" ref="K262" si="1344">L262-J262</f>
        <v>2397.0999999999995</v>
      </c>
      <c r="L262" s="147">
        <f>IV.!$Q263</f>
        <v>9647.26</v>
      </c>
      <c r="M262" s="147">
        <f t="shared" ref="M262" si="1345">N262-L262</f>
        <v>2394.4799999999996</v>
      </c>
      <c r="N262" s="147">
        <f>V.!$Q263</f>
        <v>12041.74</v>
      </c>
      <c r="O262" s="147">
        <f t="shared" ref="O262" si="1346">P262-N262</f>
        <v>2389.2600000000002</v>
      </c>
      <c r="P262" s="147">
        <f>VI.!$Q263</f>
        <v>14431</v>
      </c>
      <c r="Q262" s="147">
        <f t="shared" ref="Q262" si="1347">R262-P262</f>
        <v>-14431</v>
      </c>
      <c r="R262" s="147">
        <f>VII.!$Q263</f>
        <v>0</v>
      </c>
      <c r="S262" s="147">
        <f t="shared" ref="S262" si="1348">T262-R262</f>
        <v>0</v>
      </c>
      <c r="T262" s="147">
        <f>VIII.!$Q263</f>
        <v>0</v>
      </c>
      <c r="U262" s="147">
        <f t="shared" ref="U262" si="1349">V262-T262</f>
        <v>0</v>
      </c>
      <c r="V262" s="147">
        <f>IX.!$Q263</f>
        <v>0</v>
      </c>
      <c r="W262" s="147">
        <f t="shared" ref="W262" si="1350">X262-V262</f>
        <v>0</v>
      </c>
      <c r="X262" s="147">
        <f>X.!$Q263</f>
        <v>0</v>
      </c>
      <c r="Y262" s="147">
        <f t="shared" ref="Y262" si="1351">Z262-X262</f>
        <v>0</v>
      </c>
      <c r="Z262" s="147">
        <f>XI.!$Q263</f>
        <v>0</v>
      </c>
      <c r="AA262" s="147">
        <f t="shared" ref="AA262" si="1352">AB262-Z262</f>
        <v>0</v>
      </c>
      <c r="AB262" s="147">
        <f>XII.!$Q263</f>
        <v>0</v>
      </c>
    </row>
    <row r="263" spans="1:29" ht="14.4" x14ac:dyDescent="0.3">
      <c r="A263" s="105"/>
      <c r="B263" s="107"/>
      <c r="C263" s="109"/>
      <c r="D263" s="153"/>
      <c r="E263" s="149"/>
      <c r="F263" s="155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72"/>
    </row>
    <row r="264" spans="1:29" ht="14.4" x14ac:dyDescent="0.3">
      <c r="A264" s="105" t="str">
        <f>I.!A264</f>
        <v>13.3</v>
      </c>
      <c r="B264" s="107"/>
      <c r="C264" s="109" t="str">
        <f>I.!C264</f>
        <v>Tepelné hospodárstvo - rekonštrukcia</v>
      </c>
      <c r="D264" s="153">
        <f>XII.!Q264</f>
        <v>5000</v>
      </c>
      <c r="E264" s="149">
        <f>I.!Q264</f>
        <v>5000</v>
      </c>
      <c r="F264" s="155">
        <f>I.!$Q265</f>
        <v>0</v>
      </c>
      <c r="G264" s="147">
        <f t="shared" ref="G264" si="1353">H264-F264</f>
        <v>0</v>
      </c>
      <c r="H264" s="147">
        <f>II.!$Q265</f>
        <v>0</v>
      </c>
      <c r="I264" s="147">
        <f t="shared" ref="I264" si="1354">J264-H264</f>
        <v>0</v>
      </c>
      <c r="J264" s="147">
        <f>III.!$Q265</f>
        <v>0</v>
      </c>
      <c r="K264" s="147">
        <f t="shared" ref="K264" si="1355">L264-J264</f>
        <v>0</v>
      </c>
      <c r="L264" s="147">
        <f>IV.!$Q265</f>
        <v>0</v>
      </c>
      <c r="M264" s="147">
        <f t="shared" ref="M264" si="1356">N264-L264</f>
        <v>498.96</v>
      </c>
      <c r="N264" s="147">
        <f>V.!$Q265</f>
        <v>498.96</v>
      </c>
      <c r="O264" s="147">
        <f t="shared" ref="O264" si="1357">P264-N264</f>
        <v>0</v>
      </c>
      <c r="P264" s="147">
        <f>VI.!$Q265</f>
        <v>498.96</v>
      </c>
      <c r="Q264" s="147">
        <f t="shared" ref="Q264" si="1358">R264-P264</f>
        <v>-498.96</v>
      </c>
      <c r="R264" s="147">
        <f>VII.!$Q265</f>
        <v>0</v>
      </c>
      <c r="S264" s="147">
        <f t="shared" ref="S264" si="1359">T264-R264</f>
        <v>0</v>
      </c>
      <c r="T264" s="147">
        <f>VIII.!$Q265</f>
        <v>0</v>
      </c>
      <c r="U264" s="147">
        <f t="shared" ref="U264" si="1360">V264-T264</f>
        <v>0</v>
      </c>
      <c r="V264" s="147">
        <f>IX.!$Q265</f>
        <v>0</v>
      </c>
      <c r="W264" s="147">
        <f t="shared" ref="W264" si="1361">X264-V264</f>
        <v>0</v>
      </c>
      <c r="X264" s="147">
        <f>X.!$Q265</f>
        <v>0</v>
      </c>
      <c r="Y264" s="147">
        <f t="shared" ref="Y264" si="1362">Z264-X264</f>
        <v>0</v>
      </c>
      <c r="Z264" s="147">
        <f>XI.!$Q265</f>
        <v>0</v>
      </c>
      <c r="AA264" s="147">
        <f t="shared" ref="AA264" si="1363">AB264-Z264</f>
        <v>0</v>
      </c>
      <c r="AB264" s="147">
        <f>XII.!$Q265</f>
        <v>0</v>
      </c>
      <c r="AC264" s="72"/>
    </row>
    <row r="265" spans="1:29" x14ac:dyDescent="0.3">
      <c r="A265" s="105"/>
      <c r="B265" s="107"/>
      <c r="C265" s="109"/>
      <c r="D265" s="153"/>
      <c r="E265" s="149"/>
      <c r="F265" s="155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</row>
    <row r="266" spans="1:29" x14ac:dyDescent="0.3">
      <c r="A266" s="105" t="str">
        <f>I.!A266</f>
        <v>13.4</v>
      </c>
      <c r="B266" s="107"/>
      <c r="C266" s="109" t="str">
        <f>I.!C266</f>
        <v>Televízny káblový rozvod</v>
      </c>
      <c r="D266" s="153">
        <f>XII.!Q266</f>
        <v>8200</v>
      </c>
      <c r="E266" s="149">
        <f>I.!Q266</f>
        <v>8200</v>
      </c>
      <c r="F266" s="155">
        <f>I.!$Q267</f>
        <v>0</v>
      </c>
      <c r="G266" s="147">
        <f t="shared" ref="G266" si="1364">H266-F266</f>
        <v>0</v>
      </c>
      <c r="H266" s="147">
        <f>II.!$Q267</f>
        <v>0</v>
      </c>
      <c r="I266" s="147">
        <f t="shared" ref="I266" si="1365">J266-H266</f>
        <v>0</v>
      </c>
      <c r="J266" s="147">
        <f>III.!$Q267</f>
        <v>0</v>
      </c>
      <c r="K266" s="147">
        <f t="shared" ref="K266" si="1366">L266-J266</f>
        <v>0</v>
      </c>
      <c r="L266" s="147">
        <f>IV.!$Q267</f>
        <v>0</v>
      </c>
      <c r="M266" s="147">
        <f t="shared" ref="M266" si="1367">N266-L266</f>
        <v>0</v>
      </c>
      <c r="N266" s="147">
        <f>V.!$Q267</f>
        <v>0</v>
      </c>
      <c r="O266" s="147">
        <f t="shared" ref="O266" si="1368">P266-N266</f>
        <v>0</v>
      </c>
      <c r="P266" s="147">
        <f>VI.!$Q267</f>
        <v>0</v>
      </c>
      <c r="Q266" s="147">
        <f t="shared" ref="Q266" si="1369">R266-P266</f>
        <v>0</v>
      </c>
      <c r="R266" s="147">
        <f>VII.!$Q267</f>
        <v>0</v>
      </c>
      <c r="S266" s="147">
        <f t="shared" ref="S266" si="1370">T266-R266</f>
        <v>0</v>
      </c>
      <c r="T266" s="147">
        <f>VIII.!$Q267</f>
        <v>0</v>
      </c>
      <c r="U266" s="147">
        <f t="shared" ref="U266" si="1371">V266-T266</f>
        <v>0</v>
      </c>
      <c r="V266" s="147">
        <f>IX.!$Q267</f>
        <v>0</v>
      </c>
      <c r="W266" s="147">
        <f t="shared" ref="W266" si="1372">X266-V266</f>
        <v>0</v>
      </c>
      <c r="X266" s="147">
        <f>X.!$Q267</f>
        <v>0</v>
      </c>
      <c r="Y266" s="147">
        <f t="shared" ref="Y266" si="1373">Z266-X266</f>
        <v>0</v>
      </c>
      <c r="Z266" s="147">
        <f>XI.!$Q267</f>
        <v>0</v>
      </c>
      <c r="AA266" s="147">
        <f t="shared" ref="AA266" si="1374">AB266-Z266</f>
        <v>0</v>
      </c>
      <c r="AB266" s="147">
        <f>XII.!$Q267</f>
        <v>0</v>
      </c>
    </row>
    <row r="267" spans="1:29" x14ac:dyDescent="0.3">
      <c r="A267" s="105"/>
      <c r="B267" s="107"/>
      <c r="C267" s="109"/>
      <c r="D267" s="153"/>
      <c r="E267" s="149"/>
      <c r="F267" s="155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</row>
    <row r="268" spans="1:29" x14ac:dyDescent="0.3">
      <c r="A268" s="105" t="str">
        <f>I.!A268</f>
        <v>13.5</v>
      </c>
      <c r="B268" s="107"/>
      <c r="C268" s="109" t="str">
        <f>I.!C268</f>
        <v>Výstavba bytov SFRB úroky z úverov</v>
      </c>
      <c r="D268" s="153">
        <f>XII.!Q268</f>
        <v>18596</v>
      </c>
      <c r="E268" s="149">
        <f>I.!Q268</f>
        <v>18596</v>
      </c>
      <c r="F268" s="155">
        <f>I.!$Q269</f>
        <v>1549.69</v>
      </c>
      <c r="G268" s="147">
        <f t="shared" ref="G268" si="1375">H268-F268</f>
        <v>1549.69</v>
      </c>
      <c r="H268" s="147">
        <f>II.!$Q269</f>
        <v>3099.38</v>
      </c>
      <c r="I268" s="147">
        <f t="shared" ref="I268" si="1376">J268-H268</f>
        <v>1549.6899999999996</v>
      </c>
      <c r="J268" s="147">
        <f>III.!$Q269</f>
        <v>4649.07</v>
      </c>
      <c r="K268" s="147">
        <f t="shared" ref="K268" si="1377">L268-J268</f>
        <v>1549.6900000000005</v>
      </c>
      <c r="L268" s="147">
        <f>IV.!$Q269</f>
        <v>6198.76</v>
      </c>
      <c r="M268" s="147">
        <f t="shared" ref="M268" si="1378">N268-L268</f>
        <v>1549.6899999999996</v>
      </c>
      <c r="N268" s="147">
        <f>V.!$Q269</f>
        <v>7748.45</v>
      </c>
      <c r="O268" s="147">
        <f t="shared" ref="O268" si="1379">P268-N268</f>
        <v>1549.6899999999996</v>
      </c>
      <c r="P268" s="147">
        <f>VI.!$Q269</f>
        <v>9298.14</v>
      </c>
      <c r="Q268" s="147">
        <f t="shared" ref="Q268" si="1380">R268-P268</f>
        <v>-9298.14</v>
      </c>
      <c r="R268" s="147">
        <f>VII.!$Q269</f>
        <v>0</v>
      </c>
      <c r="S268" s="147">
        <f t="shared" ref="S268" si="1381">T268-R268</f>
        <v>0</v>
      </c>
      <c r="T268" s="147">
        <f>VIII.!$Q269</f>
        <v>0</v>
      </c>
      <c r="U268" s="147">
        <f t="shared" ref="U268" si="1382">V268-T268</f>
        <v>0</v>
      </c>
      <c r="V268" s="147">
        <f>IX.!$Q269</f>
        <v>0</v>
      </c>
      <c r="W268" s="147">
        <f t="shared" ref="W268" si="1383">X268-V268</f>
        <v>0</v>
      </c>
      <c r="X268" s="147">
        <f>X.!$Q269</f>
        <v>0</v>
      </c>
      <c r="Y268" s="147">
        <f t="shared" ref="Y268" si="1384">Z268-X268</f>
        <v>0</v>
      </c>
      <c r="Z268" s="147">
        <f>XI.!$Q269</f>
        <v>0</v>
      </c>
      <c r="AA268" s="147">
        <f t="shared" ref="AA268" si="1385">AB268-Z268</f>
        <v>0</v>
      </c>
      <c r="AB268" s="147">
        <f>XII.!$Q269</f>
        <v>0</v>
      </c>
    </row>
    <row r="269" spans="1:29" x14ac:dyDescent="0.3">
      <c r="A269" s="105"/>
      <c r="B269" s="107"/>
      <c r="C269" s="109"/>
      <c r="D269" s="153"/>
      <c r="E269" s="149"/>
      <c r="F269" s="155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</row>
    <row r="270" spans="1:29" x14ac:dyDescent="0.3">
      <c r="A270" s="105" t="str">
        <f>I.!A270</f>
        <v>13.5</v>
      </c>
      <c r="B270" s="107"/>
      <c r="C270" s="109" t="str">
        <f>I.!C270</f>
        <v>Výstavba bytov uver. č. 2 SFRB</v>
      </c>
      <c r="D270" s="153">
        <f>XII.!Q270</f>
        <v>20783</v>
      </c>
      <c r="E270" s="149">
        <f>I.!Q270</f>
        <v>20783</v>
      </c>
      <c r="F270" s="155">
        <f>I.!$Q271</f>
        <v>1731.9</v>
      </c>
      <c r="G270" s="147">
        <f t="shared" ref="G270" si="1386">H270-F270</f>
        <v>1731.9</v>
      </c>
      <c r="H270" s="147">
        <f>II.!$Q271</f>
        <v>3463.8</v>
      </c>
      <c r="I270" s="147">
        <f t="shared" ref="I270" si="1387">J270-H270</f>
        <v>1731.9000000000005</v>
      </c>
      <c r="J270" s="147">
        <f>III.!$Q271</f>
        <v>5195.7000000000007</v>
      </c>
      <c r="K270" s="147">
        <f t="shared" ref="K270" si="1388">L270-J270</f>
        <v>1731.8999999999996</v>
      </c>
      <c r="L270" s="147">
        <f>IV.!$Q271</f>
        <v>6927.6</v>
      </c>
      <c r="M270" s="147">
        <f t="shared" ref="M270" si="1389">N270-L270</f>
        <v>1731.8999999999996</v>
      </c>
      <c r="N270" s="147">
        <f>V.!$Q271</f>
        <v>8659.5</v>
      </c>
      <c r="O270" s="147">
        <f t="shared" ref="O270" si="1390">P270-N270</f>
        <v>1731.8999999999996</v>
      </c>
      <c r="P270" s="147">
        <f>VI.!$Q271</f>
        <v>10391.4</v>
      </c>
      <c r="Q270" s="147">
        <f t="shared" ref="Q270" si="1391">R270-P270</f>
        <v>-10391.4</v>
      </c>
      <c r="R270" s="147">
        <f>VII.!$Q271</f>
        <v>0</v>
      </c>
      <c r="S270" s="147">
        <f t="shared" ref="S270" si="1392">T270-R270</f>
        <v>0</v>
      </c>
      <c r="T270" s="147">
        <f>VIII.!$Q271</f>
        <v>0</v>
      </c>
      <c r="U270" s="147">
        <f t="shared" ref="U270" si="1393">V270-T270</f>
        <v>0</v>
      </c>
      <c r="V270" s="147">
        <f>IX.!$Q271</f>
        <v>0</v>
      </c>
      <c r="W270" s="147">
        <f t="shared" ref="W270" si="1394">X270-V270</f>
        <v>0</v>
      </c>
      <c r="X270" s="147">
        <f>X.!$Q271</f>
        <v>0</v>
      </c>
      <c r="Y270" s="147">
        <f t="shared" ref="Y270" si="1395">Z270-X270</f>
        <v>0</v>
      </c>
      <c r="Z270" s="147">
        <f>XI.!$Q271</f>
        <v>0</v>
      </c>
      <c r="AA270" s="147">
        <f t="shared" ref="AA270" si="1396">AB270-Z270</f>
        <v>0</v>
      </c>
      <c r="AB270" s="147">
        <f>XII.!$Q271</f>
        <v>0</v>
      </c>
    </row>
    <row r="271" spans="1:29" x14ac:dyDescent="0.3">
      <c r="A271" s="105"/>
      <c r="B271" s="107"/>
      <c r="C271" s="109"/>
      <c r="D271" s="153"/>
      <c r="E271" s="149"/>
      <c r="F271" s="155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</row>
    <row r="272" spans="1:29" x14ac:dyDescent="0.3">
      <c r="A272" s="105" t="str">
        <f>I.!A272</f>
        <v>13.5</v>
      </c>
      <c r="B272" s="107"/>
      <c r="C272" s="109" t="str">
        <f>I.!C272</f>
        <v>Výstavba bytov uver. č. 3 SFRB</v>
      </c>
      <c r="D272" s="153">
        <f>XII.!Q272</f>
        <v>21317</v>
      </c>
      <c r="E272" s="149">
        <f>I.!Q272</f>
        <v>21317</v>
      </c>
      <c r="F272" s="155">
        <f>I.!$Q273</f>
        <v>1776.42</v>
      </c>
      <c r="G272" s="147">
        <f t="shared" ref="G272" si="1397">H272-F272</f>
        <v>1776.42</v>
      </c>
      <c r="H272" s="147">
        <f>II.!$Q273</f>
        <v>3552.84</v>
      </c>
      <c r="I272" s="147">
        <f t="shared" ref="I272" si="1398">J272-H272</f>
        <v>1776.42</v>
      </c>
      <c r="J272" s="147">
        <f>III.!$Q273</f>
        <v>5329.26</v>
      </c>
      <c r="K272" s="147">
        <f t="shared" ref="K272" si="1399">L272-J272</f>
        <v>1776.42</v>
      </c>
      <c r="L272" s="147">
        <f>IV.!$Q273</f>
        <v>7105.68</v>
      </c>
      <c r="M272" s="147">
        <f t="shared" ref="M272" si="1400">N272-L272</f>
        <v>1776.42</v>
      </c>
      <c r="N272" s="147">
        <f>V.!$Q273</f>
        <v>8882.1</v>
      </c>
      <c r="O272" s="147">
        <f t="shared" ref="O272" si="1401">P272-N272</f>
        <v>1776.42</v>
      </c>
      <c r="P272" s="147">
        <f>VI.!$Q273</f>
        <v>10658.52</v>
      </c>
      <c r="Q272" s="147">
        <f t="shared" ref="Q272" si="1402">R272-P272</f>
        <v>-10658.52</v>
      </c>
      <c r="R272" s="147">
        <f>VII.!$Q273</f>
        <v>0</v>
      </c>
      <c r="S272" s="147">
        <f t="shared" ref="S272" si="1403">T272-R272</f>
        <v>0</v>
      </c>
      <c r="T272" s="147">
        <f>VIII.!$Q273</f>
        <v>0</v>
      </c>
      <c r="U272" s="147">
        <f t="shared" ref="U272" si="1404">V272-T272</f>
        <v>0</v>
      </c>
      <c r="V272" s="147">
        <f>IX.!$Q273</f>
        <v>0</v>
      </c>
      <c r="W272" s="147">
        <f t="shared" ref="W272" si="1405">X272-V272</f>
        <v>0</v>
      </c>
      <c r="X272" s="147">
        <f>X.!$Q273</f>
        <v>0</v>
      </c>
      <c r="Y272" s="147">
        <f t="shared" ref="Y272" si="1406">Z272-X272</f>
        <v>0</v>
      </c>
      <c r="Z272" s="147">
        <f>XI.!$Q273</f>
        <v>0</v>
      </c>
      <c r="AA272" s="147">
        <f t="shared" ref="AA272" si="1407">AB272-Z272</f>
        <v>0</v>
      </c>
      <c r="AB272" s="147">
        <f>XII.!$Q273</f>
        <v>0</v>
      </c>
    </row>
    <row r="273" spans="1:30" x14ac:dyDescent="0.3">
      <c r="A273" s="105"/>
      <c r="B273" s="107"/>
      <c r="C273" s="109"/>
      <c r="D273" s="153"/>
      <c r="E273" s="149"/>
      <c r="F273" s="155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</row>
    <row r="274" spans="1:30" ht="13.8" customHeight="1" x14ac:dyDescent="0.3">
      <c r="A274" s="105" t="str">
        <f>I.!A274</f>
        <v>13.5</v>
      </c>
      <c r="B274" s="107"/>
      <c r="C274" s="109" t="str">
        <f>I.!C274</f>
        <v>Výstavba bytov SFRB manipul. poplatky, splácanie istiny</v>
      </c>
      <c r="D274" s="153">
        <f>XII.!Q274</f>
        <v>0</v>
      </c>
      <c r="E274" s="149">
        <f>I.!Q274</f>
        <v>0</v>
      </c>
      <c r="F274" s="155">
        <f>I.!$Q275</f>
        <v>0</v>
      </c>
      <c r="G274" s="147">
        <f t="shared" ref="G274" si="1408">H274-F274</f>
        <v>0</v>
      </c>
      <c r="H274" s="147">
        <f>II.!$Q275</f>
        <v>0</v>
      </c>
      <c r="I274" s="147">
        <f t="shared" ref="I274" si="1409">J274-H274</f>
        <v>0</v>
      </c>
      <c r="J274" s="147">
        <f>III.!$Q275</f>
        <v>0</v>
      </c>
      <c r="K274" s="147">
        <f t="shared" ref="K274" si="1410">L274-J274</f>
        <v>0</v>
      </c>
      <c r="L274" s="147">
        <f>IV.!$Q275</f>
        <v>0</v>
      </c>
      <c r="M274" s="147">
        <f t="shared" ref="M274" si="1411">N274-L274</f>
        <v>0</v>
      </c>
      <c r="N274" s="147">
        <f>V.!$Q275</f>
        <v>0</v>
      </c>
      <c r="O274" s="147">
        <f t="shared" ref="O274" si="1412">P274-N274</f>
        <v>0</v>
      </c>
      <c r="P274" s="147">
        <f>VI.!$Q275</f>
        <v>0</v>
      </c>
      <c r="Q274" s="147">
        <f t="shared" ref="Q274" si="1413">R274-P274</f>
        <v>0</v>
      </c>
      <c r="R274" s="147">
        <f>VII.!$Q275</f>
        <v>0</v>
      </c>
      <c r="S274" s="147">
        <f t="shared" ref="S274" si="1414">T274-R274</f>
        <v>0</v>
      </c>
      <c r="T274" s="147">
        <f>VIII.!$Q275</f>
        <v>0</v>
      </c>
      <c r="U274" s="147">
        <f t="shared" ref="U274" si="1415">V274-T274</f>
        <v>0</v>
      </c>
      <c r="V274" s="147">
        <f>IX.!$Q275</f>
        <v>0</v>
      </c>
      <c r="W274" s="147">
        <f t="shared" ref="W274" si="1416">X274-V274</f>
        <v>0</v>
      </c>
      <c r="X274" s="147">
        <f>X.!$Q275</f>
        <v>0</v>
      </c>
      <c r="Y274" s="147">
        <f t="shared" ref="Y274" si="1417">Z274-X274</f>
        <v>0</v>
      </c>
      <c r="Z274" s="147">
        <f>XI.!$Q275</f>
        <v>0</v>
      </c>
      <c r="AA274" s="147">
        <f t="shared" ref="AA274" si="1418">AB274-Z274</f>
        <v>0</v>
      </c>
      <c r="AB274" s="147">
        <f>XII.!$Q275</f>
        <v>0</v>
      </c>
    </row>
    <row r="275" spans="1:30" ht="14.4" customHeight="1" thickBot="1" x14ac:dyDescent="0.35">
      <c r="A275" s="106"/>
      <c r="B275" s="108"/>
      <c r="C275" s="110"/>
      <c r="D275" s="154"/>
      <c r="E275" s="150"/>
      <c r="F275" s="156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</row>
    <row r="276" spans="1:30" s="82" customFormat="1" ht="14.4" thickBot="1" x14ac:dyDescent="0.35">
      <c r="A276" s="69"/>
      <c r="B276" s="69"/>
      <c r="C276" s="47"/>
      <c r="D276" s="79"/>
      <c r="E276" s="79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1:30" ht="13.8" customHeight="1" x14ac:dyDescent="0.3">
      <c r="A277" s="127" t="str">
        <f>I.!A277</f>
        <v>14.</v>
      </c>
      <c r="B277" s="128">
        <f>I.!B277</f>
        <v>0</v>
      </c>
      <c r="C277" s="117" t="str">
        <f>I.!C277</f>
        <v>Administratíva</v>
      </c>
      <c r="D277" s="171">
        <f>XII.!Q277</f>
        <v>601611</v>
      </c>
      <c r="E277" s="173">
        <f>I.!Q277</f>
        <v>601611</v>
      </c>
      <c r="F277" s="175">
        <f>I.!$Q278</f>
        <v>46909.61</v>
      </c>
      <c r="G277" s="167">
        <f t="shared" ref="G277" si="1419">H277-F277</f>
        <v>42100.240000000005</v>
      </c>
      <c r="H277" s="167">
        <f>II.!$Q278</f>
        <v>89009.85</v>
      </c>
      <c r="I277" s="167">
        <f t="shared" ref="I277" si="1420">J277-H277</f>
        <v>48987.479999999981</v>
      </c>
      <c r="J277" s="167">
        <f>III.!$Q278</f>
        <v>137997.32999999999</v>
      </c>
      <c r="K277" s="167">
        <f t="shared" ref="K277" si="1421">L277-J277</f>
        <v>55804.400000000052</v>
      </c>
      <c r="L277" s="167">
        <f>IV.!$Q278</f>
        <v>193801.73000000004</v>
      </c>
      <c r="M277" s="167">
        <f t="shared" ref="M277" si="1422">N277-L277</f>
        <v>49329.639999999956</v>
      </c>
      <c r="N277" s="167">
        <f>V.!$Q278</f>
        <v>243131.37</v>
      </c>
      <c r="O277" s="167">
        <f t="shared" ref="O277" si="1423">P277-N277</f>
        <v>40763.760000000009</v>
      </c>
      <c r="P277" s="167">
        <f>VI.!$Q278</f>
        <v>283895.13</v>
      </c>
      <c r="Q277" s="167">
        <f t="shared" ref="Q277" si="1424">R277-P277</f>
        <v>-283895.13</v>
      </c>
      <c r="R277" s="167">
        <f>VII.!$Q278</f>
        <v>0</v>
      </c>
      <c r="S277" s="167">
        <f t="shared" ref="S277" si="1425">T277-R277</f>
        <v>0</v>
      </c>
      <c r="T277" s="167">
        <f>VIII.!$Q278</f>
        <v>0</v>
      </c>
      <c r="U277" s="167">
        <f t="shared" ref="U277" si="1426">V277-T277</f>
        <v>0</v>
      </c>
      <c r="V277" s="167">
        <f>IX.!$Q278</f>
        <v>0</v>
      </c>
      <c r="W277" s="167">
        <f t="shared" ref="W277" si="1427">X277-V277</f>
        <v>0</v>
      </c>
      <c r="X277" s="167">
        <f>X.!$Q278</f>
        <v>0</v>
      </c>
      <c r="Y277" s="167">
        <f t="shared" ref="Y277" si="1428">Z277-X277</f>
        <v>0</v>
      </c>
      <c r="Z277" s="167">
        <f>XI.!$Q278</f>
        <v>0</v>
      </c>
      <c r="AA277" s="167">
        <f t="shared" ref="AA277" si="1429">AB277-Z277</f>
        <v>0</v>
      </c>
      <c r="AB277" s="167">
        <f>XII.!$Q278</f>
        <v>0</v>
      </c>
    </row>
    <row r="278" spans="1:30" ht="14.4" customHeight="1" thickBot="1" x14ac:dyDescent="0.35">
      <c r="A278" s="129"/>
      <c r="B278" s="130"/>
      <c r="C278" s="118"/>
      <c r="D278" s="172"/>
      <c r="E278" s="174"/>
      <c r="F278" s="176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</row>
    <row r="279" spans="1:30" ht="12.75" customHeight="1" x14ac:dyDescent="0.3">
      <c r="A279" s="100" t="str">
        <f>I.!A279</f>
        <v>14.1</v>
      </c>
      <c r="B279" s="102"/>
      <c r="C279" s="104" t="str">
        <f>I.!C279</f>
        <v>Administratíva - základne platy a príplatky</v>
      </c>
      <c r="D279" s="162">
        <f>XII.!Q279</f>
        <v>488271</v>
      </c>
      <c r="E279" s="169">
        <f>I.!Q279</f>
        <v>488271</v>
      </c>
      <c r="F279" s="170">
        <f>I.!$Q280</f>
        <v>33764.78</v>
      </c>
      <c r="G279" s="158">
        <f t="shared" ref="G279" si="1430">H279-F279</f>
        <v>34602.53</v>
      </c>
      <c r="H279" s="158">
        <f>II.!$Q280</f>
        <v>68367.31</v>
      </c>
      <c r="I279" s="158">
        <f t="shared" ref="I279" si="1431">J279-H279</f>
        <v>33915.539999999994</v>
      </c>
      <c r="J279" s="158">
        <f>III.!$Q280</f>
        <v>102282.84999999999</v>
      </c>
      <c r="K279" s="158">
        <f t="shared" ref="K279" si="1432">L279-J279</f>
        <v>49432.700000000026</v>
      </c>
      <c r="L279" s="158">
        <f>IV.!$Q280</f>
        <v>151715.55000000002</v>
      </c>
      <c r="M279" s="158">
        <f t="shared" ref="M279" si="1433">N279-L279</f>
        <v>34274.439999999973</v>
      </c>
      <c r="N279" s="158">
        <f>V.!$Q280</f>
        <v>185989.99</v>
      </c>
      <c r="O279" s="158">
        <f t="shared" ref="O279" si="1434">P279-N279</f>
        <v>33280.340000000026</v>
      </c>
      <c r="P279" s="158">
        <f>VI.!$Q280</f>
        <v>219270.33000000002</v>
      </c>
      <c r="Q279" s="158">
        <f t="shared" ref="Q279" si="1435">R279-P279</f>
        <v>-219270.33000000002</v>
      </c>
      <c r="R279" s="158">
        <f>VII.!$Q280</f>
        <v>0</v>
      </c>
      <c r="S279" s="158">
        <f t="shared" ref="S279" si="1436">T279-R279</f>
        <v>0</v>
      </c>
      <c r="T279" s="158">
        <f>VIII.!$Q280</f>
        <v>0</v>
      </c>
      <c r="U279" s="158">
        <f t="shared" ref="U279" si="1437">V279-T279</f>
        <v>0</v>
      </c>
      <c r="V279" s="158">
        <f>IX.!$Q280</f>
        <v>0</v>
      </c>
      <c r="W279" s="158">
        <f t="shared" ref="W279" si="1438">X279-V279</f>
        <v>0</v>
      </c>
      <c r="X279" s="158">
        <f>X.!$Q280</f>
        <v>0</v>
      </c>
      <c r="Y279" s="158">
        <f t="shared" ref="Y279" si="1439">Z279-X279</f>
        <v>0</v>
      </c>
      <c r="Z279" s="158">
        <f>XI.!$Q280</f>
        <v>0</v>
      </c>
      <c r="AA279" s="158">
        <f t="shared" ref="AA279" si="1440">AB279-Z279</f>
        <v>0</v>
      </c>
      <c r="AB279" s="158">
        <f>XII.!$Q280</f>
        <v>0</v>
      </c>
    </row>
    <row r="280" spans="1:30" x14ac:dyDescent="0.3">
      <c r="A280" s="105"/>
      <c r="B280" s="107"/>
      <c r="C280" s="109"/>
      <c r="D280" s="153"/>
      <c r="E280" s="149"/>
      <c r="F280" s="155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</row>
    <row r="281" spans="1:30" ht="12.75" customHeight="1" x14ac:dyDescent="0.3">
      <c r="A281" s="105" t="str">
        <f>I.!A281</f>
        <v>14.1</v>
      </c>
      <c r="B281" s="107"/>
      <c r="C281" s="109" t="str">
        <f>I.!C281</f>
        <v>Cestovné náhrady tuzemské, zahraničné</v>
      </c>
      <c r="D281" s="153">
        <f>XII.!Q281</f>
        <v>2000</v>
      </c>
      <c r="E281" s="149">
        <f>I.!Q281</f>
        <v>2000</v>
      </c>
      <c r="F281" s="155">
        <f>I.!$Q282</f>
        <v>108.56</v>
      </c>
      <c r="G281" s="147">
        <f t="shared" ref="G281" si="1441">H281-F281</f>
        <v>411.91</v>
      </c>
      <c r="H281" s="147">
        <f>II.!$Q282</f>
        <v>520.47</v>
      </c>
      <c r="I281" s="147">
        <f t="shared" ref="I281" si="1442">J281-H281</f>
        <v>93.169999999999959</v>
      </c>
      <c r="J281" s="147">
        <f>III.!$Q282</f>
        <v>613.64</v>
      </c>
      <c r="K281" s="147">
        <f t="shared" ref="K281" si="1443">L281-J281</f>
        <v>383.30000000000007</v>
      </c>
      <c r="L281" s="147">
        <f>IV.!$Q282</f>
        <v>996.94</v>
      </c>
      <c r="M281" s="147">
        <f t="shared" ref="M281" si="1444">N281-L281</f>
        <v>164.70000000000005</v>
      </c>
      <c r="N281" s="147">
        <f>V.!$Q282</f>
        <v>1161.6400000000001</v>
      </c>
      <c r="O281" s="147">
        <f t="shared" ref="O281" si="1445">P281-N281</f>
        <v>89.169999999999845</v>
      </c>
      <c r="P281" s="147">
        <f>VI.!$Q282</f>
        <v>1250.81</v>
      </c>
      <c r="Q281" s="147">
        <f t="shared" ref="Q281" si="1446">R281-P281</f>
        <v>-1250.81</v>
      </c>
      <c r="R281" s="147">
        <f>VII.!$Q282</f>
        <v>0</v>
      </c>
      <c r="S281" s="147">
        <f t="shared" ref="S281" si="1447">T281-R281</f>
        <v>0</v>
      </c>
      <c r="T281" s="147">
        <f>VIII.!$Q282</f>
        <v>0</v>
      </c>
      <c r="U281" s="147">
        <f t="shared" ref="U281" si="1448">V281-T281</f>
        <v>0</v>
      </c>
      <c r="V281" s="147">
        <f>IX.!$Q282</f>
        <v>0</v>
      </c>
      <c r="W281" s="147">
        <f t="shared" ref="W281" si="1449">X281-V281</f>
        <v>0</v>
      </c>
      <c r="X281" s="147">
        <f>X.!$Q282</f>
        <v>0</v>
      </c>
      <c r="Y281" s="147">
        <f t="shared" ref="Y281" si="1450">Z281-X281</f>
        <v>0</v>
      </c>
      <c r="Z281" s="147">
        <f>XI.!$Q282</f>
        <v>0</v>
      </c>
      <c r="AA281" s="147">
        <f t="shared" ref="AA281" si="1451">AB281-Z281</f>
        <v>0</v>
      </c>
      <c r="AB281" s="147">
        <f>XII.!$Q282</f>
        <v>0</v>
      </c>
    </row>
    <row r="282" spans="1:30" x14ac:dyDescent="0.3">
      <c r="A282" s="105"/>
      <c r="B282" s="107"/>
      <c r="C282" s="109"/>
      <c r="D282" s="153"/>
      <c r="E282" s="149"/>
      <c r="F282" s="155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</row>
    <row r="283" spans="1:30" ht="12.75" customHeight="1" x14ac:dyDescent="0.3">
      <c r="A283" s="105" t="str">
        <f>I.!A283</f>
        <v>14.1</v>
      </c>
      <c r="B283" s="107"/>
      <c r="C283" s="109" t="str">
        <f>I.!C283</f>
        <v xml:space="preserve"> Poštové služby a telekomunikačné služby</v>
      </c>
      <c r="D283" s="153">
        <f>XII.!Q283</f>
        <v>12000</v>
      </c>
      <c r="E283" s="149">
        <f>I.!Q283</f>
        <v>12000</v>
      </c>
      <c r="F283" s="155">
        <f>I.!$Q284</f>
        <v>1226.24</v>
      </c>
      <c r="G283" s="147">
        <f t="shared" ref="G283" si="1452">H283-F283</f>
        <v>1215.3100000000002</v>
      </c>
      <c r="H283" s="147">
        <f>II.!$Q284</f>
        <v>2441.5500000000002</v>
      </c>
      <c r="I283" s="147">
        <f t="shared" ref="I283" si="1453">J283-H283</f>
        <v>1405.1</v>
      </c>
      <c r="J283" s="147">
        <f>III.!$Q284</f>
        <v>3846.65</v>
      </c>
      <c r="K283" s="147">
        <f t="shared" ref="K283" si="1454">L283-J283</f>
        <v>1134.0700000000002</v>
      </c>
      <c r="L283" s="147">
        <f>IV.!$Q284</f>
        <v>4980.72</v>
      </c>
      <c r="M283" s="147">
        <f t="shared" ref="M283" si="1455">N283-L283</f>
        <v>1451.88</v>
      </c>
      <c r="N283" s="147">
        <f>V.!$Q284</f>
        <v>6432.6</v>
      </c>
      <c r="O283" s="147">
        <f t="shared" ref="O283" si="1456">P283-N283</f>
        <v>1950.7299999999996</v>
      </c>
      <c r="P283" s="147">
        <f>VI.!$Q284</f>
        <v>8383.33</v>
      </c>
      <c r="Q283" s="147">
        <f t="shared" ref="Q283" si="1457">R283-P283</f>
        <v>-8383.33</v>
      </c>
      <c r="R283" s="147">
        <f>VII.!$Q284</f>
        <v>0</v>
      </c>
      <c r="S283" s="147">
        <f t="shared" ref="S283" si="1458">T283-R283</f>
        <v>0</v>
      </c>
      <c r="T283" s="147">
        <f>VIII.!$Q284</f>
        <v>0</v>
      </c>
      <c r="U283" s="147">
        <f t="shared" ref="U283" si="1459">V283-T283</f>
        <v>0</v>
      </c>
      <c r="V283" s="147">
        <f>IX.!$Q284</f>
        <v>0</v>
      </c>
      <c r="W283" s="147">
        <f t="shared" ref="W283" si="1460">X283-V283</f>
        <v>0</v>
      </c>
      <c r="X283" s="147">
        <f>X.!$Q284</f>
        <v>0</v>
      </c>
      <c r="Y283" s="147">
        <f t="shared" ref="Y283" si="1461">Z283-X283</f>
        <v>0</v>
      </c>
      <c r="Z283" s="147">
        <f>XI.!$Q284</f>
        <v>0</v>
      </c>
      <c r="AA283" s="147">
        <f t="shared" ref="AA283" si="1462">AB283-Z283</f>
        <v>0</v>
      </c>
      <c r="AB283" s="147">
        <f>XII.!$Q284</f>
        <v>0</v>
      </c>
    </row>
    <row r="284" spans="1:30" x14ac:dyDescent="0.3">
      <c r="A284" s="105"/>
      <c r="B284" s="107"/>
      <c r="C284" s="109"/>
      <c r="D284" s="153"/>
      <c r="E284" s="149"/>
      <c r="F284" s="155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</row>
    <row r="285" spans="1:30" x14ac:dyDescent="0.3">
      <c r="A285" s="105" t="str">
        <f>I.!A285</f>
        <v>14.1</v>
      </c>
      <c r="B285" s="107"/>
      <c r="C285" s="109" t="str">
        <f>I.!C285</f>
        <v>Materiál</v>
      </c>
      <c r="D285" s="153">
        <f>XII.!Q285</f>
        <v>17850</v>
      </c>
      <c r="E285" s="149">
        <f>I.!Q285</f>
        <v>17850</v>
      </c>
      <c r="F285" s="155">
        <f>I.!$Q286</f>
        <v>71.27</v>
      </c>
      <c r="G285" s="147">
        <f t="shared" ref="G285" si="1463">H285-F285</f>
        <v>3120.68</v>
      </c>
      <c r="H285" s="147">
        <f>II.!$Q286</f>
        <v>3191.95</v>
      </c>
      <c r="I285" s="147">
        <f t="shared" ref="I285" si="1464">J285-H285</f>
        <v>218.32000000000016</v>
      </c>
      <c r="J285" s="147">
        <f>III.!$Q286</f>
        <v>3410.27</v>
      </c>
      <c r="K285" s="147">
        <f t="shared" ref="K285" si="1465">L285-J285</f>
        <v>423.36999999999989</v>
      </c>
      <c r="L285" s="147">
        <f>IV.!$Q286</f>
        <v>3833.64</v>
      </c>
      <c r="M285" s="147">
        <f t="shared" ref="M285" si="1466">N285-L285</f>
        <v>491.07000000000016</v>
      </c>
      <c r="N285" s="147">
        <f>V.!$Q286</f>
        <v>4324.71</v>
      </c>
      <c r="O285" s="147">
        <f t="shared" ref="O285" si="1467">P285-N285</f>
        <v>1724.7400000000007</v>
      </c>
      <c r="P285" s="147">
        <f>VI.!$Q286</f>
        <v>6049.4500000000007</v>
      </c>
      <c r="Q285" s="147">
        <f t="shared" ref="Q285" si="1468">R285-P285</f>
        <v>-6049.4500000000007</v>
      </c>
      <c r="R285" s="147">
        <f>VII.!$Q286</f>
        <v>0</v>
      </c>
      <c r="S285" s="147">
        <f t="shared" ref="S285" si="1469">T285-R285</f>
        <v>0</v>
      </c>
      <c r="T285" s="147">
        <f>VIII.!$Q286</f>
        <v>0</v>
      </c>
      <c r="U285" s="147">
        <f t="shared" ref="U285" si="1470">V285-T285</f>
        <v>0</v>
      </c>
      <c r="V285" s="147">
        <f>IX.!$Q286</f>
        <v>0</v>
      </c>
      <c r="W285" s="147">
        <f t="shared" ref="W285" si="1471">X285-V285</f>
        <v>0</v>
      </c>
      <c r="X285" s="147">
        <f>X.!$Q286</f>
        <v>0</v>
      </c>
      <c r="Y285" s="147">
        <f t="shared" ref="Y285" si="1472">Z285-X285</f>
        <v>0</v>
      </c>
      <c r="Z285" s="147">
        <f>XI.!$Q286</f>
        <v>0</v>
      </c>
      <c r="AA285" s="147">
        <f t="shared" ref="AA285" si="1473">AB285-Z285</f>
        <v>0</v>
      </c>
      <c r="AB285" s="147">
        <f>XII.!$Q286</f>
        <v>0</v>
      </c>
    </row>
    <row r="286" spans="1:30" ht="14.4" x14ac:dyDescent="0.3">
      <c r="A286" s="105"/>
      <c r="B286" s="107"/>
      <c r="C286" s="109"/>
      <c r="D286" s="153"/>
      <c r="E286" s="149"/>
      <c r="F286" s="155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72"/>
      <c r="AD286" s="72"/>
    </row>
    <row r="287" spans="1:30" ht="14.4" x14ac:dyDescent="0.3">
      <c r="A287" s="105"/>
      <c r="B287" s="107" t="str">
        <f>I.!B287</f>
        <v>14.1.1.a</v>
      </c>
      <c r="C287" s="109" t="str">
        <f>I.!C287</f>
        <v>Výpočtová technika</v>
      </c>
      <c r="D287" s="153">
        <f>XII.!Q287</f>
        <v>3500</v>
      </c>
      <c r="E287" s="149">
        <f>I.!Q287</f>
        <v>3500</v>
      </c>
      <c r="F287" s="155">
        <f>I.!$Q288</f>
        <v>0</v>
      </c>
      <c r="G287" s="147">
        <f t="shared" ref="G287" si="1474">H287-F287</f>
        <v>1496</v>
      </c>
      <c r="H287" s="147">
        <f>II.!$Q288</f>
        <v>1496</v>
      </c>
      <c r="I287" s="147">
        <f t="shared" ref="I287" si="1475">J287-H287</f>
        <v>0</v>
      </c>
      <c r="J287" s="147">
        <f>III.!$Q288</f>
        <v>1496</v>
      </c>
      <c r="K287" s="147">
        <f t="shared" ref="K287" si="1476">L287-J287</f>
        <v>0</v>
      </c>
      <c r="L287" s="147">
        <f>IV.!$Q288</f>
        <v>1496</v>
      </c>
      <c r="M287" s="147">
        <f t="shared" ref="M287" si="1477">N287-L287</f>
        <v>0</v>
      </c>
      <c r="N287" s="147">
        <f>V.!$Q288</f>
        <v>1496</v>
      </c>
      <c r="O287" s="147">
        <f t="shared" ref="O287" si="1478">P287-N287</f>
        <v>0</v>
      </c>
      <c r="P287" s="147">
        <f>VI.!$Q288</f>
        <v>1496</v>
      </c>
      <c r="Q287" s="147">
        <f t="shared" ref="Q287" si="1479">R287-P287</f>
        <v>-1496</v>
      </c>
      <c r="R287" s="147">
        <f>VII.!$Q288</f>
        <v>0</v>
      </c>
      <c r="S287" s="147">
        <f t="shared" ref="S287" si="1480">T287-R287</f>
        <v>0</v>
      </c>
      <c r="T287" s="147">
        <f>VIII.!$Q288</f>
        <v>0</v>
      </c>
      <c r="U287" s="147">
        <f t="shared" ref="U287" si="1481">V287-T287</f>
        <v>0</v>
      </c>
      <c r="V287" s="147">
        <f>IX.!$Q288</f>
        <v>0</v>
      </c>
      <c r="W287" s="147">
        <f t="shared" ref="W287" si="1482">X287-V287</f>
        <v>0</v>
      </c>
      <c r="X287" s="147">
        <f>X.!$Q288</f>
        <v>0</v>
      </c>
      <c r="Y287" s="147">
        <f t="shared" ref="Y287" si="1483">Z287-X287</f>
        <v>0</v>
      </c>
      <c r="Z287" s="147">
        <f>XI.!$Q288</f>
        <v>0</v>
      </c>
      <c r="AA287" s="147">
        <f t="shared" ref="AA287" si="1484">AB287-Z287</f>
        <v>0</v>
      </c>
      <c r="AB287" s="147">
        <f>XII.!$Q288</f>
        <v>0</v>
      </c>
      <c r="AC287" s="72"/>
      <c r="AD287" s="72"/>
    </row>
    <row r="288" spans="1:30" x14ac:dyDescent="0.3">
      <c r="A288" s="105"/>
      <c r="B288" s="107"/>
      <c r="C288" s="109"/>
      <c r="D288" s="153"/>
      <c r="E288" s="149"/>
      <c r="F288" s="155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</row>
    <row r="289" spans="1:28" x14ac:dyDescent="0.3">
      <c r="A289" s="105"/>
      <c r="B289" s="107" t="str">
        <f>I.!B289</f>
        <v>14.1.1.b</v>
      </c>
      <c r="C289" s="109" t="str">
        <f>I.!C289</f>
        <v>Telekomunikačná technika</v>
      </c>
      <c r="D289" s="153">
        <f>XII.!Q289</f>
        <v>50</v>
      </c>
      <c r="E289" s="149">
        <f>I.!Q289</f>
        <v>50</v>
      </c>
      <c r="F289" s="155">
        <f>I.!$Q290</f>
        <v>0</v>
      </c>
      <c r="G289" s="147">
        <f t="shared" ref="G289" si="1485">H289-F289</f>
        <v>7.97</v>
      </c>
      <c r="H289" s="147">
        <f>II.!$Q290</f>
        <v>7.97</v>
      </c>
      <c r="I289" s="147">
        <f t="shared" ref="I289" si="1486">J289-H289</f>
        <v>0</v>
      </c>
      <c r="J289" s="147">
        <f>III.!$Q290</f>
        <v>7.97</v>
      </c>
      <c r="K289" s="147">
        <f t="shared" ref="K289" si="1487">L289-J289</f>
        <v>0</v>
      </c>
      <c r="L289" s="147">
        <f>IV.!$Q290</f>
        <v>7.97</v>
      </c>
      <c r="M289" s="147">
        <f t="shared" ref="M289" si="1488">N289-L289</f>
        <v>0</v>
      </c>
      <c r="N289" s="147">
        <f>V.!$Q290</f>
        <v>7.97</v>
      </c>
      <c r="O289" s="147">
        <f t="shared" ref="O289" si="1489">P289-N289</f>
        <v>0</v>
      </c>
      <c r="P289" s="147">
        <f>VI.!$Q290</f>
        <v>7.97</v>
      </c>
      <c r="Q289" s="147">
        <f t="shared" ref="Q289" si="1490">R289-P289</f>
        <v>-7.97</v>
      </c>
      <c r="R289" s="147">
        <f>VII.!$Q290</f>
        <v>0</v>
      </c>
      <c r="S289" s="147">
        <f t="shared" ref="S289" si="1491">T289-R289</f>
        <v>0</v>
      </c>
      <c r="T289" s="147">
        <f>VIII.!$Q290</f>
        <v>0</v>
      </c>
      <c r="U289" s="147">
        <f t="shared" ref="U289" si="1492">V289-T289</f>
        <v>0</v>
      </c>
      <c r="V289" s="147">
        <f>IX.!$Q290</f>
        <v>0</v>
      </c>
      <c r="W289" s="147">
        <f t="shared" ref="W289" si="1493">X289-V289</f>
        <v>0</v>
      </c>
      <c r="X289" s="147">
        <f>X.!$Q290</f>
        <v>0</v>
      </c>
      <c r="Y289" s="147">
        <f t="shared" ref="Y289" si="1494">Z289-X289</f>
        <v>0</v>
      </c>
      <c r="Z289" s="147">
        <f>XI.!$Q290</f>
        <v>0</v>
      </c>
      <c r="AA289" s="147">
        <f t="shared" ref="AA289" si="1495">AB289-Z289</f>
        <v>0</v>
      </c>
      <c r="AB289" s="147">
        <f>XII.!$Q290</f>
        <v>0</v>
      </c>
    </row>
    <row r="290" spans="1:28" x14ac:dyDescent="0.3">
      <c r="A290" s="105"/>
      <c r="B290" s="107"/>
      <c r="C290" s="109"/>
      <c r="D290" s="153"/>
      <c r="E290" s="149"/>
      <c r="F290" s="155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</row>
    <row r="291" spans="1:28" ht="12.75" customHeight="1" x14ac:dyDescent="0.3">
      <c r="A291" s="105"/>
      <c r="B291" s="107" t="str">
        <f>I.!B291</f>
        <v>14.1.1.c</v>
      </c>
      <c r="C291" s="109" t="str">
        <f>I.!C291</f>
        <v>Prevádzkové stroje,prístr., zariad., tech. a nár.</v>
      </c>
      <c r="D291" s="153">
        <f>XII.!Q291</f>
        <v>3000</v>
      </c>
      <c r="E291" s="149">
        <f>I.!Q291</f>
        <v>3000</v>
      </c>
      <c r="F291" s="155">
        <f>I.!$Q292</f>
        <v>0</v>
      </c>
      <c r="G291" s="147">
        <f t="shared" ref="G291" si="1496">H291-F291</f>
        <v>0</v>
      </c>
      <c r="H291" s="147">
        <f>II.!$Q292</f>
        <v>0</v>
      </c>
      <c r="I291" s="147">
        <f t="shared" ref="I291" si="1497">J291-H291</f>
        <v>0</v>
      </c>
      <c r="J291" s="147">
        <f>III.!$Q292</f>
        <v>0</v>
      </c>
      <c r="K291" s="147">
        <f t="shared" ref="K291" si="1498">L291-J291</f>
        <v>0</v>
      </c>
      <c r="L291" s="147">
        <f>IV.!$Q292</f>
        <v>0</v>
      </c>
      <c r="M291" s="147">
        <f t="shared" ref="M291" si="1499">N291-L291</f>
        <v>0</v>
      </c>
      <c r="N291" s="147">
        <f>V.!$Q292</f>
        <v>0</v>
      </c>
      <c r="O291" s="147">
        <f t="shared" ref="O291" si="1500">P291-N291</f>
        <v>573.6</v>
      </c>
      <c r="P291" s="147">
        <f>VI.!$Q292</f>
        <v>573.6</v>
      </c>
      <c r="Q291" s="147">
        <f t="shared" ref="Q291" si="1501">R291-P291</f>
        <v>-573.6</v>
      </c>
      <c r="R291" s="147">
        <f>VII.!$Q292</f>
        <v>0</v>
      </c>
      <c r="S291" s="147">
        <f t="shared" ref="S291" si="1502">T291-R291</f>
        <v>0</v>
      </c>
      <c r="T291" s="147">
        <f>VIII.!$Q292</f>
        <v>0</v>
      </c>
      <c r="U291" s="147">
        <f t="shared" ref="U291" si="1503">V291-T291</f>
        <v>0</v>
      </c>
      <c r="V291" s="147">
        <f>IX.!$Q292</f>
        <v>0</v>
      </c>
      <c r="W291" s="147">
        <f t="shared" ref="W291" si="1504">X291-V291</f>
        <v>0</v>
      </c>
      <c r="X291" s="147">
        <f>X.!$Q292</f>
        <v>0</v>
      </c>
      <c r="Y291" s="147">
        <f t="shared" ref="Y291" si="1505">Z291-X291</f>
        <v>0</v>
      </c>
      <c r="Z291" s="147">
        <f>XI.!$Q292</f>
        <v>0</v>
      </c>
      <c r="AA291" s="147">
        <f t="shared" ref="AA291" si="1506">AB291-Z291</f>
        <v>0</v>
      </c>
      <c r="AB291" s="147">
        <f>XII.!$Q292</f>
        <v>0</v>
      </c>
    </row>
    <row r="292" spans="1:28" x14ac:dyDescent="0.3">
      <c r="A292" s="105"/>
      <c r="B292" s="107"/>
      <c r="C292" s="109"/>
      <c r="D292" s="153"/>
      <c r="E292" s="149"/>
      <c r="F292" s="155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</row>
    <row r="293" spans="1:28" x14ac:dyDescent="0.3">
      <c r="A293" s="105"/>
      <c r="B293" s="107" t="str">
        <f>I.!B293</f>
        <v>14.1.1.d</v>
      </c>
      <c r="C293" s="109" t="str">
        <f>I.!C293</f>
        <v>Špeciálne stroje a prístroje</v>
      </c>
      <c r="D293" s="153">
        <f>XII.!Q293</f>
        <v>500</v>
      </c>
      <c r="E293" s="149">
        <f>I.!Q293</f>
        <v>500</v>
      </c>
      <c r="F293" s="155">
        <f>I.!$Q294</f>
        <v>0</v>
      </c>
      <c r="G293" s="147">
        <f t="shared" ref="G293" si="1507">H293-F293</f>
        <v>289</v>
      </c>
      <c r="H293" s="147">
        <f>II.!$Q294</f>
        <v>289</v>
      </c>
      <c r="I293" s="147">
        <f t="shared" ref="I293" si="1508">J293-H293</f>
        <v>0</v>
      </c>
      <c r="J293" s="147">
        <f>III.!$Q294</f>
        <v>289</v>
      </c>
      <c r="K293" s="147">
        <f t="shared" ref="K293" si="1509">L293-J293</f>
        <v>0</v>
      </c>
      <c r="L293" s="147">
        <f>IV.!$Q294</f>
        <v>289</v>
      </c>
      <c r="M293" s="147">
        <f t="shared" ref="M293" si="1510">N293-L293</f>
        <v>0</v>
      </c>
      <c r="N293" s="147">
        <f>V.!$Q294</f>
        <v>289</v>
      </c>
      <c r="O293" s="147">
        <f t="shared" ref="O293" si="1511">P293-N293</f>
        <v>0</v>
      </c>
      <c r="P293" s="147">
        <f>VI.!$Q294</f>
        <v>289</v>
      </c>
      <c r="Q293" s="147">
        <f t="shared" ref="Q293" si="1512">R293-P293</f>
        <v>-289</v>
      </c>
      <c r="R293" s="147">
        <f>VII.!$Q294</f>
        <v>0</v>
      </c>
      <c r="S293" s="147">
        <f t="shared" ref="S293" si="1513">T293-R293</f>
        <v>0</v>
      </c>
      <c r="T293" s="147">
        <f>VIII.!$Q294</f>
        <v>0</v>
      </c>
      <c r="U293" s="147">
        <f t="shared" ref="U293" si="1514">V293-T293</f>
        <v>0</v>
      </c>
      <c r="V293" s="147">
        <f>IX.!$Q294</f>
        <v>0</v>
      </c>
      <c r="W293" s="147">
        <f t="shared" ref="W293" si="1515">X293-V293</f>
        <v>0</v>
      </c>
      <c r="X293" s="147">
        <f>X.!$Q294</f>
        <v>0</v>
      </c>
      <c r="Y293" s="147">
        <f t="shared" ref="Y293" si="1516">Z293-X293</f>
        <v>0</v>
      </c>
      <c r="Z293" s="147">
        <f>XI.!$Q294</f>
        <v>0</v>
      </c>
      <c r="AA293" s="147">
        <f t="shared" ref="AA293" si="1517">AB293-Z293</f>
        <v>0</v>
      </c>
      <c r="AB293" s="147">
        <f>XII.!$Q294</f>
        <v>0</v>
      </c>
    </row>
    <row r="294" spans="1:28" x14ac:dyDescent="0.3">
      <c r="A294" s="105"/>
      <c r="B294" s="107"/>
      <c r="C294" s="109"/>
      <c r="D294" s="153"/>
      <c r="E294" s="149"/>
      <c r="F294" s="155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</row>
    <row r="295" spans="1:28" x14ac:dyDescent="0.3">
      <c r="A295" s="105"/>
      <c r="B295" s="107" t="str">
        <f>I.!B295</f>
        <v>14.1.1.e</v>
      </c>
      <c r="C295" s="109" t="str">
        <f>I.!C295</f>
        <v>Všeobecný materiál</v>
      </c>
      <c r="D295" s="153">
        <f>XII.!Q295</f>
        <v>8000</v>
      </c>
      <c r="E295" s="149">
        <f>I.!Q295</f>
        <v>8000</v>
      </c>
      <c r="F295" s="155">
        <f>I.!$Q296</f>
        <v>71.27</v>
      </c>
      <c r="G295" s="147">
        <f t="shared" ref="G295" si="1518">H295-F295</f>
        <v>1319.71</v>
      </c>
      <c r="H295" s="147">
        <f>II.!$Q296</f>
        <v>1390.98</v>
      </c>
      <c r="I295" s="147">
        <f t="shared" ref="I295" si="1519">J295-H295</f>
        <v>118.31999999999994</v>
      </c>
      <c r="J295" s="147">
        <f>III.!$Q296</f>
        <v>1509.3</v>
      </c>
      <c r="K295" s="147">
        <f t="shared" ref="K295" si="1520">L295-J295</f>
        <v>377.17000000000007</v>
      </c>
      <c r="L295" s="147">
        <f>IV.!$Q296</f>
        <v>1886.47</v>
      </c>
      <c r="M295" s="147">
        <f t="shared" ref="M295" si="1521">N295-L295</f>
        <v>389.91999999999985</v>
      </c>
      <c r="N295" s="147">
        <f>V.!$Q296</f>
        <v>2276.39</v>
      </c>
      <c r="O295" s="147">
        <f t="shared" ref="O295" si="1522">P295-N295</f>
        <v>996.14000000000033</v>
      </c>
      <c r="P295" s="147">
        <f>VI.!$Q296</f>
        <v>3272.53</v>
      </c>
      <c r="Q295" s="147">
        <f t="shared" ref="Q295" si="1523">R295-P295</f>
        <v>-3272.53</v>
      </c>
      <c r="R295" s="147">
        <f>VII.!$Q296</f>
        <v>0</v>
      </c>
      <c r="S295" s="147">
        <f t="shared" ref="S295" si="1524">T295-R295</f>
        <v>0</v>
      </c>
      <c r="T295" s="147">
        <f>VIII.!$Q296</f>
        <v>0</v>
      </c>
      <c r="U295" s="147">
        <f t="shared" ref="U295" si="1525">V295-T295</f>
        <v>0</v>
      </c>
      <c r="V295" s="147">
        <f>IX.!$Q296</f>
        <v>0</v>
      </c>
      <c r="W295" s="147">
        <f t="shared" ref="W295" si="1526">X295-V295</f>
        <v>0</v>
      </c>
      <c r="X295" s="147">
        <f>X.!$Q296</f>
        <v>0</v>
      </c>
      <c r="Y295" s="147">
        <f t="shared" ref="Y295" si="1527">Z295-X295</f>
        <v>0</v>
      </c>
      <c r="Z295" s="147">
        <f>XI.!$Q296</f>
        <v>0</v>
      </c>
      <c r="AA295" s="147">
        <f t="shared" ref="AA295" si="1528">AB295-Z295</f>
        <v>0</v>
      </c>
      <c r="AB295" s="147">
        <f>XII.!$Q296</f>
        <v>0</v>
      </c>
    </row>
    <row r="296" spans="1:28" x14ac:dyDescent="0.3">
      <c r="A296" s="105"/>
      <c r="B296" s="107"/>
      <c r="C296" s="109"/>
      <c r="D296" s="153"/>
      <c r="E296" s="149"/>
      <c r="F296" s="155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</row>
    <row r="297" spans="1:28" ht="12.75" customHeight="1" x14ac:dyDescent="0.3">
      <c r="A297" s="105"/>
      <c r="B297" s="107" t="str">
        <f>I.!B297</f>
        <v>14.1.1.f</v>
      </c>
      <c r="C297" s="109" t="str">
        <f>I.!C297</f>
        <v xml:space="preserve">Knihy, noviny, časopisy, uč.a komp.pomôcky </v>
      </c>
      <c r="D297" s="153">
        <f>XII.!Q297</f>
        <v>800</v>
      </c>
      <c r="E297" s="149">
        <f>I.!Q297</f>
        <v>800</v>
      </c>
      <c r="F297" s="155">
        <f>I.!$Q298</f>
        <v>0</v>
      </c>
      <c r="G297" s="147">
        <f t="shared" ref="G297" si="1529">H297-F297</f>
        <v>8</v>
      </c>
      <c r="H297" s="147">
        <f>II.!$Q298</f>
        <v>8</v>
      </c>
      <c r="I297" s="147">
        <f t="shared" ref="I297" si="1530">J297-H297</f>
        <v>0</v>
      </c>
      <c r="J297" s="147">
        <f>III.!$Q298</f>
        <v>8</v>
      </c>
      <c r="K297" s="147">
        <f t="shared" ref="K297" si="1531">L297-J297</f>
        <v>46.2</v>
      </c>
      <c r="L297" s="147">
        <f>IV.!$Q298</f>
        <v>54.2</v>
      </c>
      <c r="M297" s="147">
        <f t="shared" ref="M297" si="1532">N297-L297</f>
        <v>101.14999999999999</v>
      </c>
      <c r="N297" s="147">
        <f>V.!$Q298</f>
        <v>155.35</v>
      </c>
      <c r="O297" s="147">
        <f t="shared" ref="O297" si="1533">P297-N297</f>
        <v>0</v>
      </c>
      <c r="P297" s="147">
        <f>VI.!$Q298</f>
        <v>155.35</v>
      </c>
      <c r="Q297" s="147">
        <f t="shared" ref="Q297" si="1534">R297-P297</f>
        <v>-155.35</v>
      </c>
      <c r="R297" s="147">
        <f>VII.!$Q298</f>
        <v>0</v>
      </c>
      <c r="S297" s="147">
        <f t="shared" ref="S297" si="1535">T297-R297</f>
        <v>0</v>
      </c>
      <c r="T297" s="147">
        <f>VIII.!$Q298</f>
        <v>0</v>
      </c>
      <c r="U297" s="147">
        <f t="shared" ref="U297" si="1536">V297-T297</f>
        <v>0</v>
      </c>
      <c r="V297" s="147">
        <f>IX.!$Q298</f>
        <v>0</v>
      </c>
      <c r="W297" s="147">
        <f t="shared" ref="W297" si="1537">X297-V297</f>
        <v>0</v>
      </c>
      <c r="X297" s="147">
        <f>X.!$Q298</f>
        <v>0</v>
      </c>
      <c r="Y297" s="147">
        <f t="shared" ref="Y297" si="1538">Z297-X297</f>
        <v>0</v>
      </c>
      <c r="Z297" s="147">
        <f>XI.!$Q298</f>
        <v>0</v>
      </c>
      <c r="AA297" s="147">
        <f t="shared" ref="AA297" si="1539">AB297-Z297</f>
        <v>0</v>
      </c>
      <c r="AB297" s="147">
        <f>XII.!$Q298</f>
        <v>0</v>
      </c>
    </row>
    <row r="298" spans="1:28" x14ac:dyDescent="0.3">
      <c r="A298" s="105"/>
      <c r="B298" s="107"/>
      <c r="C298" s="109"/>
      <c r="D298" s="153"/>
      <c r="E298" s="149"/>
      <c r="F298" s="155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</row>
    <row r="299" spans="1:28" ht="12.75" customHeight="1" x14ac:dyDescent="0.3">
      <c r="A299" s="105"/>
      <c r="B299" s="107" t="str">
        <f>I.!B299</f>
        <v>14.1.1.g</v>
      </c>
      <c r="C299" s="109" t="str">
        <f>I.!C299</f>
        <v>Pracovné odevy, obuv a pracovné pomôcky</v>
      </c>
      <c r="D299" s="153">
        <f>XII.!Q299</f>
        <v>500</v>
      </c>
      <c r="E299" s="149">
        <f>I.!Q299</f>
        <v>500</v>
      </c>
      <c r="F299" s="155">
        <f>I.!$Q300</f>
        <v>0</v>
      </c>
      <c r="G299" s="147">
        <f t="shared" ref="G299" si="1540">H299-F299</f>
        <v>0</v>
      </c>
      <c r="H299" s="147">
        <f>II.!$Q300</f>
        <v>0</v>
      </c>
      <c r="I299" s="147">
        <f t="shared" ref="I299" si="1541">J299-H299</f>
        <v>100</v>
      </c>
      <c r="J299" s="147">
        <f>III.!$Q300</f>
        <v>100</v>
      </c>
      <c r="K299" s="147">
        <f t="shared" ref="K299" si="1542">L299-J299</f>
        <v>0</v>
      </c>
      <c r="L299" s="147">
        <f>IV.!$Q300</f>
        <v>100</v>
      </c>
      <c r="M299" s="147">
        <f t="shared" ref="M299" si="1543">N299-L299</f>
        <v>0</v>
      </c>
      <c r="N299" s="147">
        <f>V.!$Q300</f>
        <v>100</v>
      </c>
      <c r="O299" s="147">
        <f t="shared" ref="O299" si="1544">P299-N299</f>
        <v>0</v>
      </c>
      <c r="P299" s="147">
        <f>VI.!$Q300</f>
        <v>100</v>
      </c>
      <c r="Q299" s="147">
        <f t="shared" ref="Q299" si="1545">R299-P299</f>
        <v>-100</v>
      </c>
      <c r="R299" s="147">
        <f>VII.!$Q300</f>
        <v>0</v>
      </c>
      <c r="S299" s="147">
        <f t="shared" ref="S299" si="1546">T299-R299</f>
        <v>0</v>
      </c>
      <c r="T299" s="147">
        <f>VIII.!$Q300</f>
        <v>0</v>
      </c>
      <c r="U299" s="147">
        <f t="shared" ref="U299" si="1547">V299-T299</f>
        <v>0</v>
      </c>
      <c r="V299" s="147">
        <f>IX.!$Q300</f>
        <v>0</v>
      </c>
      <c r="W299" s="147">
        <f t="shared" ref="W299" si="1548">X299-V299</f>
        <v>0</v>
      </c>
      <c r="X299" s="147">
        <f>X.!$Q300</f>
        <v>0</v>
      </c>
      <c r="Y299" s="147">
        <f t="shared" ref="Y299" si="1549">Z299-X299</f>
        <v>0</v>
      </c>
      <c r="Z299" s="147">
        <f>XI.!$Q300</f>
        <v>0</v>
      </c>
      <c r="AA299" s="147">
        <f t="shared" ref="AA299" si="1550">AB299-Z299</f>
        <v>0</v>
      </c>
      <c r="AB299" s="147">
        <f>XII.!$Q300</f>
        <v>0</v>
      </c>
    </row>
    <row r="300" spans="1:28" x14ac:dyDescent="0.3">
      <c r="A300" s="105"/>
      <c r="B300" s="107"/>
      <c r="C300" s="109"/>
      <c r="D300" s="153"/>
      <c r="E300" s="149"/>
      <c r="F300" s="155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</row>
    <row r="301" spans="1:28" x14ac:dyDescent="0.3">
      <c r="A301" s="105"/>
      <c r="B301" s="107" t="str">
        <f>I.!B301</f>
        <v>14.1.1.h</v>
      </c>
      <c r="C301" s="109" t="str">
        <f>I.!C301</f>
        <v>Nehmotný majetok softvér a licencie</v>
      </c>
      <c r="D301" s="153">
        <f>XII.!Q301</f>
        <v>1500</v>
      </c>
      <c r="E301" s="149">
        <f>I.!Q301</f>
        <v>1500</v>
      </c>
      <c r="F301" s="155">
        <f>I.!$Q302</f>
        <v>0</v>
      </c>
      <c r="G301" s="147">
        <f t="shared" ref="G301" si="1551">H301-F301</f>
        <v>0</v>
      </c>
      <c r="H301" s="147">
        <f>II.!$Q302</f>
        <v>0</v>
      </c>
      <c r="I301" s="147">
        <f t="shared" ref="I301" si="1552">J301-H301</f>
        <v>0</v>
      </c>
      <c r="J301" s="147">
        <f>III.!$Q302</f>
        <v>0</v>
      </c>
      <c r="K301" s="147">
        <f t="shared" ref="K301" si="1553">L301-J301</f>
        <v>0</v>
      </c>
      <c r="L301" s="147">
        <f>IV.!$Q302</f>
        <v>0</v>
      </c>
      <c r="M301" s="147">
        <f t="shared" ref="M301" si="1554">N301-L301</f>
        <v>0</v>
      </c>
      <c r="N301" s="147">
        <f>V.!$Q302</f>
        <v>0</v>
      </c>
      <c r="O301" s="147">
        <f t="shared" ref="O301" si="1555">P301-N301</f>
        <v>155</v>
      </c>
      <c r="P301" s="147">
        <f>VI.!$Q302</f>
        <v>155</v>
      </c>
      <c r="Q301" s="147">
        <f t="shared" ref="Q301" si="1556">R301-P301</f>
        <v>-155</v>
      </c>
      <c r="R301" s="147">
        <f>VII.!$Q302</f>
        <v>0</v>
      </c>
      <c r="S301" s="147">
        <f t="shared" ref="S301" si="1557">T301-R301</f>
        <v>0</v>
      </c>
      <c r="T301" s="147">
        <f>VIII.!$Q302</f>
        <v>0</v>
      </c>
      <c r="U301" s="147">
        <f t="shared" ref="U301" si="1558">V301-T301</f>
        <v>0</v>
      </c>
      <c r="V301" s="147">
        <f>IX.!$Q302</f>
        <v>0</v>
      </c>
      <c r="W301" s="147">
        <f t="shared" ref="W301" si="1559">X301-V301</f>
        <v>0</v>
      </c>
      <c r="X301" s="147">
        <f>X.!$Q302</f>
        <v>0</v>
      </c>
      <c r="Y301" s="147">
        <f t="shared" ref="Y301" si="1560">Z301-X301</f>
        <v>0</v>
      </c>
      <c r="Z301" s="147">
        <f>XI.!$Q302</f>
        <v>0</v>
      </c>
      <c r="AA301" s="147">
        <f t="shared" ref="AA301" si="1561">AB301-Z301</f>
        <v>0</v>
      </c>
      <c r="AB301" s="147">
        <f>XII.!$Q302</f>
        <v>0</v>
      </c>
    </row>
    <row r="302" spans="1:28" x14ac:dyDescent="0.3">
      <c r="A302" s="105"/>
      <c r="B302" s="107"/>
      <c r="C302" s="109"/>
      <c r="D302" s="153"/>
      <c r="E302" s="149"/>
      <c r="F302" s="155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</row>
    <row r="303" spans="1:28" ht="12.75" customHeight="1" x14ac:dyDescent="0.3">
      <c r="A303" s="105" t="str">
        <f>I.!A303</f>
        <v>14.1</v>
      </c>
      <c r="B303" s="101"/>
      <c r="C303" s="103" t="str">
        <f>I.!C303</f>
        <v>Údržba výpočtovej, telekomun. a ostatnej techniky</v>
      </c>
      <c r="D303" s="153">
        <f>XII.!Q303</f>
        <v>16800</v>
      </c>
      <c r="E303" s="149">
        <f>I.!Q303</f>
        <v>16800</v>
      </c>
      <c r="F303" s="155">
        <f>I.!$Q304</f>
        <v>1067.81</v>
      </c>
      <c r="G303" s="147">
        <f t="shared" ref="G303" si="1562">H303-F303</f>
        <v>1063.6300000000001</v>
      </c>
      <c r="H303" s="147">
        <f>II.!$Q304</f>
        <v>2131.44</v>
      </c>
      <c r="I303" s="147">
        <f t="shared" ref="I303" si="1563">J303-H303</f>
        <v>1093.1999999999998</v>
      </c>
      <c r="J303" s="147">
        <f>III.!$Q304</f>
        <v>3224.64</v>
      </c>
      <c r="K303" s="147">
        <f t="shared" ref="K303" si="1564">L303-J303</f>
        <v>231.55999999999995</v>
      </c>
      <c r="L303" s="147">
        <f>IV.!$Q304</f>
        <v>3456.2</v>
      </c>
      <c r="M303" s="147">
        <f t="shared" ref="M303" si="1565">N303-L303</f>
        <v>1583.9099999999999</v>
      </c>
      <c r="N303" s="147">
        <f>V.!$Q304</f>
        <v>5040.1099999999997</v>
      </c>
      <c r="O303" s="147">
        <f t="shared" ref="O303" si="1566">P303-N303</f>
        <v>888.85000000000036</v>
      </c>
      <c r="P303" s="147">
        <f>VI.!$Q304</f>
        <v>5928.96</v>
      </c>
      <c r="Q303" s="147">
        <f t="shared" ref="Q303" si="1567">R303-P303</f>
        <v>-5928.96</v>
      </c>
      <c r="R303" s="147">
        <f>VII.!$Q304</f>
        <v>0</v>
      </c>
      <c r="S303" s="147">
        <f t="shared" ref="S303" si="1568">T303-R303</f>
        <v>0</v>
      </c>
      <c r="T303" s="147">
        <f>VIII.!$Q304</f>
        <v>0</v>
      </c>
      <c r="U303" s="147">
        <f t="shared" ref="U303" si="1569">V303-T303</f>
        <v>0</v>
      </c>
      <c r="V303" s="147">
        <f>IX.!$Q304</f>
        <v>0</v>
      </c>
      <c r="W303" s="147">
        <f t="shared" ref="W303" si="1570">X303-V303</f>
        <v>0</v>
      </c>
      <c r="X303" s="147">
        <f>X.!$Q304</f>
        <v>0</v>
      </c>
      <c r="Y303" s="147">
        <f t="shared" ref="Y303" si="1571">Z303-X303</f>
        <v>0</v>
      </c>
      <c r="Z303" s="147">
        <f>XI.!$Q304</f>
        <v>0</v>
      </c>
      <c r="AA303" s="147">
        <f t="shared" ref="AA303" si="1572">AB303-Z303</f>
        <v>0</v>
      </c>
      <c r="AB303" s="147">
        <f>XII.!$Q304</f>
        <v>0</v>
      </c>
    </row>
    <row r="304" spans="1:28" x14ac:dyDescent="0.3">
      <c r="A304" s="105"/>
      <c r="B304" s="102"/>
      <c r="C304" s="104"/>
      <c r="D304" s="153"/>
      <c r="E304" s="149"/>
      <c r="F304" s="155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</row>
    <row r="305" spans="1:31" x14ac:dyDescent="0.3">
      <c r="A305" s="105" t="str">
        <f>I.!A305</f>
        <v>14.1</v>
      </c>
      <c r="B305" s="101"/>
      <c r="C305" s="103" t="str">
        <f>I.!C305</f>
        <v>Nájomné za prev. stroje</v>
      </c>
      <c r="D305" s="153">
        <f>XII.!Q305</f>
        <v>2000</v>
      </c>
      <c r="E305" s="149">
        <f>I.!Q305</f>
        <v>2000</v>
      </c>
      <c r="F305" s="155">
        <f>I.!$Q306</f>
        <v>0</v>
      </c>
      <c r="G305" s="147">
        <f t="shared" ref="G305" si="1573">H305-F305</f>
        <v>0</v>
      </c>
      <c r="H305" s="147">
        <f>II.!$Q306</f>
        <v>0</v>
      </c>
      <c r="I305" s="147">
        <f t="shared" ref="I305" si="1574">J305-H305</f>
        <v>0</v>
      </c>
      <c r="J305" s="147">
        <f>III.!$Q306</f>
        <v>0</v>
      </c>
      <c r="K305" s="147">
        <f t="shared" ref="K305" si="1575">L305-J305</f>
        <v>0</v>
      </c>
      <c r="L305" s="147">
        <f>IV.!$Q306</f>
        <v>0</v>
      </c>
      <c r="M305" s="147">
        <f t="shared" ref="M305" si="1576">N305-L305</f>
        <v>0</v>
      </c>
      <c r="N305" s="147">
        <f>V.!$Q306</f>
        <v>0</v>
      </c>
      <c r="O305" s="147">
        <f t="shared" ref="O305" si="1577">P305-N305</f>
        <v>0</v>
      </c>
      <c r="P305" s="147">
        <f>VI.!$Q306</f>
        <v>0</v>
      </c>
      <c r="Q305" s="147">
        <f t="shared" ref="Q305" si="1578">R305-P305</f>
        <v>0</v>
      </c>
      <c r="R305" s="147">
        <f>VII.!$Q306</f>
        <v>0</v>
      </c>
      <c r="S305" s="147">
        <f t="shared" ref="S305" si="1579">T305-R305</f>
        <v>0</v>
      </c>
      <c r="T305" s="147">
        <f>VIII.!$Q306</f>
        <v>0</v>
      </c>
      <c r="U305" s="147">
        <f t="shared" ref="U305" si="1580">V305-T305</f>
        <v>0</v>
      </c>
      <c r="V305" s="147">
        <f>IX.!$Q306</f>
        <v>0</v>
      </c>
      <c r="W305" s="147">
        <f t="shared" ref="W305" si="1581">X305-V305</f>
        <v>0</v>
      </c>
      <c r="X305" s="147">
        <f>X.!$Q306</f>
        <v>0</v>
      </c>
      <c r="Y305" s="147">
        <f t="shared" ref="Y305" si="1582">Z305-X305</f>
        <v>0</v>
      </c>
      <c r="Z305" s="147">
        <f>XI.!$Q306</f>
        <v>0</v>
      </c>
      <c r="AA305" s="147">
        <f t="shared" ref="AA305" si="1583">AB305-Z305</f>
        <v>0</v>
      </c>
      <c r="AB305" s="147">
        <f>XII.!$Q306</f>
        <v>0</v>
      </c>
      <c r="AE305" s="86"/>
    </row>
    <row r="306" spans="1:31" ht="14.4" x14ac:dyDescent="0.3">
      <c r="A306" s="105"/>
      <c r="B306" s="102"/>
      <c r="C306" s="104"/>
      <c r="D306" s="153"/>
      <c r="E306" s="149"/>
      <c r="F306" s="155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72"/>
    </row>
    <row r="307" spans="1:31" ht="14.4" x14ac:dyDescent="0.3">
      <c r="A307" s="105" t="str">
        <f>I.!A307</f>
        <v>14.1</v>
      </c>
      <c r="B307" s="107"/>
      <c r="C307" s="109" t="str">
        <f>I.!C307</f>
        <v>Služby</v>
      </c>
      <c r="D307" s="153">
        <f>XII.!Q307</f>
        <v>52341</v>
      </c>
      <c r="E307" s="149">
        <f>I.!Q307</f>
        <v>52341</v>
      </c>
      <c r="F307" s="155">
        <f>I.!$Q308</f>
        <v>10670.95</v>
      </c>
      <c r="G307" s="147">
        <f t="shared" ref="G307" si="1584">H307-F307</f>
        <v>1675.2699999999968</v>
      </c>
      <c r="H307" s="147">
        <f>II.!$Q308</f>
        <v>12346.219999999998</v>
      </c>
      <c r="I307" s="147">
        <f t="shared" ref="I307" si="1585">J307-H307</f>
        <v>10016.220000000008</v>
      </c>
      <c r="J307" s="147">
        <f>III.!$Q308</f>
        <v>22362.440000000006</v>
      </c>
      <c r="K307" s="147">
        <f t="shared" ref="K307" si="1586">L307-J307</f>
        <v>-1379.7700000000041</v>
      </c>
      <c r="L307" s="147">
        <f>IV.!$Q308</f>
        <v>20982.670000000002</v>
      </c>
      <c r="M307" s="147">
        <f t="shared" ref="M307" si="1587">N307-L307</f>
        <v>11212.27</v>
      </c>
      <c r="N307" s="147">
        <f>V.!$Q308</f>
        <v>32194.940000000002</v>
      </c>
      <c r="O307" s="147">
        <f t="shared" ref="O307" si="1588">P307-N307</f>
        <v>2024.4300000000003</v>
      </c>
      <c r="P307" s="147">
        <f>VI.!$Q308</f>
        <v>34219.370000000003</v>
      </c>
      <c r="Q307" s="147">
        <f t="shared" ref="Q307" si="1589">R307-P307</f>
        <v>-34219.370000000003</v>
      </c>
      <c r="R307" s="147">
        <f>VII.!$Q308</f>
        <v>0</v>
      </c>
      <c r="S307" s="147">
        <f t="shared" ref="S307" si="1590">T307-R307</f>
        <v>0</v>
      </c>
      <c r="T307" s="147">
        <f>VIII.!$Q308</f>
        <v>0</v>
      </c>
      <c r="U307" s="147">
        <f t="shared" ref="U307" si="1591">V307-T307</f>
        <v>0</v>
      </c>
      <c r="V307" s="147">
        <f>IX.!$Q308</f>
        <v>0</v>
      </c>
      <c r="W307" s="147">
        <f t="shared" ref="W307" si="1592">X307-V307</f>
        <v>0</v>
      </c>
      <c r="X307" s="147">
        <f>X.!$Q308</f>
        <v>0</v>
      </c>
      <c r="Y307" s="147">
        <f t="shared" ref="Y307" si="1593">Z307-X307</f>
        <v>0</v>
      </c>
      <c r="Z307" s="147">
        <f>XI.!$Q308</f>
        <v>0</v>
      </c>
      <c r="AA307" s="147">
        <f t="shared" ref="AA307" si="1594">AB307-Z307</f>
        <v>0</v>
      </c>
      <c r="AB307" s="147">
        <f>XII.!$Q308</f>
        <v>0</v>
      </c>
      <c r="AC307" s="72"/>
    </row>
    <row r="308" spans="1:31" ht="14.4" x14ac:dyDescent="0.3">
      <c r="A308" s="105"/>
      <c r="B308" s="107"/>
      <c r="C308" s="109"/>
      <c r="D308" s="153"/>
      <c r="E308" s="149"/>
      <c r="F308" s="155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72"/>
    </row>
    <row r="309" spans="1:31" ht="12.75" customHeight="1" x14ac:dyDescent="0.3">
      <c r="A309" s="105"/>
      <c r="B309" s="107" t="str">
        <f>I.!B309</f>
        <v>14.1.1.i</v>
      </c>
      <c r="C309" s="109" t="str">
        <f>I.!C309</f>
        <v>Školenia, kurzy,semináre, porady, konferencie</v>
      </c>
      <c r="D309" s="153">
        <f>XII.!Q309</f>
        <v>2000</v>
      </c>
      <c r="E309" s="149">
        <f>I.!Q309</f>
        <v>2000</v>
      </c>
      <c r="F309" s="155">
        <f>I.!$Q310</f>
        <v>126</v>
      </c>
      <c r="G309" s="147">
        <f t="shared" ref="G309" si="1595">H309-F309</f>
        <v>189</v>
      </c>
      <c r="H309" s="147">
        <f>II.!$Q310</f>
        <v>315</v>
      </c>
      <c r="I309" s="147">
        <f t="shared" ref="I309" si="1596">J309-H309</f>
        <v>348</v>
      </c>
      <c r="J309" s="147">
        <f>III.!$Q310</f>
        <v>663</v>
      </c>
      <c r="K309" s="147">
        <f t="shared" ref="K309" si="1597">L309-J309</f>
        <v>0</v>
      </c>
      <c r="L309" s="147">
        <f>IV.!$Q310</f>
        <v>663</v>
      </c>
      <c r="M309" s="147">
        <f t="shared" ref="M309" si="1598">N309-L309</f>
        <v>402.79999999999995</v>
      </c>
      <c r="N309" s="147">
        <f>V.!$Q310</f>
        <v>1065.8</v>
      </c>
      <c r="O309" s="147">
        <f t="shared" ref="O309" si="1599">P309-N309</f>
        <v>346</v>
      </c>
      <c r="P309" s="147">
        <f>VI.!$Q310</f>
        <v>1411.8</v>
      </c>
      <c r="Q309" s="147">
        <f t="shared" ref="Q309" si="1600">R309-P309</f>
        <v>-1411.8</v>
      </c>
      <c r="R309" s="147">
        <f>VII.!$Q310</f>
        <v>0</v>
      </c>
      <c r="S309" s="147">
        <f t="shared" ref="S309" si="1601">T309-R309</f>
        <v>0</v>
      </c>
      <c r="T309" s="147">
        <f>VIII.!$Q310</f>
        <v>0</v>
      </c>
      <c r="U309" s="147">
        <f t="shared" ref="U309" si="1602">V309-T309</f>
        <v>0</v>
      </c>
      <c r="V309" s="147">
        <f>IX.!$Q310</f>
        <v>0</v>
      </c>
      <c r="W309" s="147">
        <f t="shared" ref="W309" si="1603">X309-V309</f>
        <v>0</v>
      </c>
      <c r="X309" s="147">
        <f>X.!$Q310</f>
        <v>0</v>
      </c>
      <c r="Y309" s="147">
        <f t="shared" ref="Y309" si="1604">Z309-X309</f>
        <v>0</v>
      </c>
      <c r="Z309" s="147">
        <f>XI.!$Q310</f>
        <v>0</v>
      </c>
      <c r="AA309" s="147">
        <f t="shared" ref="AA309" si="1605">AB309-Z309</f>
        <v>0</v>
      </c>
      <c r="AB309" s="147">
        <f>XII.!$Q310</f>
        <v>0</v>
      </c>
    </row>
    <row r="310" spans="1:31" x14ac:dyDescent="0.3">
      <c r="A310" s="105"/>
      <c r="B310" s="107"/>
      <c r="C310" s="109"/>
      <c r="D310" s="153"/>
      <c r="E310" s="149"/>
      <c r="F310" s="155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</row>
    <row r="311" spans="1:31" x14ac:dyDescent="0.3">
      <c r="A311" s="105"/>
      <c r="B311" s="107" t="str">
        <f>I.!B311</f>
        <v>14.1.1.j</v>
      </c>
      <c r="C311" s="109" t="str">
        <f>I.!C311</f>
        <v>Všeobecné služby</v>
      </c>
      <c r="D311" s="153">
        <f>XII.!Q311</f>
        <v>5800</v>
      </c>
      <c r="E311" s="149">
        <f>I.!Q311</f>
        <v>5800</v>
      </c>
      <c r="F311" s="155">
        <f>I.!$Q312</f>
        <v>178.52</v>
      </c>
      <c r="G311" s="147">
        <f t="shared" ref="G311" si="1606">H311-F311</f>
        <v>193.92</v>
      </c>
      <c r="H311" s="147">
        <f>II.!$Q312</f>
        <v>372.44</v>
      </c>
      <c r="I311" s="147">
        <f t="shared" ref="I311" si="1607">J311-H311</f>
        <v>640.70000000000005</v>
      </c>
      <c r="J311" s="147">
        <f>III.!$Q312</f>
        <v>1013.14</v>
      </c>
      <c r="K311" s="147">
        <f t="shared" ref="K311" si="1608">L311-J311</f>
        <v>209.40999999999997</v>
      </c>
      <c r="L311" s="147">
        <f>IV.!$Q312</f>
        <v>1222.55</v>
      </c>
      <c r="M311" s="147">
        <f t="shared" ref="M311" si="1609">N311-L311</f>
        <v>149.42000000000007</v>
      </c>
      <c r="N311" s="147">
        <f>V.!$Q312</f>
        <v>1371.97</v>
      </c>
      <c r="O311" s="147">
        <f t="shared" ref="O311" si="1610">P311-N311</f>
        <v>18</v>
      </c>
      <c r="P311" s="147">
        <f>VI.!$Q312</f>
        <v>1389.97</v>
      </c>
      <c r="Q311" s="147">
        <f t="shared" ref="Q311" si="1611">R311-P311</f>
        <v>-1389.97</v>
      </c>
      <c r="R311" s="147">
        <f>VII.!$Q312</f>
        <v>0</v>
      </c>
      <c r="S311" s="147">
        <f t="shared" ref="S311" si="1612">T311-R311</f>
        <v>0</v>
      </c>
      <c r="T311" s="147">
        <f>VIII.!$Q312</f>
        <v>0</v>
      </c>
      <c r="U311" s="147">
        <f t="shared" ref="U311" si="1613">V311-T311</f>
        <v>0</v>
      </c>
      <c r="V311" s="147">
        <f>IX.!$Q312</f>
        <v>0</v>
      </c>
      <c r="W311" s="147">
        <f t="shared" ref="W311" si="1614">X311-V311</f>
        <v>0</v>
      </c>
      <c r="X311" s="147">
        <f>X.!$Q312</f>
        <v>0</v>
      </c>
      <c r="Y311" s="147">
        <f t="shared" ref="Y311" si="1615">Z311-X311</f>
        <v>0</v>
      </c>
      <c r="Z311" s="147">
        <f>XI.!$Q312</f>
        <v>0</v>
      </c>
      <c r="AA311" s="147">
        <f t="shared" ref="AA311" si="1616">AB311-Z311</f>
        <v>0</v>
      </c>
      <c r="AB311" s="147">
        <f>XII.!$Q312</f>
        <v>0</v>
      </c>
    </row>
    <row r="312" spans="1:31" x14ac:dyDescent="0.3">
      <c r="A312" s="105"/>
      <c r="B312" s="107"/>
      <c r="C312" s="109"/>
      <c r="D312" s="153"/>
      <c r="E312" s="149"/>
      <c r="F312" s="155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</row>
    <row r="313" spans="1:31" x14ac:dyDescent="0.3">
      <c r="A313" s="105"/>
      <c r="B313" s="107" t="str">
        <f>I.!B313</f>
        <v>14.1.1.k</v>
      </c>
      <c r="C313" s="109" t="str">
        <f>I.!C313</f>
        <v>Špeciálne služby</v>
      </c>
      <c r="D313" s="153">
        <f>XII.!Q313</f>
        <v>1100</v>
      </c>
      <c r="E313" s="149">
        <f>I.!Q313</f>
        <v>1100</v>
      </c>
      <c r="F313" s="155">
        <f>I.!$Q314</f>
        <v>0</v>
      </c>
      <c r="G313" s="147">
        <f t="shared" ref="G313" si="1617">H313-F313</f>
        <v>1038</v>
      </c>
      <c r="H313" s="147">
        <f>II.!$Q314</f>
        <v>1038</v>
      </c>
      <c r="I313" s="147">
        <f t="shared" ref="I313" si="1618">J313-H313</f>
        <v>0</v>
      </c>
      <c r="J313" s="147">
        <f>III.!$Q314</f>
        <v>1038</v>
      </c>
      <c r="K313" s="147">
        <f t="shared" ref="K313" si="1619">L313-J313</f>
        <v>0</v>
      </c>
      <c r="L313" s="147">
        <f>IV.!$Q314</f>
        <v>1038</v>
      </c>
      <c r="M313" s="147">
        <f t="shared" ref="M313" si="1620">N313-L313</f>
        <v>0</v>
      </c>
      <c r="N313" s="147">
        <f>V.!$Q314</f>
        <v>1038</v>
      </c>
      <c r="O313" s="147">
        <f t="shared" ref="O313" si="1621">P313-N313</f>
        <v>0</v>
      </c>
      <c r="P313" s="147">
        <f>VI.!$Q314</f>
        <v>1038</v>
      </c>
      <c r="Q313" s="147">
        <f t="shared" ref="Q313" si="1622">R313-P313</f>
        <v>-1038</v>
      </c>
      <c r="R313" s="147">
        <f>VII.!$Q314</f>
        <v>0</v>
      </c>
      <c r="S313" s="147">
        <f t="shared" ref="S313" si="1623">T313-R313</f>
        <v>0</v>
      </c>
      <c r="T313" s="147">
        <f>VIII.!$Q314</f>
        <v>0</v>
      </c>
      <c r="U313" s="147">
        <f t="shared" ref="U313" si="1624">V313-T313</f>
        <v>0</v>
      </c>
      <c r="V313" s="147">
        <f>IX.!$Q314</f>
        <v>0</v>
      </c>
      <c r="W313" s="147">
        <f t="shared" ref="W313" si="1625">X313-V313</f>
        <v>0</v>
      </c>
      <c r="X313" s="147">
        <f>X.!$Q314</f>
        <v>0</v>
      </c>
      <c r="Y313" s="147">
        <f t="shared" ref="Y313" si="1626">Z313-X313</f>
        <v>0</v>
      </c>
      <c r="Z313" s="147">
        <f>XI.!$Q314</f>
        <v>0</v>
      </c>
      <c r="AA313" s="147">
        <f t="shared" ref="AA313" si="1627">AB313-Z313</f>
        <v>0</v>
      </c>
      <c r="AB313" s="147">
        <f>XII.!$Q314</f>
        <v>0</v>
      </c>
    </row>
    <row r="314" spans="1:31" x14ac:dyDescent="0.3">
      <c r="A314" s="105"/>
      <c r="B314" s="107"/>
      <c r="C314" s="109"/>
      <c r="D314" s="153"/>
      <c r="E314" s="149"/>
      <c r="F314" s="155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</row>
    <row r="315" spans="1:31" x14ac:dyDescent="0.3">
      <c r="A315" s="105"/>
      <c r="B315" s="107" t="str">
        <f>I.!B315</f>
        <v>14.1.1.l</v>
      </c>
      <c r="C315" s="109" t="str">
        <f>I.!C315</f>
        <v>Cestovné iným osobám</v>
      </c>
      <c r="D315" s="153">
        <f>XII.!Q315</f>
        <v>110</v>
      </c>
      <c r="E315" s="149">
        <f>I.!Q315</f>
        <v>110</v>
      </c>
      <c r="F315" s="155">
        <f>I.!$Q316</f>
        <v>0</v>
      </c>
      <c r="G315" s="147">
        <f t="shared" ref="G315" si="1628">H315-F315</f>
        <v>0</v>
      </c>
      <c r="H315" s="147">
        <f>II.!$Q316</f>
        <v>0</v>
      </c>
      <c r="I315" s="147">
        <f t="shared" ref="I315" si="1629">J315-H315</f>
        <v>0</v>
      </c>
      <c r="J315" s="147">
        <f>III.!$Q316</f>
        <v>0</v>
      </c>
      <c r="K315" s="147">
        <f t="shared" ref="K315" si="1630">L315-J315</f>
        <v>0</v>
      </c>
      <c r="L315" s="147">
        <f>IV.!$Q316</f>
        <v>0</v>
      </c>
      <c r="M315" s="147">
        <f t="shared" ref="M315" si="1631">N315-L315</f>
        <v>0</v>
      </c>
      <c r="N315" s="147">
        <f>V.!$Q316</f>
        <v>0</v>
      </c>
      <c r="O315" s="147">
        <f t="shared" ref="O315" si="1632">P315-N315</f>
        <v>0</v>
      </c>
      <c r="P315" s="147">
        <f>VI.!$Q316</f>
        <v>0</v>
      </c>
      <c r="Q315" s="147">
        <f t="shared" ref="Q315" si="1633">R315-P315</f>
        <v>0</v>
      </c>
      <c r="R315" s="147">
        <f>VII.!$Q316</f>
        <v>0</v>
      </c>
      <c r="S315" s="147">
        <f t="shared" ref="S315" si="1634">T315-R315</f>
        <v>0</v>
      </c>
      <c r="T315" s="147">
        <f>VIII.!$Q316</f>
        <v>0</v>
      </c>
      <c r="U315" s="147">
        <f t="shared" ref="U315" si="1635">V315-T315</f>
        <v>0</v>
      </c>
      <c r="V315" s="147">
        <f>IX.!$Q316</f>
        <v>0</v>
      </c>
      <c r="W315" s="147">
        <f t="shared" ref="W315" si="1636">X315-V315</f>
        <v>0</v>
      </c>
      <c r="X315" s="147">
        <f>X.!$Q316</f>
        <v>0</v>
      </c>
      <c r="Y315" s="147">
        <f t="shared" ref="Y315" si="1637">Z315-X315</f>
        <v>0</v>
      </c>
      <c r="Z315" s="147">
        <f>XI.!$Q316</f>
        <v>0</v>
      </c>
      <c r="AA315" s="147">
        <f t="shared" ref="AA315" si="1638">AB315-Z315</f>
        <v>0</v>
      </c>
      <c r="AB315" s="147">
        <f>XII.!$Q316</f>
        <v>0</v>
      </c>
    </row>
    <row r="316" spans="1:31" x14ac:dyDescent="0.3">
      <c r="A316" s="105"/>
      <c r="B316" s="107"/>
      <c r="C316" s="109"/>
      <c r="D316" s="153"/>
      <c r="E316" s="149"/>
      <c r="F316" s="155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</row>
    <row r="317" spans="1:31" x14ac:dyDescent="0.3">
      <c r="A317" s="105"/>
      <c r="B317" s="107" t="str">
        <f>I.!B317</f>
        <v>14.1.1.m</v>
      </c>
      <c r="C317" s="109" t="str">
        <f>I.!C317</f>
        <v>Poplatky, odvody, dane</v>
      </c>
      <c r="D317" s="153">
        <f>XII.!Q317</f>
        <v>2300</v>
      </c>
      <c r="E317" s="149">
        <f>I.!Q317</f>
        <v>2300</v>
      </c>
      <c r="F317" s="155">
        <f>I.!$Q318</f>
        <v>667.55</v>
      </c>
      <c r="G317" s="147">
        <f t="shared" ref="G317" si="1639">H317-F317</f>
        <v>264.99</v>
      </c>
      <c r="H317" s="147">
        <f>II.!$Q318</f>
        <v>932.54</v>
      </c>
      <c r="I317" s="147">
        <f t="shared" ref="I317" si="1640">J317-H317</f>
        <v>325.65000000000009</v>
      </c>
      <c r="J317" s="147">
        <f>III.!$Q318</f>
        <v>1258.19</v>
      </c>
      <c r="K317" s="147">
        <f t="shared" ref="K317" si="1641">L317-J317</f>
        <v>180.01</v>
      </c>
      <c r="L317" s="147">
        <f>IV.!$Q318</f>
        <v>1438.2</v>
      </c>
      <c r="M317" s="147">
        <f t="shared" ref="M317" si="1642">N317-L317</f>
        <v>318.75</v>
      </c>
      <c r="N317" s="147">
        <f>V.!$Q318</f>
        <v>1756.95</v>
      </c>
      <c r="O317" s="147">
        <f t="shared" ref="O317" si="1643">P317-N317</f>
        <v>170.25</v>
      </c>
      <c r="P317" s="147">
        <f>VI.!$Q318</f>
        <v>1927.2</v>
      </c>
      <c r="Q317" s="147">
        <f t="shared" ref="Q317" si="1644">R317-P317</f>
        <v>-1927.2</v>
      </c>
      <c r="R317" s="147">
        <f>VII.!$Q318</f>
        <v>0</v>
      </c>
      <c r="S317" s="147">
        <f t="shared" ref="S317" si="1645">T317-R317</f>
        <v>0</v>
      </c>
      <c r="T317" s="147">
        <f>VIII.!$Q318</f>
        <v>0</v>
      </c>
      <c r="U317" s="147">
        <f t="shared" ref="U317" si="1646">V317-T317</f>
        <v>0</v>
      </c>
      <c r="V317" s="147">
        <f>IX.!$Q318</f>
        <v>0</v>
      </c>
      <c r="W317" s="147">
        <f t="shared" ref="W317" si="1647">X317-V317</f>
        <v>0</v>
      </c>
      <c r="X317" s="147">
        <f>X.!$Q318</f>
        <v>0</v>
      </c>
      <c r="Y317" s="147">
        <f t="shared" ref="Y317" si="1648">Z317-X317</f>
        <v>0</v>
      </c>
      <c r="Z317" s="147">
        <f>XI.!$Q318</f>
        <v>0</v>
      </c>
      <c r="AA317" s="147">
        <f t="shared" ref="AA317" si="1649">AB317-Z317</f>
        <v>0</v>
      </c>
      <c r="AB317" s="147">
        <f>XII.!$Q318</f>
        <v>0</v>
      </c>
    </row>
    <row r="318" spans="1:31" x14ac:dyDescent="0.3">
      <c r="A318" s="105"/>
      <c r="B318" s="107"/>
      <c r="C318" s="109"/>
      <c r="D318" s="153"/>
      <c r="E318" s="149"/>
      <c r="F318" s="155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</row>
    <row r="319" spans="1:31" x14ac:dyDescent="0.3">
      <c r="A319" s="105"/>
      <c r="B319" s="107" t="str">
        <f>I.!B319</f>
        <v>14.1.1.n</v>
      </c>
      <c r="C319" s="109" t="str">
        <f>I.!C319</f>
        <v>Stravovanie</v>
      </c>
      <c r="D319" s="153">
        <f>XII.!Q319</f>
        <v>15700</v>
      </c>
      <c r="E319" s="149">
        <f>I.!Q319</f>
        <v>15700</v>
      </c>
      <c r="F319" s="155">
        <f>I.!$Q320</f>
        <v>7738.46</v>
      </c>
      <c r="G319" s="147">
        <f t="shared" ref="G319" si="1650">H319-F319</f>
        <v>-2807.2</v>
      </c>
      <c r="H319" s="147">
        <f>II.!$Q320</f>
        <v>4931.26</v>
      </c>
      <c r="I319" s="147">
        <f t="shared" ref="I319" si="1651">J319-H319</f>
        <v>7919.99</v>
      </c>
      <c r="J319" s="147">
        <f>III.!$Q320</f>
        <v>12851.25</v>
      </c>
      <c r="K319" s="147">
        <f t="shared" ref="K319" si="1652">L319-J319</f>
        <v>-3190.1000000000004</v>
      </c>
      <c r="L319" s="147">
        <f>IV.!$Q320</f>
        <v>9661.15</v>
      </c>
      <c r="M319" s="147">
        <f t="shared" ref="M319" si="1653">N319-L319</f>
        <v>8204.8900000000012</v>
      </c>
      <c r="N319" s="147">
        <f>V.!$Q320</f>
        <v>17866.04</v>
      </c>
      <c r="O319" s="147">
        <f t="shared" ref="O319" si="1654">P319-N319</f>
        <v>-2912.0200000000004</v>
      </c>
      <c r="P319" s="147">
        <f>VI.!$Q320</f>
        <v>14954.02</v>
      </c>
      <c r="Q319" s="147">
        <f t="shared" ref="Q319" si="1655">R319-P319</f>
        <v>-14954.02</v>
      </c>
      <c r="R319" s="147">
        <f>VII.!$Q320</f>
        <v>0</v>
      </c>
      <c r="S319" s="147">
        <f t="shared" ref="S319" si="1656">T319-R319</f>
        <v>0</v>
      </c>
      <c r="T319" s="147">
        <f>VIII.!$Q320</f>
        <v>0</v>
      </c>
      <c r="U319" s="147">
        <f t="shared" ref="U319" si="1657">V319-T319</f>
        <v>0</v>
      </c>
      <c r="V319" s="147">
        <f>IX.!$Q320</f>
        <v>0</v>
      </c>
      <c r="W319" s="147">
        <f t="shared" ref="W319" si="1658">X319-V319</f>
        <v>0</v>
      </c>
      <c r="X319" s="147">
        <f>X.!$Q320</f>
        <v>0</v>
      </c>
      <c r="Y319" s="147">
        <f t="shared" ref="Y319" si="1659">Z319-X319</f>
        <v>0</v>
      </c>
      <c r="Z319" s="147">
        <f>XI.!$Q320</f>
        <v>0</v>
      </c>
      <c r="AA319" s="147">
        <f t="shared" ref="AA319" si="1660">AB319-Z319</f>
        <v>0</v>
      </c>
      <c r="AB319" s="147">
        <f>XII.!$Q320</f>
        <v>0</v>
      </c>
    </row>
    <row r="320" spans="1:31" x14ac:dyDescent="0.3">
      <c r="A320" s="105"/>
      <c r="B320" s="107"/>
      <c r="C320" s="109"/>
      <c r="D320" s="153"/>
      <c r="E320" s="149"/>
      <c r="F320" s="155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</row>
    <row r="321" spans="1:28" x14ac:dyDescent="0.3">
      <c r="A321" s="105"/>
      <c r="B321" s="107" t="str">
        <f>I.!B321</f>
        <v>14.1.1.o</v>
      </c>
      <c r="C321" s="109" t="str">
        <f>I.!C321</f>
        <v>Poistné</v>
      </c>
      <c r="D321" s="153">
        <f>XII.!Q321</f>
        <v>7200</v>
      </c>
      <c r="E321" s="149">
        <f>I.!Q321</f>
        <v>7200</v>
      </c>
      <c r="F321" s="155">
        <f>I.!$Q322</f>
        <v>0</v>
      </c>
      <c r="G321" s="147">
        <f t="shared" ref="G321" si="1661">H321-F321</f>
        <v>1789.9</v>
      </c>
      <c r="H321" s="147">
        <f>II.!$Q322</f>
        <v>1789.9</v>
      </c>
      <c r="I321" s="147">
        <f t="shared" ref="I321" si="1662">J321-H321</f>
        <v>0</v>
      </c>
      <c r="J321" s="147">
        <f>III.!$Q322</f>
        <v>1789.9</v>
      </c>
      <c r="K321" s="147">
        <f t="shared" ref="K321" si="1663">L321-J321</f>
        <v>0</v>
      </c>
      <c r="L321" s="147">
        <f>IV.!$Q322</f>
        <v>1789.9</v>
      </c>
      <c r="M321" s="147">
        <f t="shared" ref="M321" si="1664">N321-L321</f>
        <v>371.59999999999991</v>
      </c>
      <c r="N321" s="147">
        <f>V.!$Q322</f>
        <v>2161.5</v>
      </c>
      <c r="O321" s="147">
        <f t="shared" ref="O321" si="1665">P321-N321</f>
        <v>1785.13</v>
      </c>
      <c r="P321" s="147">
        <f>VI.!$Q322</f>
        <v>3946.63</v>
      </c>
      <c r="Q321" s="147">
        <f t="shared" ref="Q321" si="1666">R321-P321</f>
        <v>-3946.63</v>
      </c>
      <c r="R321" s="147">
        <f>VII.!$Q322</f>
        <v>0</v>
      </c>
      <c r="S321" s="147">
        <f t="shared" ref="S321" si="1667">T321-R321</f>
        <v>0</v>
      </c>
      <c r="T321" s="147">
        <f>VIII.!$Q322</f>
        <v>0</v>
      </c>
      <c r="U321" s="147">
        <f t="shared" ref="U321" si="1668">V321-T321</f>
        <v>0</v>
      </c>
      <c r="V321" s="147">
        <f>IX.!$Q322</f>
        <v>0</v>
      </c>
      <c r="W321" s="147">
        <f t="shared" ref="W321" si="1669">X321-V321</f>
        <v>0</v>
      </c>
      <c r="X321" s="147">
        <f>X.!$Q322</f>
        <v>0</v>
      </c>
      <c r="Y321" s="147">
        <f t="shared" ref="Y321" si="1670">Z321-X321</f>
        <v>0</v>
      </c>
      <c r="Z321" s="147">
        <f>XI.!$Q322</f>
        <v>0</v>
      </c>
      <c r="AA321" s="147">
        <f t="shared" ref="AA321" si="1671">AB321-Z321</f>
        <v>0</v>
      </c>
      <c r="AB321" s="147">
        <f>XII.!$Q322</f>
        <v>0</v>
      </c>
    </row>
    <row r="322" spans="1:28" x14ac:dyDescent="0.3">
      <c r="A322" s="105"/>
      <c r="B322" s="107"/>
      <c r="C322" s="109"/>
      <c r="D322" s="153"/>
      <c r="E322" s="149"/>
      <c r="F322" s="155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</row>
    <row r="323" spans="1:28" x14ac:dyDescent="0.3">
      <c r="A323" s="105"/>
      <c r="B323" s="107" t="str">
        <f>I.!B323</f>
        <v>14.1.1.p</v>
      </c>
      <c r="C323" s="109" t="str">
        <f>I.!C323</f>
        <v>Prídel do sociálneho fondu</v>
      </c>
      <c r="D323" s="153">
        <f>XII.!Q323</f>
        <v>3228</v>
      </c>
      <c r="E323" s="149">
        <f>I.!Q323</f>
        <v>3228</v>
      </c>
      <c r="F323" s="155">
        <f>I.!$Q324</f>
        <v>202.15</v>
      </c>
      <c r="G323" s="147">
        <f t="shared" ref="G323" si="1672">H323-F323</f>
        <v>228.98</v>
      </c>
      <c r="H323" s="147">
        <f>II.!$Q324</f>
        <v>431.13</v>
      </c>
      <c r="I323" s="147">
        <f t="shared" ref="I323" si="1673">J323-H323</f>
        <v>232.89</v>
      </c>
      <c r="J323" s="147">
        <f>III.!$Q324</f>
        <v>664.02</v>
      </c>
      <c r="K323" s="147">
        <f t="shared" ref="K323" si="1674">L323-J323</f>
        <v>323.56000000000006</v>
      </c>
      <c r="L323" s="147">
        <f>IV.!$Q324</f>
        <v>987.58</v>
      </c>
      <c r="M323" s="147">
        <f t="shared" ref="M323" si="1675">N323-L323</f>
        <v>213.82000000000005</v>
      </c>
      <c r="N323" s="147">
        <f>V.!$Q324</f>
        <v>1201.4000000000001</v>
      </c>
      <c r="O323" s="147">
        <f t="shared" ref="O323" si="1676">P323-N323</f>
        <v>253.88999999999987</v>
      </c>
      <c r="P323" s="147">
        <f>VI.!$Q324</f>
        <v>1455.29</v>
      </c>
      <c r="Q323" s="147">
        <f t="shared" ref="Q323" si="1677">R323-P323</f>
        <v>-1455.29</v>
      </c>
      <c r="R323" s="147">
        <f>VII.!$Q324</f>
        <v>0</v>
      </c>
      <c r="S323" s="147">
        <f t="shared" ref="S323" si="1678">T323-R323</f>
        <v>0</v>
      </c>
      <c r="T323" s="147">
        <f>VIII.!$Q324</f>
        <v>0</v>
      </c>
      <c r="U323" s="147">
        <f t="shared" ref="U323" si="1679">V323-T323</f>
        <v>0</v>
      </c>
      <c r="V323" s="147">
        <f>IX.!$Q324</f>
        <v>0</v>
      </c>
      <c r="W323" s="147">
        <f t="shared" ref="W323" si="1680">X323-V323</f>
        <v>0</v>
      </c>
      <c r="X323" s="147">
        <f>X.!$Q324</f>
        <v>0</v>
      </c>
      <c r="Y323" s="147">
        <f t="shared" ref="Y323" si="1681">Z323-X323</f>
        <v>0</v>
      </c>
      <c r="Z323" s="147">
        <f>XI.!$Q324</f>
        <v>0</v>
      </c>
      <c r="AA323" s="147">
        <f t="shared" ref="AA323" si="1682">AB323-Z323</f>
        <v>0</v>
      </c>
      <c r="AB323" s="147">
        <f>XII.!$Q324</f>
        <v>0</v>
      </c>
    </row>
    <row r="324" spans="1:28" x14ac:dyDescent="0.3">
      <c r="A324" s="105"/>
      <c r="B324" s="107"/>
      <c r="C324" s="109"/>
      <c r="D324" s="153"/>
      <c r="E324" s="149"/>
      <c r="F324" s="155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</row>
    <row r="325" spans="1:28" ht="12.75" customHeight="1" x14ac:dyDescent="0.3">
      <c r="A325" s="105"/>
      <c r="B325" s="107" t="str">
        <f>I.!B325</f>
        <v>14.1.1.q</v>
      </c>
      <c r="C325" s="109" t="str">
        <f>I.!C325</f>
        <v>Odmeny na základe dohôd mimopracovným zamestnanc.</v>
      </c>
      <c r="D325" s="153">
        <f>XII.!Q325</f>
        <v>13803</v>
      </c>
      <c r="E325" s="149">
        <f>I.!Q325</f>
        <v>13803</v>
      </c>
      <c r="F325" s="155">
        <f>I.!$Q326</f>
        <v>800.4</v>
      </c>
      <c r="G325" s="147">
        <f t="shared" ref="G325" si="1683">H325-F325</f>
        <v>776.00000000000011</v>
      </c>
      <c r="H325" s="147">
        <f>II.!$Q326</f>
        <v>1576.4</v>
      </c>
      <c r="I325" s="147">
        <f t="shared" ref="I325" si="1684">J325-H325</f>
        <v>547</v>
      </c>
      <c r="J325" s="147">
        <f>III.!$Q326</f>
        <v>2123.4</v>
      </c>
      <c r="K325" s="147">
        <f t="shared" ref="K325" si="1685">L325-J325</f>
        <v>1094.3699999999999</v>
      </c>
      <c r="L325" s="147">
        <f>IV.!$Q326</f>
        <v>3217.77</v>
      </c>
      <c r="M325" s="147">
        <f t="shared" ref="M325" si="1686">N325-L325</f>
        <v>1547.5000000000005</v>
      </c>
      <c r="N325" s="147">
        <f>V.!$Q326</f>
        <v>4765.2700000000004</v>
      </c>
      <c r="O325" s="147">
        <f t="shared" ref="O325" si="1687">P325-N325</f>
        <v>2361.1999999999998</v>
      </c>
      <c r="P325" s="147">
        <f>VI.!$Q326</f>
        <v>7126.47</v>
      </c>
      <c r="Q325" s="147">
        <f t="shared" ref="Q325" si="1688">R325-P325</f>
        <v>-7126.47</v>
      </c>
      <c r="R325" s="147">
        <f>VII.!$Q326</f>
        <v>0</v>
      </c>
      <c r="S325" s="147">
        <f t="shared" ref="S325" si="1689">T325-R325</f>
        <v>0</v>
      </c>
      <c r="T325" s="147">
        <f>VIII.!$Q326</f>
        <v>0</v>
      </c>
      <c r="U325" s="147">
        <f t="shared" ref="U325" si="1690">V325-T325</f>
        <v>0</v>
      </c>
      <c r="V325" s="147">
        <f>IX.!$Q326</f>
        <v>0</v>
      </c>
      <c r="W325" s="147">
        <f t="shared" ref="W325" si="1691">X325-V325</f>
        <v>0</v>
      </c>
      <c r="X325" s="147">
        <f>X.!$Q326</f>
        <v>0</v>
      </c>
      <c r="Y325" s="147">
        <f t="shared" ref="Y325" si="1692">Z325-X325</f>
        <v>0</v>
      </c>
      <c r="Z325" s="147">
        <f>XI.!$Q326</f>
        <v>0</v>
      </c>
      <c r="AA325" s="147">
        <f t="shared" ref="AA325" si="1693">AB325-Z325</f>
        <v>0</v>
      </c>
      <c r="AB325" s="147">
        <f>XII.!$Q326</f>
        <v>0</v>
      </c>
    </row>
    <row r="326" spans="1:28" x14ac:dyDescent="0.3">
      <c r="A326" s="105"/>
      <c r="B326" s="107"/>
      <c r="C326" s="109"/>
      <c r="D326" s="153"/>
      <c r="E326" s="149"/>
      <c r="F326" s="155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</row>
    <row r="327" spans="1:28" hidden="1" x14ac:dyDescent="0.3">
      <c r="A327" s="105"/>
      <c r="B327" s="107" t="str">
        <f>I.!B327</f>
        <v>14.1.1.qa</v>
      </c>
      <c r="C327" s="109" t="str">
        <f>I.!C327</f>
        <v>Manká a škody</v>
      </c>
      <c r="D327" s="153">
        <f>XII.!Q327</f>
        <v>0</v>
      </c>
      <c r="E327" s="149">
        <f>I.!Q327</f>
        <v>0</v>
      </c>
      <c r="F327" s="155">
        <f>I.!$Q328</f>
        <v>0</v>
      </c>
      <c r="G327" s="147">
        <f t="shared" ref="G327" si="1694">H327-F327</f>
        <v>0</v>
      </c>
      <c r="H327" s="147">
        <f>II.!$Q328</f>
        <v>0</v>
      </c>
      <c r="I327" s="147">
        <f t="shared" ref="I327" si="1695">J327-H327</f>
        <v>0</v>
      </c>
      <c r="J327" s="147">
        <f>III.!$Q328</f>
        <v>0</v>
      </c>
      <c r="K327" s="147">
        <f t="shared" ref="K327" si="1696">L327-J327</f>
        <v>0</v>
      </c>
      <c r="L327" s="147">
        <f>IV.!$Q328</f>
        <v>0</v>
      </c>
      <c r="M327" s="147">
        <f t="shared" ref="M327" si="1697">N327-L327</f>
        <v>0</v>
      </c>
      <c r="N327" s="147">
        <f>V.!$Q328</f>
        <v>0</v>
      </c>
      <c r="O327" s="147">
        <f t="shared" ref="O327" si="1698">P327-N327</f>
        <v>0</v>
      </c>
      <c r="P327" s="147">
        <f>VI.!$Q328</f>
        <v>0</v>
      </c>
      <c r="Q327" s="147">
        <f t="shared" ref="Q327" si="1699">R327-P327</f>
        <v>0</v>
      </c>
      <c r="R327" s="147">
        <f>VII.!$Q328</f>
        <v>0</v>
      </c>
      <c r="S327" s="147">
        <f t="shared" ref="S327" si="1700">T327-R327</f>
        <v>0</v>
      </c>
      <c r="T327" s="147">
        <f>VIII.!$Q328</f>
        <v>0</v>
      </c>
      <c r="U327" s="147">
        <f t="shared" ref="U327" si="1701">V327-T327</f>
        <v>0</v>
      </c>
      <c r="V327" s="147">
        <f>IX.!$Q328</f>
        <v>0</v>
      </c>
      <c r="W327" s="147">
        <f t="shared" ref="W327" si="1702">X327-V327</f>
        <v>0</v>
      </c>
      <c r="X327" s="147">
        <f>X.!$Q328</f>
        <v>0</v>
      </c>
      <c r="Y327" s="147">
        <f t="shared" ref="Y327" si="1703">Z327-X327</f>
        <v>0</v>
      </c>
      <c r="Z327" s="147">
        <f>XI.!$Q328</f>
        <v>0</v>
      </c>
      <c r="AA327" s="147">
        <f t="shared" ref="AA327" si="1704">AB327-Z327</f>
        <v>0</v>
      </c>
      <c r="AB327" s="147">
        <f>XII.!$Q328</f>
        <v>0</v>
      </c>
    </row>
    <row r="328" spans="1:28" hidden="1" x14ac:dyDescent="0.3">
      <c r="A328" s="105"/>
      <c r="B328" s="107"/>
      <c r="C328" s="109"/>
      <c r="D328" s="153"/>
      <c r="E328" s="149"/>
      <c r="F328" s="155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</row>
    <row r="329" spans="1:28" x14ac:dyDescent="0.3">
      <c r="A329" s="105"/>
      <c r="B329" s="107" t="str">
        <f>I.!B329</f>
        <v>14.1.1.r</v>
      </c>
      <c r="C329" s="109" t="str">
        <f>I.!C329</f>
        <v>Dane</v>
      </c>
      <c r="D329" s="153">
        <f>XII.!Q329</f>
        <v>1100</v>
      </c>
      <c r="E329" s="149">
        <f>I.!Q329</f>
        <v>1100</v>
      </c>
      <c r="F329" s="155">
        <f>I.!$Q330</f>
        <v>957.87</v>
      </c>
      <c r="G329" s="147">
        <f t="shared" ref="G329" si="1705">H329-F329</f>
        <v>1.67999999999995</v>
      </c>
      <c r="H329" s="147">
        <f>II.!$Q330</f>
        <v>959.55</v>
      </c>
      <c r="I329" s="147">
        <f t="shared" ref="I329" si="1706">J329-H329</f>
        <v>1.9900000000000091</v>
      </c>
      <c r="J329" s="147">
        <f>III.!$Q330</f>
        <v>961.54</v>
      </c>
      <c r="K329" s="147">
        <f t="shared" ref="K329" si="1707">L329-J329</f>
        <v>2.9800000000000182</v>
      </c>
      <c r="L329" s="147">
        <f>IV.!$Q330</f>
        <v>964.52</v>
      </c>
      <c r="M329" s="147">
        <f t="shared" ref="M329" si="1708">N329-L329</f>
        <v>3.4900000000000091</v>
      </c>
      <c r="N329" s="147">
        <f>V.!$Q330</f>
        <v>968.01</v>
      </c>
      <c r="O329" s="147">
        <f t="shared" ref="O329" si="1709">P329-N329</f>
        <v>1.9800000000000182</v>
      </c>
      <c r="P329" s="147">
        <f>VI.!$Q330</f>
        <v>969.99</v>
      </c>
      <c r="Q329" s="147">
        <f t="shared" ref="Q329" si="1710">R329-P329</f>
        <v>-969.99</v>
      </c>
      <c r="R329" s="147">
        <f>VII.!$Q330</f>
        <v>0</v>
      </c>
      <c r="S329" s="147">
        <f t="shared" ref="S329" si="1711">T329-R329</f>
        <v>0</v>
      </c>
      <c r="T329" s="147">
        <f>VIII.!$Q330</f>
        <v>0</v>
      </c>
      <c r="U329" s="147">
        <f t="shared" ref="U329" si="1712">V329-T329</f>
        <v>0</v>
      </c>
      <c r="V329" s="147">
        <f>IX.!$Q330</f>
        <v>0</v>
      </c>
      <c r="W329" s="147">
        <f t="shared" ref="W329" si="1713">X329-V329</f>
        <v>0</v>
      </c>
      <c r="X329" s="147">
        <f>X.!$Q330</f>
        <v>0</v>
      </c>
      <c r="Y329" s="147">
        <f t="shared" ref="Y329" si="1714">Z329-X329</f>
        <v>0</v>
      </c>
      <c r="Z329" s="147">
        <f>XI.!$Q330</f>
        <v>0</v>
      </c>
      <c r="AA329" s="147">
        <f t="shared" ref="AA329" si="1715">AB329-Z329</f>
        <v>0</v>
      </c>
      <c r="AB329" s="147">
        <f>XII.!$Q330</f>
        <v>0</v>
      </c>
    </row>
    <row r="330" spans="1:28" x14ac:dyDescent="0.3">
      <c r="A330" s="105"/>
      <c r="B330" s="107"/>
      <c r="C330" s="109"/>
      <c r="D330" s="153"/>
      <c r="E330" s="149"/>
      <c r="F330" s="155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</row>
    <row r="331" spans="1:28" x14ac:dyDescent="0.3">
      <c r="A331" s="105" t="str">
        <f>I.!A331</f>
        <v>14.1</v>
      </c>
      <c r="B331" s="107"/>
      <c r="C331" s="109" t="str">
        <f>I.!C331</f>
        <v>Príspevok na SOU a transfery PO</v>
      </c>
      <c r="D331" s="153">
        <f>XII.!Q331</f>
        <v>8506</v>
      </c>
      <c r="E331" s="149">
        <f>I.!Q331</f>
        <v>8506</v>
      </c>
      <c r="F331" s="155">
        <f>I.!$Q332</f>
        <v>0</v>
      </c>
      <c r="G331" s="147">
        <f t="shared" ref="G331" si="1716">H331-F331</f>
        <v>0</v>
      </c>
      <c r="H331" s="147">
        <f>II.!$Q332</f>
        <v>0</v>
      </c>
      <c r="I331" s="147">
        <f t="shared" ref="I331" si="1717">J331-H331</f>
        <v>2110.02</v>
      </c>
      <c r="J331" s="147">
        <f>III.!$Q332</f>
        <v>2110.02</v>
      </c>
      <c r="K331" s="147">
        <f t="shared" ref="K331" si="1718">L331-J331</f>
        <v>2110.02</v>
      </c>
      <c r="L331" s="147">
        <f>IV.!$Q332</f>
        <v>4220.04</v>
      </c>
      <c r="M331" s="147">
        <f t="shared" ref="M331" si="1719">N331-L331</f>
        <v>0</v>
      </c>
      <c r="N331" s="147">
        <f>V.!$Q332</f>
        <v>4220.04</v>
      </c>
      <c r="O331" s="147">
        <f t="shared" ref="O331" si="1720">P331-N331</f>
        <v>0</v>
      </c>
      <c r="P331" s="147">
        <f>VI.!$Q332</f>
        <v>4220.04</v>
      </c>
      <c r="Q331" s="147">
        <f t="shared" ref="Q331" si="1721">R331-P331</f>
        <v>-4220.04</v>
      </c>
      <c r="R331" s="147">
        <f>VII.!$Q332</f>
        <v>0</v>
      </c>
      <c r="S331" s="147">
        <f t="shared" ref="S331" si="1722">T331-R331</f>
        <v>0</v>
      </c>
      <c r="T331" s="147">
        <f>VIII.!$Q332</f>
        <v>0</v>
      </c>
      <c r="U331" s="147">
        <f t="shared" ref="U331" si="1723">V331-T331</f>
        <v>0</v>
      </c>
      <c r="V331" s="147">
        <f>IX.!$Q332</f>
        <v>0</v>
      </c>
      <c r="W331" s="147">
        <f t="shared" ref="W331" si="1724">X331-V331</f>
        <v>0</v>
      </c>
      <c r="X331" s="147">
        <f>X.!$Q332</f>
        <v>0</v>
      </c>
      <c r="Y331" s="147">
        <f t="shared" ref="Y331" si="1725">Z331-X331</f>
        <v>0</v>
      </c>
      <c r="Z331" s="147">
        <f>XI.!$Q332</f>
        <v>0</v>
      </c>
      <c r="AA331" s="147">
        <f t="shared" ref="AA331" si="1726">AB331-Z331</f>
        <v>0</v>
      </c>
      <c r="AB331" s="147">
        <f>XII.!$Q332</f>
        <v>0</v>
      </c>
    </row>
    <row r="332" spans="1:28" x14ac:dyDescent="0.3">
      <c r="A332" s="105"/>
      <c r="B332" s="107"/>
      <c r="C332" s="109"/>
      <c r="D332" s="153"/>
      <c r="E332" s="149"/>
      <c r="F332" s="155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</row>
    <row r="333" spans="1:28" ht="12.75" customHeight="1" x14ac:dyDescent="0.3">
      <c r="A333" s="105" t="str">
        <f>I.!A333</f>
        <v>14.1</v>
      </c>
      <c r="B333" s="107"/>
      <c r="C333" s="109" t="str">
        <f>I.!C333</f>
        <v>MsÚ nemocenské dávky</v>
      </c>
      <c r="D333" s="153">
        <f>XII.!Q333</f>
        <v>1843</v>
      </c>
      <c r="E333" s="149">
        <f>I.!Q333</f>
        <v>1843</v>
      </c>
      <c r="F333" s="155">
        <f>I.!$Q334</f>
        <v>0</v>
      </c>
      <c r="G333" s="147">
        <f t="shared" ref="G333" si="1727">H333-F333</f>
        <v>10.91</v>
      </c>
      <c r="H333" s="147">
        <f>II.!$Q334</f>
        <v>10.91</v>
      </c>
      <c r="I333" s="147">
        <f t="shared" ref="I333" si="1728">J333-H333</f>
        <v>135.91</v>
      </c>
      <c r="J333" s="147">
        <f>III.!$Q334</f>
        <v>146.82</v>
      </c>
      <c r="K333" s="147">
        <f t="shared" ref="K333" si="1729">L333-J333</f>
        <v>3469.1499999999996</v>
      </c>
      <c r="L333" s="147">
        <f>IV.!$Q334</f>
        <v>3615.97</v>
      </c>
      <c r="M333" s="147">
        <f t="shared" ref="M333" si="1730">N333-L333</f>
        <v>151.37000000000035</v>
      </c>
      <c r="N333" s="147">
        <f>V.!$Q334</f>
        <v>3767.34</v>
      </c>
      <c r="O333" s="147">
        <f t="shared" ref="O333" si="1731">P333-N333</f>
        <v>805.5</v>
      </c>
      <c r="P333" s="147">
        <f>VI.!$Q334</f>
        <v>4572.84</v>
      </c>
      <c r="Q333" s="147">
        <f t="shared" ref="Q333" si="1732">R333-P333</f>
        <v>-4572.84</v>
      </c>
      <c r="R333" s="147">
        <f>VII.!$Q334</f>
        <v>0</v>
      </c>
      <c r="S333" s="147">
        <f t="shared" ref="S333" si="1733">T333-R333</f>
        <v>0</v>
      </c>
      <c r="T333" s="147">
        <f>VIII.!$Q334</f>
        <v>0</v>
      </c>
      <c r="U333" s="147">
        <f t="shared" ref="U333" si="1734">V333-T333</f>
        <v>0</v>
      </c>
      <c r="V333" s="147">
        <f>IX.!$Q334</f>
        <v>0</v>
      </c>
      <c r="W333" s="147">
        <f t="shared" ref="W333" si="1735">X333-V333</f>
        <v>0</v>
      </c>
      <c r="X333" s="147">
        <f>X.!$Q334</f>
        <v>0</v>
      </c>
      <c r="Y333" s="147">
        <f t="shared" ref="Y333" si="1736">Z333-X333</f>
        <v>0</v>
      </c>
      <c r="Z333" s="147">
        <f>XI.!$Q334</f>
        <v>0</v>
      </c>
      <c r="AA333" s="147">
        <f t="shared" ref="AA333" si="1737">AB333-Z333</f>
        <v>0</v>
      </c>
      <c r="AB333" s="147">
        <f>XII.!$Q334</f>
        <v>0</v>
      </c>
    </row>
    <row r="334" spans="1:28" x14ac:dyDescent="0.3">
      <c r="A334" s="105"/>
      <c r="B334" s="107"/>
      <c r="C334" s="109"/>
      <c r="D334" s="153"/>
      <c r="E334" s="149"/>
      <c r="F334" s="155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</row>
    <row r="335" spans="1:28" ht="13.8" hidden="1" customHeight="1" x14ac:dyDescent="0.3">
      <c r="A335" s="105" t="str">
        <f>I.!A335</f>
        <v>14.1</v>
      </c>
      <c r="B335" s="107"/>
      <c r="C335" s="109" t="str">
        <f>I.!C335</f>
        <v>Administratíva</v>
      </c>
      <c r="D335" s="153">
        <f>XII.!Q335</f>
        <v>0</v>
      </c>
      <c r="E335" s="149">
        <f>I.!Q335</f>
        <v>0</v>
      </c>
      <c r="F335" s="155">
        <f>I.!$Q336</f>
        <v>0</v>
      </c>
      <c r="G335" s="147">
        <f t="shared" ref="G335" si="1738">H335-F335</f>
        <v>0</v>
      </c>
      <c r="H335" s="147">
        <f>II.!$Q336</f>
        <v>0</v>
      </c>
      <c r="I335" s="147">
        <f t="shared" ref="I335" si="1739">J335-H335</f>
        <v>0</v>
      </c>
      <c r="J335" s="147">
        <f>III.!$Q336</f>
        <v>0</v>
      </c>
      <c r="K335" s="147">
        <f t="shared" ref="K335" si="1740">L335-J335</f>
        <v>0</v>
      </c>
      <c r="L335" s="147">
        <f>IV.!$Q336</f>
        <v>0</v>
      </c>
      <c r="M335" s="147">
        <f t="shared" ref="M335" si="1741">N335-L335</f>
        <v>0</v>
      </c>
      <c r="N335" s="147">
        <f>V.!$Q336</f>
        <v>0</v>
      </c>
      <c r="O335" s="147">
        <f t="shared" ref="O335" si="1742">P335-N335</f>
        <v>0</v>
      </c>
      <c r="P335" s="147">
        <f>VI.!$Q336</f>
        <v>0</v>
      </c>
      <c r="Q335" s="147">
        <f t="shared" ref="Q335" si="1743">R335-P335</f>
        <v>0</v>
      </c>
      <c r="R335" s="147">
        <f>VII.!$Q336</f>
        <v>0</v>
      </c>
      <c r="S335" s="147">
        <f t="shared" ref="S335" si="1744">T335-R335</f>
        <v>0</v>
      </c>
      <c r="T335" s="147">
        <f>VIII.!$Q336</f>
        <v>0</v>
      </c>
      <c r="U335" s="147">
        <f t="shared" ref="U335" si="1745">V335-T335</f>
        <v>0</v>
      </c>
      <c r="V335" s="147">
        <f>IX.!$Q336</f>
        <v>0</v>
      </c>
      <c r="W335" s="147">
        <f t="shared" ref="W335" si="1746">X335-V335</f>
        <v>0</v>
      </c>
      <c r="X335" s="147">
        <f>X.!$Q336</f>
        <v>0</v>
      </c>
      <c r="Y335" s="147">
        <f t="shared" ref="Y335" si="1747">Z335-X335</f>
        <v>0</v>
      </c>
      <c r="Z335" s="147">
        <f>XI.!$Q336</f>
        <v>0</v>
      </c>
      <c r="AA335" s="147">
        <f t="shared" ref="AA335" si="1748">AB335-Z335</f>
        <v>0</v>
      </c>
      <c r="AB335" s="147">
        <f>XII.!$Q336</f>
        <v>0</v>
      </c>
    </row>
    <row r="336" spans="1:28" ht="14.4" hidden="1" customHeight="1" thickBot="1" x14ac:dyDescent="0.35">
      <c r="A336" s="106"/>
      <c r="B336" s="108"/>
      <c r="C336" s="110"/>
      <c r="D336" s="154"/>
      <c r="E336" s="150"/>
      <c r="F336" s="156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</row>
  </sheetData>
  <sheetProtection sheet="1" objects="1" scenarios="1"/>
  <mergeCells count="4491">
    <mergeCell ref="R222:R223"/>
    <mergeCell ref="S222:S223"/>
    <mergeCell ref="T222:T223"/>
    <mergeCell ref="U222:U223"/>
    <mergeCell ref="V222:V223"/>
    <mergeCell ref="W222:W223"/>
    <mergeCell ref="X222:X223"/>
    <mergeCell ref="Y222:Y223"/>
    <mergeCell ref="Z222:Z223"/>
    <mergeCell ref="AA222:AA223"/>
    <mergeCell ref="AB222:AB223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D80:D81"/>
    <mergeCell ref="D82:D83"/>
    <mergeCell ref="W76:W77"/>
    <mergeCell ref="X76:X77"/>
    <mergeCell ref="Y76:Y77"/>
    <mergeCell ref="Z76:Z77"/>
    <mergeCell ref="AA76:AA77"/>
    <mergeCell ref="AB76:AB77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2:W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X72:X73"/>
    <mergeCell ref="Y72:Y73"/>
    <mergeCell ref="Z72:Z73"/>
    <mergeCell ref="AA72:AA73"/>
    <mergeCell ref="AB72:AB73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F72:F73"/>
    <mergeCell ref="G72:G73"/>
    <mergeCell ref="H72:H73"/>
    <mergeCell ref="I72:I73"/>
    <mergeCell ref="Z68:Z69"/>
    <mergeCell ref="AA68:AA69"/>
    <mergeCell ref="AB68:AB69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4:W65"/>
    <mergeCell ref="X64:X65"/>
    <mergeCell ref="Y64:Y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8:W69"/>
    <mergeCell ref="X68:X69"/>
    <mergeCell ref="Y68:Y69"/>
    <mergeCell ref="Z64:Z65"/>
    <mergeCell ref="AA64:AA65"/>
    <mergeCell ref="AB64:AB65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F64:F65"/>
    <mergeCell ref="G64:G65"/>
    <mergeCell ref="H64:H65"/>
    <mergeCell ref="I64:I65"/>
    <mergeCell ref="J64:J65"/>
    <mergeCell ref="K64:K65"/>
    <mergeCell ref="Y60:Y61"/>
    <mergeCell ref="Z60:Z61"/>
    <mergeCell ref="AA60:AA61"/>
    <mergeCell ref="AB60:AB61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R202:R203"/>
    <mergeCell ref="S202:S203"/>
    <mergeCell ref="T202:T203"/>
    <mergeCell ref="U202:U203"/>
    <mergeCell ref="V202:V203"/>
    <mergeCell ref="W202:W203"/>
    <mergeCell ref="X202:X203"/>
    <mergeCell ref="Y202:Y203"/>
    <mergeCell ref="Z202:Z203"/>
    <mergeCell ref="AA202:AA203"/>
    <mergeCell ref="AB202:AB203"/>
    <mergeCell ref="B80:B81"/>
    <mergeCell ref="B82:B83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U2:U3"/>
    <mergeCell ref="W2:W3"/>
    <mergeCell ref="Y2:Y3"/>
    <mergeCell ref="AA2:AA3"/>
    <mergeCell ref="A4:B5"/>
    <mergeCell ref="C4:C5"/>
    <mergeCell ref="D4:D5"/>
    <mergeCell ref="E4:E5"/>
    <mergeCell ref="F4:F5"/>
    <mergeCell ref="G4:G5"/>
    <mergeCell ref="Z4:Z5"/>
    <mergeCell ref="AA4:AA5"/>
    <mergeCell ref="AB4:AB5"/>
    <mergeCell ref="A6:B7"/>
    <mergeCell ref="C6:C7"/>
    <mergeCell ref="D6:D7"/>
    <mergeCell ref="E6:E7"/>
    <mergeCell ref="F6:F7"/>
    <mergeCell ref="G6:G7"/>
    <mergeCell ref="H6:H7"/>
    <mergeCell ref="T4:T5"/>
    <mergeCell ref="Y1:Z1"/>
    <mergeCell ref="AA1:AB1"/>
    <mergeCell ref="F2:F3"/>
    <mergeCell ref="G2:G3"/>
    <mergeCell ref="I2:I3"/>
    <mergeCell ref="K2:K3"/>
    <mergeCell ref="M2:M3"/>
    <mergeCell ref="O2:O3"/>
    <mergeCell ref="Q2:Q3"/>
    <mergeCell ref="S2:S3"/>
    <mergeCell ref="M1:N1"/>
    <mergeCell ref="O1:P1"/>
    <mergeCell ref="Q1:R1"/>
    <mergeCell ref="S1:T1"/>
    <mergeCell ref="U1:V1"/>
    <mergeCell ref="W1:X1"/>
    <mergeCell ref="A1:C3"/>
    <mergeCell ref="D1:D3"/>
    <mergeCell ref="E1:E3"/>
    <mergeCell ref="G1:H1"/>
    <mergeCell ref="I1:J1"/>
    <mergeCell ref="K1:L1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A6:AA7"/>
    <mergeCell ref="AB6:AB7"/>
    <mergeCell ref="A8:A9"/>
    <mergeCell ref="B8:B9"/>
    <mergeCell ref="C8:C9"/>
    <mergeCell ref="D8:D9"/>
    <mergeCell ref="E8:E9"/>
    <mergeCell ref="F8:F9"/>
    <mergeCell ref="G8:G9"/>
    <mergeCell ref="H8:H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AA8:AA9"/>
    <mergeCell ref="AB8:AB9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A10:AA11"/>
    <mergeCell ref="AB10:AB11"/>
    <mergeCell ref="A12:A13"/>
    <mergeCell ref="B12:B13"/>
    <mergeCell ref="C12:C13"/>
    <mergeCell ref="D12:D13"/>
    <mergeCell ref="E12:E13"/>
    <mergeCell ref="F12:F13"/>
    <mergeCell ref="G12:G13"/>
    <mergeCell ref="H12:H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2:AA13"/>
    <mergeCell ref="AB12:AB13"/>
    <mergeCell ref="A10:A11"/>
    <mergeCell ref="B10:B11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AA14:AA15"/>
    <mergeCell ref="AB14:AB15"/>
    <mergeCell ref="A16:A17"/>
    <mergeCell ref="B16:B17"/>
    <mergeCell ref="C16:C17"/>
    <mergeCell ref="D16:D17"/>
    <mergeCell ref="E16:E17"/>
    <mergeCell ref="F16:F17"/>
    <mergeCell ref="G16:G17"/>
    <mergeCell ref="H16:H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A16:AA17"/>
    <mergeCell ref="AB16:AB17"/>
    <mergeCell ref="A14:A15"/>
    <mergeCell ref="B14:B15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A18:AA19"/>
    <mergeCell ref="AB18:AB19"/>
    <mergeCell ref="A20:A21"/>
    <mergeCell ref="B20:B21"/>
    <mergeCell ref="C20:C21"/>
    <mergeCell ref="D20:D21"/>
    <mergeCell ref="E20:E21"/>
    <mergeCell ref="F20:F21"/>
    <mergeCell ref="G20:G21"/>
    <mergeCell ref="H20:H21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A20:AA21"/>
    <mergeCell ref="AB20:AB21"/>
    <mergeCell ref="A18:A19"/>
    <mergeCell ref="B18:B19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AA22:AA23"/>
    <mergeCell ref="AB22:AB23"/>
    <mergeCell ref="A24:A25"/>
    <mergeCell ref="B24:B25"/>
    <mergeCell ref="C24:C25"/>
    <mergeCell ref="D24:D25"/>
    <mergeCell ref="E24:E25"/>
    <mergeCell ref="F24:F25"/>
    <mergeCell ref="G24:G25"/>
    <mergeCell ref="H24:H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A24:AA25"/>
    <mergeCell ref="AB24:AB25"/>
    <mergeCell ref="A22:A23"/>
    <mergeCell ref="B22:B23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A26:AA27"/>
    <mergeCell ref="AB26:AB27"/>
    <mergeCell ref="A28:A29"/>
    <mergeCell ref="B28:B29"/>
    <mergeCell ref="C28:C29"/>
    <mergeCell ref="D28:D29"/>
    <mergeCell ref="E28:E29"/>
    <mergeCell ref="F28:F29"/>
    <mergeCell ref="G28:G29"/>
    <mergeCell ref="H28:H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A28:AA29"/>
    <mergeCell ref="AB28:AB29"/>
    <mergeCell ref="A26:A27"/>
    <mergeCell ref="B26:B27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AA30:AA31"/>
    <mergeCell ref="AB30:AB31"/>
    <mergeCell ref="A32:A33"/>
    <mergeCell ref="B32:B33"/>
    <mergeCell ref="C32:C33"/>
    <mergeCell ref="D32:D33"/>
    <mergeCell ref="E32:E33"/>
    <mergeCell ref="F32:F33"/>
    <mergeCell ref="G32:G33"/>
    <mergeCell ref="H32:H33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A32:AA33"/>
    <mergeCell ref="AB32:AB33"/>
    <mergeCell ref="A30:A31"/>
    <mergeCell ref="B30:B31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AA34:AA35"/>
    <mergeCell ref="AB34:AB35"/>
    <mergeCell ref="A36:A37"/>
    <mergeCell ref="B36:B37"/>
    <mergeCell ref="C36:C37"/>
    <mergeCell ref="D36:D37"/>
    <mergeCell ref="E36:E37"/>
    <mergeCell ref="F36:F37"/>
    <mergeCell ref="G36:G37"/>
    <mergeCell ref="H36:H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A36:AA37"/>
    <mergeCell ref="AB36:AB37"/>
    <mergeCell ref="A34:A35"/>
    <mergeCell ref="B34:B35"/>
    <mergeCell ref="E39:E40"/>
    <mergeCell ref="F39:F40"/>
    <mergeCell ref="G39:G40"/>
    <mergeCell ref="H39:H40"/>
    <mergeCell ref="I39:I40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B39:AB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AB41:AB42"/>
    <mergeCell ref="A39:B40"/>
    <mergeCell ref="C39:C40"/>
    <mergeCell ref="D39:D40"/>
    <mergeCell ref="D43:D44"/>
    <mergeCell ref="E43:E44"/>
    <mergeCell ref="F43:F44"/>
    <mergeCell ref="G43:G44"/>
    <mergeCell ref="H43:H44"/>
    <mergeCell ref="I43:I44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AB43:AB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AB45:AB46"/>
    <mergeCell ref="A43:A44"/>
    <mergeCell ref="B43:B44"/>
    <mergeCell ref="C43:C44"/>
    <mergeCell ref="D47:D48"/>
    <mergeCell ref="E47:E48"/>
    <mergeCell ref="F47:F48"/>
    <mergeCell ref="G47:G48"/>
    <mergeCell ref="H47:H48"/>
    <mergeCell ref="I47:I48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B47:AB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AB49:AB50"/>
    <mergeCell ref="A47:A48"/>
    <mergeCell ref="B47:B48"/>
    <mergeCell ref="C47:C48"/>
    <mergeCell ref="D51:D52"/>
    <mergeCell ref="E51:E52"/>
    <mergeCell ref="F51:F52"/>
    <mergeCell ref="G51:G52"/>
    <mergeCell ref="H51:H52"/>
    <mergeCell ref="I51:I52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B51:AB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3:AB54"/>
    <mergeCell ref="A51:A52"/>
    <mergeCell ref="B51:B52"/>
    <mergeCell ref="C51:C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B55:AB56"/>
    <mergeCell ref="A58:B59"/>
    <mergeCell ref="C58:C59"/>
    <mergeCell ref="D58:D59"/>
    <mergeCell ref="E58:E59"/>
    <mergeCell ref="F58:F59"/>
    <mergeCell ref="G58:G59"/>
    <mergeCell ref="H58:H59"/>
    <mergeCell ref="I58:I59"/>
    <mergeCell ref="J58:J59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W58:W59"/>
    <mergeCell ref="X58:X59"/>
    <mergeCell ref="Y58:Y59"/>
    <mergeCell ref="Z58:Z59"/>
    <mergeCell ref="AA58:AA59"/>
    <mergeCell ref="AB58:AB59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A68:A69"/>
    <mergeCell ref="B68:B69"/>
    <mergeCell ref="C68:C69"/>
    <mergeCell ref="E68:E69"/>
    <mergeCell ref="A66:A67"/>
    <mergeCell ref="B66:B67"/>
    <mergeCell ref="C66:C67"/>
    <mergeCell ref="E66:E67"/>
    <mergeCell ref="A64:A65"/>
    <mergeCell ref="B64:B65"/>
    <mergeCell ref="C64:C65"/>
    <mergeCell ref="E64:E65"/>
    <mergeCell ref="A62:A63"/>
    <mergeCell ref="B62:B63"/>
    <mergeCell ref="C62:C63"/>
    <mergeCell ref="E62:E63"/>
    <mergeCell ref="A60:A61"/>
    <mergeCell ref="B60:B61"/>
    <mergeCell ref="C60:C61"/>
    <mergeCell ref="E60:E61"/>
    <mergeCell ref="D60:D61"/>
    <mergeCell ref="D62:D63"/>
    <mergeCell ref="D64:D65"/>
    <mergeCell ref="D66:D67"/>
    <mergeCell ref="D68:D69"/>
    <mergeCell ref="A78:A79"/>
    <mergeCell ref="B78:B79"/>
    <mergeCell ref="C78:C79"/>
    <mergeCell ref="E78:E79"/>
    <mergeCell ref="A76:A77"/>
    <mergeCell ref="B76:B77"/>
    <mergeCell ref="C76:C77"/>
    <mergeCell ref="E76:E77"/>
    <mergeCell ref="A74:A75"/>
    <mergeCell ref="B74:B75"/>
    <mergeCell ref="C74:C75"/>
    <mergeCell ref="E74:E75"/>
    <mergeCell ref="A72:A73"/>
    <mergeCell ref="B72:B73"/>
    <mergeCell ref="C72:C73"/>
    <mergeCell ref="E72:E73"/>
    <mergeCell ref="A70:A71"/>
    <mergeCell ref="B70:B71"/>
    <mergeCell ref="C70:C71"/>
    <mergeCell ref="E70:E71"/>
    <mergeCell ref="D70:D71"/>
    <mergeCell ref="D72:D73"/>
    <mergeCell ref="D74:D75"/>
    <mergeCell ref="D76:D77"/>
    <mergeCell ref="D78:D79"/>
    <mergeCell ref="Y80:Y81"/>
    <mergeCell ref="Z80:Z81"/>
    <mergeCell ref="AA80:AA81"/>
    <mergeCell ref="AB80:AB81"/>
    <mergeCell ref="A85:B86"/>
    <mergeCell ref="C85:C86"/>
    <mergeCell ref="D85:D86"/>
    <mergeCell ref="E85:E86"/>
    <mergeCell ref="F85:F86"/>
    <mergeCell ref="G85:G86"/>
    <mergeCell ref="S80:S81"/>
    <mergeCell ref="T80:T81"/>
    <mergeCell ref="U80:U81"/>
    <mergeCell ref="V80:V81"/>
    <mergeCell ref="W80:W81"/>
    <mergeCell ref="X80:X81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A80:A81"/>
    <mergeCell ref="C80:C81"/>
    <mergeCell ref="E80:E81"/>
    <mergeCell ref="F80:F81"/>
    <mergeCell ref="Z85:Z86"/>
    <mergeCell ref="AA85:AA86"/>
    <mergeCell ref="AB85:AB86"/>
    <mergeCell ref="A87:A88"/>
    <mergeCell ref="B87:B88"/>
    <mergeCell ref="C87:C88"/>
    <mergeCell ref="D87:D88"/>
    <mergeCell ref="E87:E88"/>
    <mergeCell ref="F87:F88"/>
    <mergeCell ref="G87:G88"/>
    <mergeCell ref="T85:T86"/>
    <mergeCell ref="U85:U86"/>
    <mergeCell ref="V85:V86"/>
    <mergeCell ref="W85:W86"/>
    <mergeCell ref="X85:X86"/>
    <mergeCell ref="Y85:Y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7:Z88"/>
    <mergeCell ref="AA87:AA88"/>
    <mergeCell ref="AB87:AB88"/>
    <mergeCell ref="B89:B90"/>
    <mergeCell ref="C89:C90"/>
    <mergeCell ref="D89:D90"/>
    <mergeCell ref="E89:E90"/>
    <mergeCell ref="F89:F90"/>
    <mergeCell ref="G89:G90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Z89:Z90"/>
    <mergeCell ref="AA89:AA90"/>
    <mergeCell ref="AB89:AB90"/>
    <mergeCell ref="A91:A92"/>
    <mergeCell ref="B91:B92"/>
    <mergeCell ref="C91:C92"/>
    <mergeCell ref="D91:D92"/>
    <mergeCell ref="E91:E92"/>
    <mergeCell ref="F91:F92"/>
    <mergeCell ref="G91:G92"/>
    <mergeCell ref="T89:T90"/>
    <mergeCell ref="U89:U90"/>
    <mergeCell ref="V89:V90"/>
    <mergeCell ref="W89:W90"/>
    <mergeCell ref="X89:X90"/>
    <mergeCell ref="Y89:Y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Z91:Z92"/>
    <mergeCell ref="AA91:AA92"/>
    <mergeCell ref="AB91:AB92"/>
    <mergeCell ref="A89:A90"/>
    <mergeCell ref="C93:C94"/>
    <mergeCell ref="D93:D94"/>
    <mergeCell ref="E93:E94"/>
    <mergeCell ref="F93:F94"/>
    <mergeCell ref="G93:G94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Z93:Z94"/>
    <mergeCell ref="AA93:AA94"/>
    <mergeCell ref="AB93:AB94"/>
    <mergeCell ref="A96:B97"/>
    <mergeCell ref="C96:C97"/>
    <mergeCell ref="D96:D97"/>
    <mergeCell ref="E96:E97"/>
    <mergeCell ref="F96:F97"/>
    <mergeCell ref="G96:G97"/>
    <mergeCell ref="H96:H97"/>
    <mergeCell ref="T93:T94"/>
    <mergeCell ref="U93:U94"/>
    <mergeCell ref="V93:V94"/>
    <mergeCell ref="W93:W94"/>
    <mergeCell ref="X93:X94"/>
    <mergeCell ref="Y93:Y94"/>
    <mergeCell ref="N93:N94"/>
    <mergeCell ref="O93:O94"/>
    <mergeCell ref="P93:P94"/>
    <mergeCell ref="Q93:Q94"/>
    <mergeCell ref="R93:R94"/>
    <mergeCell ref="S93:S94"/>
    <mergeCell ref="H93:H94"/>
    <mergeCell ref="I93:I94"/>
    <mergeCell ref="J93:J94"/>
    <mergeCell ref="K93:K94"/>
    <mergeCell ref="L93:L94"/>
    <mergeCell ref="M93:M94"/>
    <mergeCell ref="AA96:AA97"/>
    <mergeCell ref="AB96:AB97"/>
    <mergeCell ref="A93:A94"/>
    <mergeCell ref="B93:B94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AA98:AA99"/>
    <mergeCell ref="AB98:AB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AA100:AA101"/>
    <mergeCell ref="AB100:AB101"/>
    <mergeCell ref="A98:A99"/>
    <mergeCell ref="B98:B99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AA102:AA103"/>
    <mergeCell ref="AB102:AB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AA104:AA105"/>
    <mergeCell ref="AB104:AB105"/>
    <mergeCell ref="A102:A103"/>
    <mergeCell ref="B102:B103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AA106:AA107"/>
    <mergeCell ref="AB106:AB107"/>
    <mergeCell ref="A109:B110"/>
    <mergeCell ref="C109:C110"/>
    <mergeCell ref="D109:D110"/>
    <mergeCell ref="E109:E110"/>
    <mergeCell ref="F109:F110"/>
    <mergeCell ref="G109:G110"/>
    <mergeCell ref="H109:H110"/>
    <mergeCell ref="I109:I110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AB109:AB110"/>
    <mergeCell ref="A106:A107"/>
    <mergeCell ref="B106:B107"/>
    <mergeCell ref="C106:C107"/>
    <mergeCell ref="D111:D112"/>
    <mergeCell ref="E111:E112"/>
    <mergeCell ref="F111:F112"/>
    <mergeCell ref="G111:G112"/>
    <mergeCell ref="H111:H112"/>
    <mergeCell ref="I111:I112"/>
    <mergeCell ref="V109:V110"/>
    <mergeCell ref="W109:W110"/>
    <mergeCell ref="X109:X110"/>
    <mergeCell ref="Y109:Y110"/>
    <mergeCell ref="Z109:Z110"/>
    <mergeCell ref="AA109:AA110"/>
    <mergeCell ref="P109:P110"/>
    <mergeCell ref="Q109:Q110"/>
    <mergeCell ref="R109:R110"/>
    <mergeCell ref="S109:S110"/>
    <mergeCell ref="T109:T110"/>
    <mergeCell ref="U109:U110"/>
    <mergeCell ref="J109:J110"/>
    <mergeCell ref="K109:K110"/>
    <mergeCell ref="L109:L110"/>
    <mergeCell ref="M109:M110"/>
    <mergeCell ref="N109:N110"/>
    <mergeCell ref="O109:O110"/>
    <mergeCell ref="AB111:AB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V111:V112"/>
    <mergeCell ref="W111:W112"/>
    <mergeCell ref="X111:X112"/>
    <mergeCell ref="Y111:Y112"/>
    <mergeCell ref="Z111:Z112"/>
    <mergeCell ref="AA111:AA112"/>
    <mergeCell ref="P111:P112"/>
    <mergeCell ref="Q111:Q112"/>
    <mergeCell ref="R111:R112"/>
    <mergeCell ref="S111:S112"/>
    <mergeCell ref="T111:T112"/>
    <mergeCell ref="U111:U112"/>
    <mergeCell ref="J111:J112"/>
    <mergeCell ref="K111:K112"/>
    <mergeCell ref="L111:L112"/>
    <mergeCell ref="M111:M112"/>
    <mergeCell ref="N111:N112"/>
    <mergeCell ref="O111:O112"/>
    <mergeCell ref="AB113:AB114"/>
    <mergeCell ref="A111:A112"/>
    <mergeCell ref="B111:B112"/>
    <mergeCell ref="C111:C112"/>
    <mergeCell ref="Y118:Y119"/>
    <mergeCell ref="Z118:Z119"/>
    <mergeCell ref="AA118:AA119"/>
    <mergeCell ref="AB118:AB119"/>
    <mergeCell ref="A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V113:V114"/>
    <mergeCell ref="W113:W114"/>
    <mergeCell ref="X113:X114"/>
    <mergeCell ref="Y113:Y114"/>
    <mergeCell ref="Z113:Z114"/>
    <mergeCell ref="AA113:AA114"/>
    <mergeCell ref="P113:P114"/>
    <mergeCell ref="Q113:Q114"/>
    <mergeCell ref="R113:R114"/>
    <mergeCell ref="S113:S114"/>
    <mergeCell ref="T113:T114"/>
    <mergeCell ref="U113:U114"/>
    <mergeCell ref="J113:J114"/>
    <mergeCell ref="K113:K114"/>
    <mergeCell ref="L113:L114"/>
    <mergeCell ref="M113:M114"/>
    <mergeCell ref="N113:N114"/>
    <mergeCell ref="O113:O114"/>
    <mergeCell ref="W116:W117"/>
    <mergeCell ref="X116:X117"/>
    <mergeCell ref="Y116:Y117"/>
    <mergeCell ref="Z116:Z117"/>
    <mergeCell ref="AA116:AA117"/>
    <mergeCell ref="AB116:AB117"/>
    <mergeCell ref="Q116:Q117"/>
    <mergeCell ref="R116:R117"/>
    <mergeCell ref="S116:S117"/>
    <mergeCell ref="T116:T117"/>
    <mergeCell ref="U116:U117"/>
    <mergeCell ref="V116:V117"/>
    <mergeCell ref="K116:K117"/>
    <mergeCell ref="L116:L117"/>
    <mergeCell ref="M116:M117"/>
    <mergeCell ref="N116:N117"/>
    <mergeCell ref="O116:O117"/>
    <mergeCell ref="P116:P117"/>
    <mergeCell ref="A120:A121"/>
    <mergeCell ref="B120:B121"/>
    <mergeCell ref="C120:C121"/>
    <mergeCell ref="D120:D121"/>
    <mergeCell ref="E120:E121"/>
    <mergeCell ref="F120:F121"/>
    <mergeCell ref="S118:S119"/>
    <mergeCell ref="T118:T119"/>
    <mergeCell ref="U118:U119"/>
    <mergeCell ref="V118:V119"/>
    <mergeCell ref="W118:W119"/>
    <mergeCell ref="X118:X119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Y120:Y121"/>
    <mergeCell ref="Z120:Z121"/>
    <mergeCell ref="AA120:AA121"/>
    <mergeCell ref="AB120:AB121"/>
    <mergeCell ref="A122:A123"/>
    <mergeCell ref="B122:B123"/>
    <mergeCell ref="C122:C123"/>
    <mergeCell ref="D122:D123"/>
    <mergeCell ref="E122:E123"/>
    <mergeCell ref="F122:F123"/>
    <mergeCell ref="S120:S121"/>
    <mergeCell ref="T120:T121"/>
    <mergeCell ref="U120:U121"/>
    <mergeCell ref="V120:V121"/>
    <mergeCell ref="W120:W121"/>
    <mergeCell ref="X120:X121"/>
    <mergeCell ref="M120:M121"/>
    <mergeCell ref="N120:N121"/>
    <mergeCell ref="O120:O121"/>
    <mergeCell ref="P120:P121"/>
    <mergeCell ref="Q120:Q121"/>
    <mergeCell ref="R120:R121"/>
    <mergeCell ref="G120:G121"/>
    <mergeCell ref="H120:H121"/>
    <mergeCell ref="I120:I121"/>
    <mergeCell ref="J120:J121"/>
    <mergeCell ref="K120:K121"/>
    <mergeCell ref="L120:L121"/>
    <mergeCell ref="Y122:Y123"/>
    <mergeCell ref="Z122:Z123"/>
    <mergeCell ref="AA122:AA123"/>
    <mergeCell ref="AB122:AB123"/>
    <mergeCell ref="A126:A127"/>
    <mergeCell ref="B126:B127"/>
    <mergeCell ref="C126:C127"/>
    <mergeCell ref="D126:D127"/>
    <mergeCell ref="E126:E127"/>
    <mergeCell ref="F126:F127"/>
    <mergeCell ref="S122:S123"/>
    <mergeCell ref="T122:T123"/>
    <mergeCell ref="U122:U123"/>
    <mergeCell ref="V122:V123"/>
    <mergeCell ref="W122:W123"/>
    <mergeCell ref="X122:X123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3"/>
    <mergeCell ref="K122:K123"/>
    <mergeCell ref="L122:L123"/>
    <mergeCell ref="A124:A125"/>
    <mergeCell ref="B124:B125"/>
    <mergeCell ref="C124:C125"/>
    <mergeCell ref="D124:D125"/>
    <mergeCell ref="E124:E125"/>
    <mergeCell ref="F124:F125"/>
    <mergeCell ref="M124:M125"/>
    <mergeCell ref="N124:N125"/>
    <mergeCell ref="Y126:Y127"/>
    <mergeCell ref="Z126:Z127"/>
    <mergeCell ref="AA126:AA127"/>
    <mergeCell ref="AB126:AB127"/>
    <mergeCell ref="A128:A129"/>
    <mergeCell ref="B128:B129"/>
    <mergeCell ref="C128:C129"/>
    <mergeCell ref="D128:D129"/>
    <mergeCell ref="E128:E129"/>
    <mergeCell ref="F128:F129"/>
    <mergeCell ref="S126:S127"/>
    <mergeCell ref="T126:T127"/>
    <mergeCell ref="U126:U127"/>
    <mergeCell ref="V126:V127"/>
    <mergeCell ref="W126:W127"/>
    <mergeCell ref="X126:X127"/>
    <mergeCell ref="M126:M127"/>
    <mergeCell ref="N126:N127"/>
    <mergeCell ref="O126:O127"/>
    <mergeCell ref="P126:P127"/>
    <mergeCell ref="Q126:Q127"/>
    <mergeCell ref="R126:R127"/>
    <mergeCell ref="G126:G127"/>
    <mergeCell ref="H126:H127"/>
    <mergeCell ref="I126:I127"/>
    <mergeCell ref="J126:J127"/>
    <mergeCell ref="K126:K127"/>
    <mergeCell ref="L126:L127"/>
    <mergeCell ref="Y128:Y129"/>
    <mergeCell ref="Z128:Z129"/>
    <mergeCell ref="AA128:AA129"/>
    <mergeCell ref="AB128:AB129"/>
    <mergeCell ref="A135:B136"/>
    <mergeCell ref="C135:C136"/>
    <mergeCell ref="D135:D136"/>
    <mergeCell ref="E135:E136"/>
    <mergeCell ref="F135:F136"/>
    <mergeCell ref="G135:G136"/>
    <mergeCell ref="Z135:Z136"/>
    <mergeCell ref="AA135:AA136"/>
    <mergeCell ref="AB135:AB136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130:A131"/>
    <mergeCell ref="B130:B131"/>
    <mergeCell ref="C130:C131"/>
    <mergeCell ref="A132:A133"/>
    <mergeCell ref="B132:B133"/>
    <mergeCell ref="C137:C138"/>
    <mergeCell ref="D137:D138"/>
    <mergeCell ref="E137:E138"/>
    <mergeCell ref="F137:F138"/>
    <mergeCell ref="G137:G138"/>
    <mergeCell ref="T135:T136"/>
    <mergeCell ref="U135:U136"/>
    <mergeCell ref="V135:V136"/>
    <mergeCell ref="W135:W136"/>
    <mergeCell ref="X135:X136"/>
    <mergeCell ref="Y135:Y136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AA137:AA138"/>
    <mergeCell ref="AB137:AB138"/>
    <mergeCell ref="A139:A140"/>
    <mergeCell ref="B139:B140"/>
    <mergeCell ref="C139:C140"/>
    <mergeCell ref="D139:D140"/>
    <mergeCell ref="E139:E140"/>
    <mergeCell ref="F139:F140"/>
    <mergeCell ref="G139:G140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H137:H138"/>
    <mergeCell ref="I137:I138"/>
    <mergeCell ref="J137:J138"/>
    <mergeCell ref="K137:K138"/>
    <mergeCell ref="L137:L138"/>
    <mergeCell ref="M137:M138"/>
    <mergeCell ref="Z139:Z140"/>
    <mergeCell ref="AA139:AA140"/>
    <mergeCell ref="AB139:AB140"/>
    <mergeCell ref="A137:A138"/>
    <mergeCell ref="B137:B138"/>
    <mergeCell ref="C141:C142"/>
    <mergeCell ref="D141:D142"/>
    <mergeCell ref="E141:E142"/>
    <mergeCell ref="F141:F142"/>
    <mergeCell ref="G141:G142"/>
    <mergeCell ref="T139:T140"/>
    <mergeCell ref="U139:U140"/>
    <mergeCell ref="V139:V140"/>
    <mergeCell ref="W139:W140"/>
    <mergeCell ref="X139:X140"/>
    <mergeCell ref="Y139:Y140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AA141:AA142"/>
    <mergeCell ref="AB141:AB142"/>
    <mergeCell ref="A143:A144"/>
    <mergeCell ref="B143:B144"/>
    <mergeCell ref="C143:C144"/>
    <mergeCell ref="D143:D144"/>
    <mergeCell ref="E143:E144"/>
    <mergeCell ref="F143:F144"/>
    <mergeCell ref="G143:G144"/>
    <mergeCell ref="T141:T142"/>
    <mergeCell ref="U141:U142"/>
    <mergeCell ref="V141:V142"/>
    <mergeCell ref="W141:W142"/>
    <mergeCell ref="X141:X142"/>
    <mergeCell ref="Y141:Y142"/>
    <mergeCell ref="N141:N142"/>
    <mergeCell ref="O141:O142"/>
    <mergeCell ref="P141:P142"/>
    <mergeCell ref="Q141:Q142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Z143:Z144"/>
    <mergeCell ref="AA143:AA144"/>
    <mergeCell ref="AB143:AB144"/>
    <mergeCell ref="A141:A142"/>
    <mergeCell ref="B141:B142"/>
    <mergeCell ref="D145:D146"/>
    <mergeCell ref="E145:E146"/>
    <mergeCell ref="F145:F146"/>
    <mergeCell ref="G145:G146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AA145:AA146"/>
    <mergeCell ref="AB145:AB146"/>
    <mergeCell ref="A148:B149"/>
    <mergeCell ref="C148:C149"/>
    <mergeCell ref="D148:D149"/>
    <mergeCell ref="E148:E149"/>
    <mergeCell ref="F148:F149"/>
    <mergeCell ref="G148:G149"/>
    <mergeCell ref="H148:H149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H145:H146"/>
    <mergeCell ref="I145:I146"/>
    <mergeCell ref="J145:J146"/>
    <mergeCell ref="K145:K146"/>
    <mergeCell ref="L145:L146"/>
    <mergeCell ref="M145:M146"/>
    <mergeCell ref="AA148:AA149"/>
    <mergeCell ref="AB148:AB149"/>
    <mergeCell ref="A145:A146"/>
    <mergeCell ref="B145:B146"/>
    <mergeCell ref="C145:C146"/>
    <mergeCell ref="E150:E151"/>
    <mergeCell ref="F150:F151"/>
    <mergeCell ref="G150:G151"/>
    <mergeCell ref="H150:H151"/>
    <mergeCell ref="U148:U149"/>
    <mergeCell ref="V148:V149"/>
    <mergeCell ref="W148:W149"/>
    <mergeCell ref="X148:X149"/>
    <mergeCell ref="Y148:Y149"/>
    <mergeCell ref="Z148:Z149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AA150:AA151"/>
    <mergeCell ref="AB150:AB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U150:U151"/>
    <mergeCell ref="V150:V151"/>
    <mergeCell ref="W150:W151"/>
    <mergeCell ref="X150:X151"/>
    <mergeCell ref="Y150:Y151"/>
    <mergeCell ref="Z150:Z151"/>
    <mergeCell ref="O150:O151"/>
    <mergeCell ref="P150:P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A150:A151"/>
    <mergeCell ref="B150:B151"/>
    <mergeCell ref="C150:C151"/>
    <mergeCell ref="D150:D151"/>
    <mergeCell ref="AA152:AA153"/>
    <mergeCell ref="AB152:AB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U152:U153"/>
    <mergeCell ref="V152:V153"/>
    <mergeCell ref="W152:W153"/>
    <mergeCell ref="X152:X153"/>
    <mergeCell ref="Y152:Y153"/>
    <mergeCell ref="Z152:Z153"/>
    <mergeCell ref="O152:O153"/>
    <mergeCell ref="P152:P153"/>
    <mergeCell ref="Q152:Q153"/>
    <mergeCell ref="R152:R153"/>
    <mergeCell ref="S152:S153"/>
    <mergeCell ref="T152:T153"/>
    <mergeCell ref="I152:I153"/>
    <mergeCell ref="J152:J153"/>
    <mergeCell ref="K152:K153"/>
    <mergeCell ref="L152:L153"/>
    <mergeCell ref="M152:M153"/>
    <mergeCell ref="N152:N153"/>
    <mergeCell ref="A159:B160"/>
    <mergeCell ref="C159:C160"/>
    <mergeCell ref="D159:D160"/>
    <mergeCell ref="E159:E160"/>
    <mergeCell ref="F159:F160"/>
    <mergeCell ref="G159:G160"/>
    <mergeCell ref="H159:H160"/>
    <mergeCell ref="I159:I160"/>
    <mergeCell ref="U156:U157"/>
    <mergeCell ref="V156:V157"/>
    <mergeCell ref="W156:W157"/>
    <mergeCell ref="X156:X157"/>
    <mergeCell ref="Y156:Y157"/>
    <mergeCell ref="Z156:Z157"/>
    <mergeCell ref="O156:O157"/>
    <mergeCell ref="P156:P157"/>
    <mergeCell ref="Q156:Q157"/>
    <mergeCell ref="R156:R157"/>
    <mergeCell ref="S156:S157"/>
    <mergeCell ref="T156:T157"/>
    <mergeCell ref="I156:I157"/>
    <mergeCell ref="J156:J157"/>
    <mergeCell ref="K156:K157"/>
    <mergeCell ref="L156:L157"/>
    <mergeCell ref="M156:M157"/>
    <mergeCell ref="N156:N157"/>
    <mergeCell ref="A156:A157"/>
    <mergeCell ref="B156:B157"/>
    <mergeCell ref="C156:C157"/>
    <mergeCell ref="D156:D157"/>
    <mergeCell ref="E156:E157"/>
    <mergeCell ref="F156:F157"/>
    <mergeCell ref="E175:E176"/>
    <mergeCell ref="F175:F176"/>
    <mergeCell ref="G175:G176"/>
    <mergeCell ref="H175:H176"/>
    <mergeCell ref="I175:I176"/>
    <mergeCell ref="V171:V172"/>
    <mergeCell ref="W171:W172"/>
    <mergeCell ref="X171:X172"/>
    <mergeCell ref="Y171:Y172"/>
    <mergeCell ref="Z171:Z172"/>
    <mergeCell ref="AA171:AA172"/>
    <mergeCell ref="P171:P172"/>
    <mergeCell ref="Q171:Q172"/>
    <mergeCell ref="R171:R172"/>
    <mergeCell ref="S171:S172"/>
    <mergeCell ref="T171:T172"/>
    <mergeCell ref="U171:U172"/>
    <mergeCell ref="J171:J172"/>
    <mergeCell ref="K171:K172"/>
    <mergeCell ref="L171:L172"/>
    <mergeCell ref="M171:M172"/>
    <mergeCell ref="N171:N172"/>
    <mergeCell ref="O171:O172"/>
    <mergeCell ref="E171:E172"/>
    <mergeCell ref="F171:F172"/>
    <mergeCell ref="G171:G172"/>
    <mergeCell ref="H171:H172"/>
    <mergeCell ref="I171:I172"/>
    <mergeCell ref="Z173:Z174"/>
    <mergeCell ref="AA173:AA174"/>
    <mergeCell ref="P173:P174"/>
    <mergeCell ref="Q173:Q174"/>
    <mergeCell ref="AB175:AB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V175:V176"/>
    <mergeCell ref="W175:W176"/>
    <mergeCell ref="X175:X176"/>
    <mergeCell ref="Y175:Y176"/>
    <mergeCell ref="Z175:Z176"/>
    <mergeCell ref="AA175:AA176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A175:A176"/>
    <mergeCell ref="B175:B176"/>
    <mergeCell ref="C175:C176"/>
    <mergeCell ref="D175:D176"/>
    <mergeCell ref="AB177:AB178"/>
    <mergeCell ref="A187:A188"/>
    <mergeCell ref="B187:B188"/>
    <mergeCell ref="C187:C188"/>
    <mergeCell ref="D187:D188"/>
    <mergeCell ref="E187:E188"/>
    <mergeCell ref="G187:G188"/>
    <mergeCell ref="H187:H188"/>
    <mergeCell ref="I187:I188"/>
    <mergeCell ref="V177:V178"/>
    <mergeCell ref="W177:W178"/>
    <mergeCell ref="X177:X178"/>
    <mergeCell ref="Y177:Y178"/>
    <mergeCell ref="Z177:Z178"/>
    <mergeCell ref="AA177:AA178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AB187:AB188"/>
    <mergeCell ref="D179:D180"/>
    <mergeCell ref="E179:E180"/>
    <mergeCell ref="F179:F180"/>
    <mergeCell ref="U179:U180"/>
    <mergeCell ref="Y192:Y193"/>
    <mergeCell ref="Z192:Z193"/>
    <mergeCell ref="AA192:AA193"/>
    <mergeCell ref="AB192:AB193"/>
    <mergeCell ref="A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V187:V188"/>
    <mergeCell ref="W187:W188"/>
    <mergeCell ref="X187:X188"/>
    <mergeCell ref="Y187:Y188"/>
    <mergeCell ref="Z187:Z188"/>
    <mergeCell ref="AA187:AA188"/>
    <mergeCell ref="P187:P188"/>
    <mergeCell ref="Q187:Q188"/>
    <mergeCell ref="R187:R188"/>
    <mergeCell ref="S187:S188"/>
    <mergeCell ref="T187:T188"/>
    <mergeCell ref="U187:U188"/>
    <mergeCell ref="J187:J188"/>
    <mergeCell ref="K187:K188"/>
    <mergeCell ref="L187:L188"/>
    <mergeCell ref="M187:M188"/>
    <mergeCell ref="N187:N188"/>
    <mergeCell ref="O187:O188"/>
    <mergeCell ref="W190:W191"/>
    <mergeCell ref="X190:X191"/>
    <mergeCell ref="Y190:Y191"/>
    <mergeCell ref="Z190:Z191"/>
    <mergeCell ref="AA190:AA191"/>
    <mergeCell ref="AB190:AB191"/>
    <mergeCell ref="Q190:Q191"/>
    <mergeCell ref="R190:R191"/>
    <mergeCell ref="S190:S191"/>
    <mergeCell ref="T190:T191"/>
    <mergeCell ref="U190:U191"/>
    <mergeCell ref="V190:V191"/>
    <mergeCell ref="K190:K191"/>
    <mergeCell ref="L190:L191"/>
    <mergeCell ref="M190:M191"/>
    <mergeCell ref="N190:N191"/>
    <mergeCell ref="O190:O191"/>
    <mergeCell ref="P190:P191"/>
    <mergeCell ref="A194:A195"/>
    <mergeCell ref="B194:B195"/>
    <mergeCell ref="C194:C195"/>
    <mergeCell ref="D194:D195"/>
    <mergeCell ref="E194:E195"/>
    <mergeCell ref="F194:F195"/>
    <mergeCell ref="S192:S193"/>
    <mergeCell ref="T192:T193"/>
    <mergeCell ref="U192:U193"/>
    <mergeCell ref="V192:V193"/>
    <mergeCell ref="W192:W193"/>
    <mergeCell ref="X192:X193"/>
    <mergeCell ref="M192:M193"/>
    <mergeCell ref="N192:N193"/>
    <mergeCell ref="O192:O193"/>
    <mergeCell ref="P192:P193"/>
    <mergeCell ref="Q192:Q193"/>
    <mergeCell ref="R192:R193"/>
    <mergeCell ref="G192:G193"/>
    <mergeCell ref="H192:H193"/>
    <mergeCell ref="I192:I193"/>
    <mergeCell ref="J192:J193"/>
    <mergeCell ref="K192:K193"/>
    <mergeCell ref="L192:L193"/>
    <mergeCell ref="A192:A193"/>
    <mergeCell ref="B192:B193"/>
    <mergeCell ref="C192:C193"/>
    <mergeCell ref="D192:D193"/>
    <mergeCell ref="E192:E193"/>
    <mergeCell ref="F192:F193"/>
    <mergeCell ref="Y194:Y195"/>
    <mergeCell ref="Z194:Z195"/>
    <mergeCell ref="AA194:AA195"/>
    <mergeCell ref="AB194:AB195"/>
    <mergeCell ref="A196:A197"/>
    <mergeCell ref="B196:B197"/>
    <mergeCell ref="C196:C197"/>
    <mergeCell ref="D196:D197"/>
    <mergeCell ref="E196:E197"/>
    <mergeCell ref="F196:F197"/>
    <mergeCell ref="S194:S195"/>
    <mergeCell ref="T194:T195"/>
    <mergeCell ref="U194:U195"/>
    <mergeCell ref="V194:V195"/>
    <mergeCell ref="W194:W195"/>
    <mergeCell ref="X194:X195"/>
    <mergeCell ref="M194:M195"/>
    <mergeCell ref="N194:N195"/>
    <mergeCell ref="O194:O195"/>
    <mergeCell ref="P194:P195"/>
    <mergeCell ref="Q194:Q195"/>
    <mergeCell ref="R194:R195"/>
    <mergeCell ref="G194:G195"/>
    <mergeCell ref="H194:H195"/>
    <mergeCell ref="I194:I195"/>
    <mergeCell ref="J194:J195"/>
    <mergeCell ref="K194:K195"/>
    <mergeCell ref="L194:L195"/>
    <mergeCell ref="Y196:Y197"/>
    <mergeCell ref="Z196:Z197"/>
    <mergeCell ref="AA196:AA197"/>
    <mergeCell ref="AB196:AB197"/>
    <mergeCell ref="A198:A199"/>
    <mergeCell ref="B198:B199"/>
    <mergeCell ref="C198:C199"/>
    <mergeCell ref="D198:D199"/>
    <mergeCell ref="E198:E199"/>
    <mergeCell ref="F198:F199"/>
    <mergeCell ref="S196:S197"/>
    <mergeCell ref="T196:T197"/>
    <mergeCell ref="U196:U197"/>
    <mergeCell ref="V196:V197"/>
    <mergeCell ref="W196:W197"/>
    <mergeCell ref="X196:X197"/>
    <mergeCell ref="M196:M197"/>
    <mergeCell ref="N196:N197"/>
    <mergeCell ref="O196:O197"/>
    <mergeCell ref="P196:P197"/>
    <mergeCell ref="Q196:Q197"/>
    <mergeCell ref="R196:R197"/>
    <mergeCell ref="G196:G197"/>
    <mergeCell ref="H196:H197"/>
    <mergeCell ref="I196:I197"/>
    <mergeCell ref="J196:J197"/>
    <mergeCell ref="K196:K197"/>
    <mergeCell ref="L196:L197"/>
    <mergeCell ref="Y198:Y199"/>
    <mergeCell ref="Z198:Z199"/>
    <mergeCell ref="AA198:AA199"/>
    <mergeCell ref="AB198:AB199"/>
    <mergeCell ref="A204:A205"/>
    <mergeCell ref="B204:B205"/>
    <mergeCell ref="C204:C205"/>
    <mergeCell ref="D204:D205"/>
    <mergeCell ref="E204:E205"/>
    <mergeCell ref="F204:F205"/>
    <mergeCell ref="S198:S199"/>
    <mergeCell ref="T198:T199"/>
    <mergeCell ref="U198:U199"/>
    <mergeCell ref="V198:V199"/>
    <mergeCell ref="W198:W199"/>
    <mergeCell ref="X198:X199"/>
    <mergeCell ref="M198:M199"/>
    <mergeCell ref="N198:N199"/>
    <mergeCell ref="O198:O199"/>
    <mergeCell ref="P198:P199"/>
    <mergeCell ref="Q198:Q199"/>
    <mergeCell ref="R198:R199"/>
    <mergeCell ref="G198:G199"/>
    <mergeCell ref="H198:H199"/>
    <mergeCell ref="I198:I199"/>
    <mergeCell ref="J198:J199"/>
    <mergeCell ref="K198:K199"/>
    <mergeCell ref="L198:L199"/>
    <mergeCell ref="Y204:Y205"/>
    <mergeCell ref="Z204:Z205"/>
    <mergeCell ref="AA204:AA205"/>
    <mergeCell ref="AB204:AB205"/>
    <mergeCell ref="B206:B207"/>
    <mergeCell ref="C206:C207"/>
    <mergeCell ref="D206:D207"/>
    <mergeCell ref="E206:E207"/>
    <mergeCell ref="F206:F207"/>
    <mergeCell ref="S204:S205"/>
    <mergeCell ref="T204:T205"/>
    <mergeCell ref="U204:U205"/>
    <mergeCell ref="V204:V205"/>
    <mergeCell ref="W204:W205"/>
    <mergeCell ref="X204:X205"/>
    <mergeCell ref="M204:M205"/>
    <mergeCell ref="N204:N205"/>
    <mergeCell ref="O204:O205"/>
    <mergeCell ref="P204:P205"/>
    <mergeCell ref="Q204:Q205"/>
    <mergeCell ref="R204:R205"/>
    <mergeCell ref="G204:G205"/>
    <mergeCell ref="H204:H205"/>
    <mergeCell ref="I204:I205"/>
    <mergeCell ref="J204:J205"/>
    <mergeCell ref="K204:K205"/>
    <mergeCell ref="L204:L205"/>
    <mergeCell ref="Z206:Z207"/>
    <mergeCell ref="AA206:AA207"/>
    <mergeCell ref="AB206:AB207"/>
    <mergeCell ref="A210:A211"/>
    <mergeCell ref="B210:B211"/>
    <mergeCell ref="C210:C211"/>
    <mergeCell ref="D210:D211"/>
    <mergeCell ref="E210:E211"/>
    <mergeCell ref="F210:F211"/>
    <mergeCell ref="S206:S207"/>
    <mergeCell ref="T206:T207"/>
    <mergeCell ref="U206:U207"/>
    <mergeCell ref="V206:V207"/>
    <mergeCell ref="W206:W207"/>
    <mergeCell ref="X206:X207"/>
    <mergeCell ref="M206:M207"/>
    <mergeCell ref="N206:N207"/>
    <mergeCell ref="O206:O207"/>
    <mergeCell ref="P206:P207"/>
    <mergeCell ref="Q206:Q207"/>
    <mergeCell ref="R206:R207"/>
    <mergeCell ref="G206:G207"/>
    <mergeCell ref="H206:H207"/>
    <mergeCell ref="I206:I207"/>
    <mergeCell ref="J206:J207"/>
    <mergeCell ref="K206:K207"/>
    <mergeCell ref="L206:L207"/>
    <mergeCell ref="Y210:Y211"/>
    <mergeCell ref="Z210:Z211"/>
    <mergeCell ref="AA210:AA211"/>
    <mergeCell ref="AB210:AB211"/>
    <mergeCell ref="A206:A207"/>
    <mergeCell ref="A212:A213"/>
    <mergeCell ref="B212:B213"/>
    <mergeCell ref="C212:C213"/>
    <mergeCell ref="D212:D213"/>
    <mergeCell ref="E212:E213"/>
    <mergeCell ref="F212:F213"/>
    <mergeCell ref="S210:S211"/>
    <mergeCell ref="T210:T211"/>
    <mergeCell ref="U210:U211"/>
    <mergeCell ref="V210:V211"/>
    <mergeCell ref="W210:W211"/>
    <mergeCell ref="X210:X211"/>
    <mergeCell ref="M210:M211"/>
    <mergeCell ref="N210:N211"/>
    <mergeCell ref="O210:O211"/>
    <mergeCell ref="P210:P211"/>
    <mergeCell ref="Q210:Q211"/>
    <mergeCell ref="R210:R211"/>
    <mergeCell ref="G210:G211"/>
    <mergeCell ref="H210:H211"/>
    <mergeCell ref="I210:I211"/>
    <mergeCell ref="J210:J211"/>
    <mergeCell ref="K210:K211"/>
    <mergeCell ref="L210:L211"/>
    <mergeCell ref="Y212:Y213"/>
    <mergeCell ref="Z212:Z213"/>
    <mergeCell ref="AA212:AA213"/>
    <mergeCell ref="AB212:AB213"/>
    <mergeCell ref="A214:A215"/>
    <mergeCell ref="B214:B215"/>
    <mergeCell ref="C214:C215"/>
    <mergeCell ref="D214:D215"/>
    <mergeCell ref="E214:E215"/>
    <mergeCell ref="F214:F215"/>
    <mergeCell ref="S212:S213"/>
    <mergeCell ref="T212:T213"/>
    <mergeCell ref="U212:U213"/>
    <mergeCell ref="V212:V213"/>
    <mergeCell ref="W212:W213"/>
    <mergeCell ref="X212:X213"/>
    <mergeCell ref="M212:M213"/>
    <mergeCell ref="N212:N213"/>
    <mergeCell ref="O212:O213"/>
    <mergeCell ref="P212:P213"/>
    <mergeCell ref="Q212:Q213"/>
    <mergeCell ref="R212:R213"/>
    <mergeCell ref="G212:G213"/>
    <mergeCell ref="H212:H213"/>
    <mergeCell ref="I212:I213"/>
    <mergeCell ref="J212:J213"/>
    <mergeCell ref="K212:K213"/>
    <mergeCell ref="L212:L213"/>
    <mergeCell ref="Y214:Y215"/>
    <mergeCell ref="Z214:Z215"/>
    <mergeCell ref="AA214:AA215"/>
    <mergeCell ref="AB214:AB215"/>
    <mergeCell ref="A216:A217"/>
    <mergeCell ref="B216:B217"/>
    <mergeCell ref="C216:C217"/>
    <mergeCell ref="D216:D217"/>
    <mergeCell ref="E216:E217"/>
    <mergeCell ref="F216:F217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Y216:Y217"/>
    <mergeCell ref="Z216:Z217"/>
    <mergeCell ref="AA216:AA217"/>
    <mergeCell ref="AB216:AB217"/>
    <mergeCell ref="A218:A219"/>
    <mergeCell ref="B218:B219"/>
    <mergeCell ref="C218:C219"/>
    <mergeCell ref="D218:D219"/>
    <mergeCell ref="E218:E219"/>
    <mergeCell ref="F218:F219"/>
    <mergeCell ref="S216:S217"/>
    <mergeCell ref="T216:T217"/>
    <mergeCell ref="U216:U217"/>
    <mergeCell ref="V216:V217"/>
    <mergeCell ref="W216:W217"/>
    <mergeCell ref="X216:X217"/>
    <mergeCell ref="M216:M217"/>
    <mergeCell ref="N216:N217"/>
    <mergeCell ref="O216:O217"/>
    <mergeCell ref="P216:P217"/>
    <mergeCell ref="Q216:Q217"/>
    <mergeCell ref="R216:R217"/>
    <mergeCell ref="G216:G217"/>
    <mergeCell ref="H216:H217"/>
    <mergeCell ref="I216:I217"/>
    <mergeCell ref="J216:J217"/>
    <mergeCell ref="K216:K217"/>
    <mergeCell ref="L216:L217"/>
    <mergeCell ref="Y218:Y219"/>
    <mergeCell ref="Z218:Z219"/>
    <mergeCell ref="AA218:AA219"/>
    <mergeCell ref="AB218:AB219"/>
    <mergeCell ref="A220:A221"/>
    <mergeCell ref="B220:B221"/>
    <mergeCell ref="C220:C221"/>
    <mergeCell ref="D220:D221"/>
    <mergeCell ref="E220:E221"/>
    <mergeCell ref="F220:F221"/>
    <mergeCell ref="S218:S219"/>
    <mergeCell ref="T218:T219"/>
    <mergeCell ref="U218:U219"/>
    <mergeCell ref="V218:V219"/>
    <mergeCell ref="W218:W219"/>
    <mergeCell ref="X218:X219"/>
    <mergeCell ref="M218:M219"/>
    <mergeCell ref="N218:N219"/>
    <mergeCell ref="O218:O219"/>
    <mergeCell ref="P218:P219"/>
    <mergeCell ref="Q218:Q219"/>
    <mergeCell ref="R218:R219"/>
    <mergeCell ref="G218:G219"/>
    <mergeCell ref="H218:H219"/>
    <mergeCell ref="I218:I219"/>
    <mergeCell ref="J218:J219"/>
    <mergeCell ref="K218:K219"/>
    <mergeCell ref="L218:L219"/>
    <mergeCell ref="Y220:Y221"/>
    <mergeCell ref="Z220:Z221"/>
    <mergeCell ref="AA220:AA221"/>
    <mergeCell ref="AB220:AB221"/>
    <mergeCell ref="A224:A225"/>
    <mergeCell ref="B224:B225"/>
    <mergeCell ref="C224:C225"/>
    <mergeCell ref="D224:D225"/>
    <mergeCell ref="E224:E225"/>
    <mergeCell ref="F224:F225"/>
    <mergeCell ref="S220:S221"/>
    <mergeCell ref="T220:T221"/>
    <mergeCell ref="U220:U221"/>
    <mergeCell ref="V220:V221"/>
    <mergeCell ref="W220:W221"/>
    <mergeCell ref="X220:X221"/>
    <mergeCell ref="M220:M221"/>
    <mergeCell ref="N220:N221"/>
    <mergeCell ref="O220:O221"/>
    <mergeCell ref="P220:P221"/>
    <mergeCell ref="Q220:Q221"/>
    <mergeCell ref="R220:R221"/>
    <mergeCell ref="G220:G221"/>
    <mergeCell ref="H220:H221"/>
    <mergeCell ref="I220:I221"/>
    <mergeCell ref="J220:J221"/>
    <mergeCell ref="K220:K221"/>
    <mergeCell ref="L220:L221"/>
    <mergeCell ref="Y224:Y225"/>
    <mergeCell ref="Z224:Z225"/>
    <mergeCell ref="AA224:AA225"/>
    <mergeCell ref="AB224:AB225"/>
    <mergeCell ref="A226:A227"/>
    <mergeCell ref="B226:B227"/>
    <mergeCell ref="C226:C227"/>
    <mergeCell ref="D226:D227"/>
    <mergeCell ref="E226:E227"/>
    <mergeCell ref="F226:F227"/>
    <mergeCell ref="S224:S225"/>
    <mergeCell ref="T224:T225"/>
    <mergeCell ref="U224:U225"/>
    <mergeCell ref="V224:V225"/>
    <mergeCell ref="W224:W225"/>
    <mergeCell ref="X224:X225"/>
    <mergeCell ref="M224:M225"/>
    <mergeCell ref="N224:N225"/>
    <mergeCell ref="O224:O225"/>
    <mergeCell ref="P224:P225"/>
    <mergeCell ref="Q224:Q225"/>
    <mergeCell ref="R224:R225"/>
    <mergeCell ref="G224:G225"/>
    <mergeCell ref="H224:H225"/>
    <mergeCell ref="I224:I225"/>
    <mergeCell ref="J224:J225"/>
    <mergeCell ref="K224:K225"/>
    <mergeCell ref="L224:L225"/>
    <mergeCell ref="Y226:Y227"/>
    <mergeCell ref="Z226:Z227"/>
    <mergeCell ref="AA226:AA227"/>
    <mergeCell ref="AB226:AB227"/>
    <mergeCell ref="A228:A229"/>
    <mergeCell ref="B228:B229"/>
    <mergeCell ref="C228:C229"/>
    <mergeCell ref="D228:D229"/>
    <mergeCell ref="E228:E229"/>
    <mergeCell ref="F228:F229"/>
    <mergeCell ref="S226:S227"/>
    <mergeCell ref="T226:T227"/>
    <mergeCell ref="U226:U227"/>
    <mergeCell ref="V226:V227"/>
    <mergeCell ref="W226:W227"/>
    <mergeCell ref="X226:X227"/>
    <mergeCell ref="M226:M227"/>
    <mergeCell ref="N226:N227"/>
    <mergeCell ref="O226:O227"/>
    <mergeCell ref="P226:P227"/>
    <mergeCell ref="Q226:Q227"/>
    <mergeCell ref="R226:R227"/>
    <mergeCell ref="G226:G227"/>
    <mergeCell ref="H226:H227"/>
    <mergeCell ref="I226:I227"/>
    <mergeCell ref="J226:J227"/>
    <mergeCell ref="K226:K227"/>
    <mergeCell ref="L226:L227"/>
    <mergeCell ref="Y228:Y229"/>
    <mergeCell ref="Z228:Z229"/>
    <mergeCell ref="AA228:AA229"/>
    <mergeCell ref="AB228:AB229"/>
    <mergeCell ref="C231:C232"/>
    <mergeCell ref="D231:D232"/>
    <mergeCell ref="E231:E232"/>
    <mergeCell ref="F231:F232"/>
    <mergeCell ref="G231:G232"/>
    <mergeCell ref="S228:S229"/>
    <mergeCell ref="T228:T229"/>
    <mergeCell ref="U228:U229"/>
    <mergeCell ref="V228:V229"/>
    <mergeCell ref="W228:W229"/>
    <mergeCell ref="X228:X229"/>
    <mergeCell ref="M228:M229"/>
    <mergeCell ref="N228:N229"/>
    <mergeCell ref="O228:O229"/>
    <mergeCell ref="P228:P229"/>
    <mergeCell ref="Q228:Q229"/>
    <mergeCell ref="R228:R229"/>
    <mergeCell ref="G228:G229"/>
    <mergeCell ref="H228:H229"/>
    <mergeCell ref="I228:I229"/>
    <mergeCell ref="J228:J229"/>
    <mergeCell ref="K228:K229"/>
    <mergeCell ref="L228:L229"/>
    <mergeCell ref="Z231:Z232"/>
    <mergeCell ref="AA231:AA232"/>
    <mergeCell ref="AB231:AB232"/>
    <mergeCell ref="A233:A234"/>
    <mergeCell ref="B233:B234"/>
    <mergeCell ref="C233:C234"/>
    <mergeCell ref="D233:D234"/>
    <mergeCell ref="E233:E234"/>
    <mergeCell ref="F233:F234"/>
    <mergeCell ref="G233:G234"/>
    <mergeCell ref="T231:T232"/>
    <mergeCell ref="U231:U232"/>
    <mergeCell ref="V231:V232"/>
    <mergeCell ref="W231:W232"/>
    <mergeCell ref="X231:X232"/>
    <mergeCell ref="Y231:Y232"/>
    <mergeCell ref="N231:N232"/>
    <mergeCell ref="O231:O232"/>
    <mergeCell ref="P231:P232"/>
    <mergeCell ref="Q231:Q232"/>
    <mergeCell ref="R231:R232"/>
    <mergeCell ref="S231:S232"/>
    <mergeCell ref="H231:H232"/>
    <mergeCell ref="I231:I232"/>
    <mergeCell ref="J231:J232"/>
    <mergeCell ref="K231:K232"/>
    <mergeCell ref="L231:L232"/>
    <mergeCell ref="M231:M232"/>
    <mergeCell ref="Z233:Z234"/>
    <mergeCell ref="AA233:AA234"/>
    <mergeCell ref="AB233:AB234"/>
    <mergeCell ref="A231:B232"/>
    <mergeCell ref="B235:B236"/>
    <mergeCell ref="C235:C236"/>
    <mergeCell ref="D235:D236"/>
    <mergeCell ref="E235:E236"/>
    <mergeCell ref="F235:F236"/>
    <mergeCell ref="G235:G236"/>
    <mergeCell ref="T233:T234"/>
    <mergeCell ref="U233:U234"/>
    <mergeCell ref="V233:V234"/>
    <mergeCell ref="W233:W234"/>
    <mergeCell ref="X233:X234"/>
    <mergeCell ref="Y233:Y234"/>
    <mergeCell ref="N233:N234"/>
    <mergeCell ref="O233:O234"/>
    <mergeCell ref="P233:P234"/>
    <mergeCell ref="Q233:Q234"/>
    <mergeCell ref="R233:R234"/>
    <mergeCell ref="S233:S234"/>
    <mergeCell ref="H233:H234"/>
    <mergeCell ref="I233:I234"/>
    <mergeCell ref="J233:J234"/>
    <mergeCell ref="K233:K234"/>
    <mergeCell ref="L233:L234"/>
    <mergeCell ref="M233:M234"/>
    <mergeCell ref="Z235:Z236"/>
    <mergeCell ref="AA235:AA236"/>
    <mergeCell ref="AB235:AB236"/>
    <mergeCell ref="A237:A238"/>
    <mergeCell ref="B237:B238"/>
    <mergeCell ref="C237:C238"/>
    <mergeCell ref="D237:D238"/>
    <mergeCell ref="E237:E238"/>
    <mergeCell ref="F237:F238"/>
    <mergeCell ref="G237:G238"/>
    <mergeCell ref="T235:T236"/>
    <mergeCell ref="U235:U236"/>
    <mergeCell ref="V235:V236"/>
    <mergeCell ref="W235:W236"/>
    <mergeCell ref="X235:X236"/>
    <mergeCell ref="Y235:Y236"/>
    <mergeCell ref="N235:N236"/>
    <mergeCell ref="O235:O236"/>
    <mergeCell ref="P235:P236"/>
    <mergeCell ref="Q235:Q236"/>
    <mergeCell ref="R235:R236"/>
    <mergeCell ref="S235:S236"/>
    <mergeCell ref="H235:H236"/>
    <mergeCell ref="I235:I236"/>
    <mergeCell ref="J235:J236"/>
    <mergeCell ref="K235:K236"/>
    <mergeCell ref="L235:L236"/>
    <mergeCell ref="M235:M236"/>
    <mergeCell ref="Z237:Z238"/>
    <mergeCell ref="AA237:AA238"/>
    <mergeCell ref="AB237:AB238"/>
    <mergeCell ref="A235:A236"/>
    <mergeCell ref="B239:B240"/>
    <mergeCell ref="C239:C240"/>
    <mergeCell ref="D239:D240"/>
    <mergeCell ref="E239:E240"/>
    <mergeCell ref="F239:F240"/>
    <mergeCell ref="G239:G240"/>
    <mergeCell ref="T237:T238"/>
    <mergeCell ref="U237:U238"/>
    <mergeCell ref="V237:V238"/>
    <mergeCell ref="W237:W238"/>
    <mergeCell ref="X237:X238"/>
    <mergeCell ref="Y237:Y238"/>
    <mergeCell ref="N237:N238"/>
    <mergeCell ref="O237:O238"/>
    <mergeCell ref="P237:P238"/>
    <mergeCell ref="Q237:Q238"/>
    <mergeCell ref="R237:R238"/>
    <mergeCell ref="S237:S238"/>
    <mergeCell ref="H237:H238"/>
    <mergeCell ref="I237:I238"/>
    <mergeCell ref="J237:J238"/>
    <mergeCell ref="K237:K238"/>
    <mergeCell ref="L237:L238"/>
    <mergeCell ref="M237:M238"/>
    <mergeCell ref="Z239:Z240"/>
    <mergeCell ref="AA239:AA240"/>
    <mergeCell ref="AB239:AB240"/>
    <mergeCell ref="A241:A242"/>
    <mergeCell ref="B241:B242"/>
    <mergeCell ref="C241:C242"/>
    <mergeCell ref="D241:D242"/>
    <mergeCell ref="E241:E242"/>
    <mergeCell ref="F241:F242"/>
    <mergeCell ref="G241:G242"/>
    <mergeCell ref="T239:T240"/>
    <mergeCell ref="U239:U240"/>
    <mergeCell ref="V239:V240"/>
    <mergeCell ref="W239:W240"/>
    <mergeCell ref="X239:X240"/>
    <mergeCell ref="Y239:Y240"/>
    <mergeCell ref="N239:N240"/>
    <mergeCell ref="O239:O240"/>
    <mergeCell ref="P239:P240"/>
    <mergeCell ref="Q239:Q240"/>
    <mergeCell ref="R239:R240"/>
    <mergeCell ref="S239:S240"/>
    <mergeCell ref="H239:H240"/>
    <mergeCell ref="I239:I240"/>
    <mergeCell ref="J239:J240"/>
    <mergeCell ref="K239:K240"/>
    <mergeCell ref="L239:L240"/>
    <mergeCell ref="M239:M240"/>
    <mergeCell ref="Z241:Z242"/>
    <mergeCell ref="AA241:AA242"/>
    <mergeCell ref="AB241:AB242"/>
    <mergeCell ref="A239:A240"/>
    <mergeCell ref="B243:B244"/>
    <mergeCell ref="C243:C244"/>
    <mergeCell ref="D243:D244"/>
    <mergeCell ref="E243:E244"/>
    <mergeCell ref="F243:F244"/>
    <mergeCell ref="G243:G244"/>
    <mergeCell ref="T241:T242"/>
    <mergeCell ref="U241:U242"/>
    <mergeCell ref="V241:V242"/>
    <mergeCell ref="W241:W242"/>
    <mergeCell ref="X241:X242"/>
    <mergeCell ref="Y241:Y242"/>
    <mergeCell ref="N241:N242"/>
    <mergeCell ref="O241:O242"/>
    <mergeCell ref="P241:P242"/>
    <mergeCell ref="Q241:Q242"/>
    <mergeCell ref="R241:R242"/>
    <mergeCell ref="S241:S242"/>
    <mergeCell ref="H241:H242"/>
    <mergeCell ref="I241:I242"/>
    <mergeCell ref="J241:J242"/>
    <mergeCell ref="K241:K242"/>
    <mergeCell ref="L241:L242"/>
    <mergeCell ref="M241:M242"/>
    <mergeCell ref="Z243:Z244"/>
    <mergeCell ref="AA243:AA244"/>
    <mergeCell ref="AB243:AB244"/>
    <mergeCell ref="A245:A246"/>
    <mergeCell ref="B245:B246"/>
    <mergeCell ref="C245:C246"/>
    <mergeCell ref="D245:D246"/>
    <mergeCell ref="E245:E246"/>
    <mergeCell ref="F245:F246"/>
    <mergeCell ref="G245:G246"/>
    <mergeCell ref="T243:T244"/>
    <mergeCell ref="U243:U244"/>
    <mergeCell ref="V243:V244"/>
    <mergeCell ref="W243:W244"/>
    <mergeCell ref="X243:X244"/>
    <mergeCell ref="Y243:Y244"/>
    <mergeCell ref="N243:N244"/>
    <mergeCell ref="O243:O244"/>
    <mergeCell ref="P243:P244"/>
    <mergeCell ref="Q243:Q244"/>
    <mergeCell ref="R243:R244"/>
    <mergeCell ref="S243:S244"/>
    <mergeCell ref="H243:H244"/>
    <mergeCell ref="I243:I244"/>
    <mergeCell ref="J243:J244"/>
    <mergeCell ref="K243:K244"/>
    <mergeCell ref="L243:L244"/>
    <mergeCell ref="M243:M244"/>
    <mergeCell ref="Z245:Z246"/>
    <mergeCell ref="AA245:AA246"/>
    <mergeCell ref="AB245:AB246"/>
    <mergeCell ref="A243:A244"/>
    <mergeCell ref="B247:B248"/>
    <mergeCell ref="C247:C248"/>
    <mergeCell ref="D247:D248"/>
    <mergeCell ref="E247:E248"/>
    <mergeCell ref="F247:F248"/>
    <mergeCell ref="G247:G248"/>
    <mergeCell ref="T245:T246"/>
    <mergeCell ref="U245:U246"/>
    <mergeCell ref="V245:V246"/>
    <mergeCell ref="W245:W246"/>
    <mergeCell ref="X245:X246"/>
    <mergeCell ref="Y245:Y246"/>
    <mergeCell ref="N245:N246"/>
    <mergeCell ref="O245:O246"/>
    <mergeCell ref="P245:P246"/>
    <mergeCell ref="Q245:Q246"/>
    <mergeCell ref="R245:R246"/>
    <mergeCell ref="S245:S246"/>
    <mergeCell ref="H245:H246"/>
    <mergeCell ref="I245:I246"/>
    <mergeCell ref="J245:J246"/>
    <mergeCell ref="K245:K246"/>
    <mergeCell ref="L245:L246"/>
    <mergeCell ref="M245:M246"/>
    <mergeCell ref="Z247:Z248"/>
    <mergeCell ref="AA247:AA248"/>
    <mergeCell ref="AB247:AB248"/>
    <mergeCell ref="A249:A250"/>
    <mergeCell ref="B249:B250"/>
    <mergeCell ref="C249:C250"/>
    <mergeCell ref="D249:D250"/>
    <mergeCell ref="E249:E250"/>
    <mergeCell ref="F249:F250"/>
    <mergeCell ref="G249:G250"/>
    <mergeCell ref="T247:T248"/>
    <mergeCell ref="U247:U248"/>
    <mergeCell ref="V247:V248"/>
    <mergeCell ref="W247:W248"/>
    <mergeCell ref="X247:X248"/>
    <mergeCell ref="Y247:Y248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Z249:Z250"/>
    <mergeCell ref="AA249:AA250"/>
    <mergeCell ref="AB249:AB250"/>
    <mergeCell ref="A247:A248"/>
    <mergeCell ref="C251:C252"/>
    <mergeCell ref="D251:D252"/>
    <mergeCell ref="E251:E252"/>
    <mergeCell ref="F251:F252"/>
    <mergeCell ref="G251:G252"/>
    <mergeCell ref="T249:T250"/>
    <mergeCell ref="U249:U250"/>
    <mergeCell ref="V249:V250"/>
    <mergeCell ref="W249:W250"/>
    <mergeCell ref="X249:X250"/>
    <mergeCell ref="Y249:Y250"/>
    <mergeCell ref="N249:N250"/>
    <mergeCell ref="O249:O250"/>
    <mergeCell ref="P249:P250"/>
    <mergeCell ref="Q249:Q250"/>
    <mergeCell ref="R249:R250"/>
    <mergeCell ref="S249:S250"/>
    <mergeCell ref="H249:H250"/>
    <mergeCell ref="I249:I250"/>
    <mergeCell ref="J249:J250"/>
    <mergeCell ref="K249:K250"/>
    <mergeCell ref="L249:L250"/>
    <mergeCell ref="M249:M250"/>
    <mergeCell ref="Z251:Z252"/>
    <mergeCell ref="AA251:AA252"/>
    <mergeCell ref="AB251:AB252"/>
    <mergeCell ref="A256:B257"/>
    <mergeCell ref="C256:C257"/>
    <mergeCell ref="D256:D257"/>
    <mergeCell ref="E256:E257"/>
    <mergeCell ref="F256:F257"/>
    <mergeCell ref="G256:G257"/>
    <mergeCell ref="H256:H257"/>
    <mergeCell ref="T251:T252"/>
    <mergeCell ref="U251:U252"/>
    <mergeCell ref="V251:V252"/>
    <mergeCell ref="W251:W252"/>
    <mergeCell ref="X251:X252"/>
    <mergeCell ref="Y251:Y252"/>
    <mergeCell ref="N251:N252"/>
    <mergeCell ref="O251:O252"/>
    <mergeCell ref="P251:P252"/>
    <mergeCell ref="Q251:Q252"/>
    <mergeCell ref="R251:R252"/>
    <mergeCell ref="S251:S252"/>
    <mergeCell ref="H251:H252"/>
    <mergeCell ref="I251:I252"/>
    <mergeCell ref="J251:J252"/>
    <mergeCell ref="K251:K252"/>
    <mergeCell ref="L251:L252"/>
    <mergeCell ref="M251:M252"/>
    <mergeCell ref="AA256:AA257"/>
    <mergeCell ref="AB256:AB257"/>
    <mergeCell ref="A251:A252"/>
    <mergeCell ref="B251:B252"/>
    <mergeCell ref="C258:C259"/>
    <mergeCell ref="D258:D259"/>
    <mergeCell ref="E258:E259"/>
    <mergeCell ref="F258:F259"/>
    <mergeCell ref="G258:G259"/>
    <mergeCell ref="H258:H259"/>
    <mergeCell ref="U256:U257"/>
    <mergeCell ref="V256:V257"/>
    <mergeCell ref="W256:W257"/>
    <mergeCell ref="X256:X257"/>
    <mergeCell ref="Y256:Y257"/>
    <mergeCell ref="Z256:Z257"/>
    <mergeCell ref="O256:O257"/>
    <mergeCell ref="P256:P257"/>
    <mergeCell ref="Q256:Q257"/>
    <mergeCell ref="R256:R257"/>
    <mergeCell ref="S256:S257"/>
    <mergeCell ref="T256:T257"/>
    <mergeCell ref="I256:I257"/>
    <mergeCell ref="J256:J257"/>
    <mergeCell ref="K256:K257"/>
    <mergeCell ref="L256:L257"/>
    <mergeCell ref="M256:M257"/>
    <mergeCell ref="N256:N257"/>
    <mergeCell ref="AA258:AA259"/>
    <mergeCell ref="AB258:AB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U258:U259"/>
    <mergeCell ref="V258:V259"/>
    <mergeCell ref="W258:W259"/>
    <mergeCell ref="X258:X259"/>
    <mergeCell ref="Y258:Y259"/>
    <mergeCell ref="Z258:Z259"/>
    <mergeCell ref="O258:O259"/>
    <mergeCell ref="P258:P259"/>
    <mergeCell ref="Q258:Q259"/>
    <mergeCell ref="R258:R259"/>
    <mergeCell ref="S258:S259"/>
    <mergeCell ref="T258:T259"/>
    <mergeCell ref="I258:I259"/>
    <mergeCell ref="J258:J259"/>
    <mergeCell ref="K258:K259"/>
    <mergeCell ref="L258:L259"/>
    <mergeCell ref="M258:M259"/>
    <mergeCell ref="N258:N259"/>
    <mergeCell ref="AA260:AA261"/>
    <mergeCell ref="AB260:AB261"/>
    <mergeCell ref="A258:A259"/>
    <mergeCell ref="B258:B259"/>
    <mergeCell ref="C262:C263"/>
    <mergeCell ref="D262:D263"/>
    <mergeCell ref="E262:E263"/>
    <mergeCell ref="F262:F263"/>
    <mergeCell ref="G262:G263"/>
    <mergeCell ref="H262:H263"/>
    <mergeCell ref="U260:U261"/>
    <mergeCell ref="V260:V261"/>
    <mergeCell ref="W260:W261"/>
    <mergeCell ref="X260:X261"/>
    <mergeCell ref="Y260:Y261"/>
    <mergeCell ref="Z260:Z261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AA262:AA263"/>
    <mergeCell ref="AB262:AB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U262:U263"/>
    <mergeCell ref="V262:V263"/>
    <mergeCell ref="W262:W263"/>
    <mergeCell ref="X262:X263"/>
    <mergeCell ref="Y262:Y263"/>
    <mergeCell ref="Z262:Z263"/>
    <mergeCell ref="O262:O263"/>
    <mergeCell ref="P262:P263"/>
    <mergeCell ref="Q262:Q263"/>
    <mergeCell ref="R262:R263"/>
    <mergeCell ref="S262:S263"/>
    <mergeCell ref="T262:T263"/>
    <mergeCell ref="I262:I263"/>
    <mergeCell ref="J262:J263"/>
    <mergeCell ref="K262:K263"/>
    <mergeCell ref="L262:L263"/>
    <mergeCell ref="M262:M263"/>
    <mergeCell ref="N262:N263"/>
    <mergeCell ref="AA264:AA265"/>
    <mergeCell ref="AB264:AB265"/>
    <mergeCell ref="A262:A263"/>
    <mergeCell ref="B262:B263"/>
    <mergeCell ref="C266:C267"/>
    <mergeCell ref="D266:D267"/>
    <mergeCell ref="E266:E267"/>
    <mergeCell ref="F266:F267"/>
    <mergeCell ref="G266:G267"/>
    <mergeCell ref="H266:H267"/>
    <mergeCell ref="U264:U265"/>
    <mergeCell ref="V264:V265"/>
    <mergeCell ref="W264:W265"/>
    <mergeCell ref="X264:X265"/>
    <mergeCell ref="Y264:Y265"/>
    <mergeCell ref="Z264:Z265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AA266:AA267"/>
    <mergeCell ref="AB266:AB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U266:U267"/>
    <mergeCell ref="V266:V267"/>
    <mergeCell ref="W266:W267"/>
    <mergeCell ref="X266:X267"/>
    <mergeCell ref="Y266:Y267"/>
    <mergeCell ref="Z266:Z267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AA268:AA269"/>
    <mergeCell ref="AB268:AB269"/>
    <mergeCell ref="A266:A267"/>
    <mergeCell ref="B266:B267"/>
    <mergeCell ref="C270:C271"/>
    <mergeCell ref="D270:D271"/>
    <mergeCell ref="E270:E271"/>
    <mergeCell ref="F270:F271"/>
    <mergeCell ref="G270:G271"/>
    <mergeCell ref="H270:H271"/>
    <mergeCell ref="U268:U269"/>
    <mergeCell ref="V268:V269"/>
    <mergeCell ref="W268:W269"/>
    <mergeCell ref="X268:X269"/>
    <mergeCell ref="Y268:Y269"/>
    <mergeCell ref="Z268:Z269"/>
    <mergeCell ref="O268:O269"/>
    <mergeCell ref="P268:P269"/>
    <mergeCell ref="Q268:Q269"/>
    <mergeCell ref="R268:R269"/>
    <mergeCell ref="S268:S269"/>
    <mergeCell ref="T268:T269"/>
    <mergeCell ref="I268:I269"/>
    <mergeCell ref="J268:J269"/>
    <mergeCell ref="K268:K269"/>
    <mergeCell ref="L268:L269"/>
    <mergeCell ref="M268:M269"/>
    <mergeCell ref="N268:N269"/>
    <mergeCell ref="AA270:AA271"/>
    <mergeCell ref="AB270:AB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U270:U271"/>
    <mergeCell ref="V270:V271"/>
    <mergeCell ref="W270:W271"/>
    <mergeCell ref="X270:X271"/>
    <mergeCell ref="Y270:Y271"/>
    <mergeCell ref="Z270:Z271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AA272:AA273"/>
    <mergeCell ref="AB272:AB273"/>
    <mergeCell ref="A270:A271"/>
    <mergeCell ref="B270:B271"/>
    <mergeCell ref="D274:D275"/>
    <mergeCell ref="E274:E275"/>
    <mergeCell ref="F274:F275"/>
    <mergeCell ref="G274:G275"/>
    <mergeCell ref="H274:H275"/>
    <mergeCell ref="U272:U273"/>
    <mergeCell ref="V272:V273"/>
    <mergeCell ref="W272:W273"/>
    <mergeCell ref="X272:X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AA274:AA275"/>
    <mergeCell ref="AB274:AB275"/>
    <mergeCell ref="A277:B278"/>
    <mergeCell ref="C277:C278"/>
    <mergeCell ref="D277:D278"/>
    <mergeCell ref="E277:E278"/>
    <mergeCell ref="F277:F278"/>
    <mergeCell ref="G277:G278"/>
    <mergeCell ref="H277:H278"/>
    <mergeCell ref="I277:I278"/>
    <mergeCell ref="U274:U275"/>
    <mergeCell ref="V274:V275"/>
    <mergeCell ref="W274:W275"/>
    <mergeCell ref="X274:X275"/>
    <mergeCell ref="Y274:Y275"/>
    <mergeCell ref="Z274:Z275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AB277:AB278"/>
    <mergeCell ref="A274:A275"/>
    <mergeCell ref="B274:B275"/>
    <mergeCell ref="C274:C275"/>
    <mergeCell ref="D279:D280"/>
    <mergeCell ref="E279:E280"/>
    <mergeCell ref="F279:F280"/>
    <mergeCell ref="G279:G280"/>
    <mergeCell ref="H279:H280"/>
    <mergeCell ref="I279:I280"/>
    <mergeCell ref="V277:V278"/>
    <mergeCell ref="W277:W278"/>
    <mergeCell ref="X277:X278"/>
    <mergeCell ref="Y277:Y278"/>
    <mergeCell ref="Z277:Z278"/>
    <mergeCell ref="AA277:AA278"/>
    <mergeCell ref="P277:P278"/>
    <mergeCell ref="Q277:Q278"/>
    <mergeCell ref="R277:R278"/>
    <mergeCell ref="S277:S278"/>
    <mergeCell ref="T277:T278"/>
    <mergeCell ref="U277:U278"/>
    <mergeCell ref="J277:J278"/>
    <mergeCell ref="K277:K278"/>
    <mergeCell ref="L277:L278"/>
    <mergeCell ref="M277:M278"/>
    <mergeCell ref="N277:N278"/>
    <mergeCell ref="O277:O278"/>
    <mergeCell ref="AB279:AB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V279:V280"/>
    <mergeCell ref="W279:W280"/>
    <mergeCell ref="X279:X280"/>
    <mergeCell ref="Y279:Y280"/>
    <mergeCell ref="Z279:Z280"/>
    <mergeCell ref="AA279:AA280"/>
    <mergeCell ref="P279:P280"/>
    <mergeCell ref="Q279:Q280"/>
    <mergeCell ref="R279:R280"/>
    <mergeCell ref="S279:S280"/>
    <mergeCell ref="T279:T280"/>
    <mergeCell ref="U279:U280"/>
    <mergeCell ref="J279:J280"/>
    <mergeCell ref="K279:K280"/>
    <mergeCell ref="L279:L280"/>
    <mergeCell ref="M279:M280"/>
    <mergeCell ref="N279:N280"/>
    <mergeCell ref="O279:O280"/>
    <mergeCell ref="AB281:AB282"/>
    <mergeCell ref="A279:A280"/>
    <mergeCell ref="B279:B280"/>
    <mergeCell ref="C279:C280"/>
    <mergeCell ref="D283:D284"/>
    <mergeCell ref="E283:E284"/>
    <mergeCell ref="F283:F284"/>
    <mergeCell ref="G283:G284"/>
    <mergeCell ref="H283:H284"/>
    <mergeCell ref="I283:I284"/>
    <mergeCell ref="V281:V282"/>
    <mergeCell ref="W281:W282"/>
    <mergeCell ref="X281:X282"/>
    <mergeCell ref="Y281:Y282"/>
    <mergeCell ref="Z281:Z282"/>
    <mergeCell ref="AA281:AA282"/>
    <mergeCell ref="P281:P282"/>
    <mergeCell ref="Q281:Q282"/>
    <mergeCell ref="R281:R282"/>
    <mergeCell ref="S281:S282"/>
    <mergeCell ref="T281:T282"/>
    <mergeCell ref="U281:U282"/>
    <mergeCell ref="J281:J282"/>
    <mergeCell ref="K281:K282"/>
    <mergeCell ref="L281:L282"/>
    <mergeCell ref="M281:M282"/>
    <mergeCell ref="N281:N282"/>
    <mergeCell ref="O281:O282"/>
    <mergeCell ref="AB283:AB284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V283:V284"/>
    <mergeCell ref="W283:W284"/>
    <mergeCell ref="X283:X284"/>
    <mergeCell ref="Y283:Y284"/>
    <mergeCell ref="Z283:Z284"/>
    <mergeCell ref="AA283:AA284"/>
    <mergeCell ref="P283:P284"/>
    <mergeCell ref="Q283:Q284"/>
    <mergeCell ref="R283:R284"/>
    <mergeCell ref="S283:S284"/>
    <mergeCell ref="T283:T284"/>
    <mergeCell ref="U283:U284"/>
    <mergeCell ref="J283:J284"/>
    <mergeCell ref="K283:K284"/>
    <mergeCell ref="L283:L284"/>
    <mergeCell ref="M283:M284"/>
    <mergeCell ref="N283:N284"/>
    <mergeCell ref="O283:O284"/>
    <mergeCell ref="AB285:AB286"/>
    <mergeCell ref="A283:A284"/>
    <mergeCell ref="B283:B284"/>
    <mergeCell ref="C283:C284"/>
    <mergeCell ref="D287:D288"/>
    <mergeCell ref="E287:E288"/>
    <mergeCell ref="F287:F288"/>
    <mergeCell ref="G287:G288"/>
    <mergeCell ref="H287:H288"/>
    <mergeCell ref="I287:I288"/>
    <mergeCell ref="V285:V286"/>
    <mergeCell ref="W285:W286"/>
    <mergeCell ref="X285:X286"/>
    <mergeCell ref="Y285:Y286"/>
    <mergeCell ref="Z285:Z286"/>
    <mergeCell ref="AA285:AA286"/>
    <mergeCell ref="P285:P286"/>
    <mergeCell ref="Q285:Q286"/>
    <mergeCell ref="R285:R286"/>
    <mergeCell ref="S285:S286"/>
    <mergeCell ref="T285:T286"/>
    <mergeCell ref="U285:U286"/>
    <mergeCell ref="J285:J286"/>
    <mergeCell ref="K285:K286"/>
    <mergeCell ref="L285:L286"/>
    <mergeCell ref="M285:M286"/>
    <mergeCell ref="N285:N286"/>
    <mergeCell ref="O285:O286"/>
    <mergeCell ref="AB287:AB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V287:V288"/>
    <mergeCell ref="W287:W288"/>
    <mergeCell ref="X287:X288"/>
    <mergeCell ref="Y287:Y288"/>
    <mergeCell ref="Z287:Z288"/>
    <mergeCell ref="AA287:AA288"/>
    <mergeCell ref="P287:P288"/>
    <mergeCell ref="Q287:Q288"/>
    <mergeCell ref="R287:R288"/>
    <mergeCell ref="S287:S288"/>
    <mergeCell ref="T287:T288"/>
    <mergeCell ref="U287:U288"/>
    <mergeCell ref="J287:J288"/>
    <mergeCell ref="K287:K288"/>
    <mergeCell ref="L287:L288"/>
    <mergeCell ref="M287:M288"/>
    <mergeCell ref="N287:N288"/>
    <mergeCell ref="O287:O288"/>
    <mergeCell ref="AB289:AB290"/>
    <mergeCell ref="A287:A288"/>
    <mergeCell ref="B287:B288"/>
    <mergeCell ref="C287:C288"/>
    <mergeCell ref="D291:D292"/>
    <mergeCell ref="E291:E292"/>
    <mergeCell ref="F291:F292"/>
    <mergeCell ref="G291:G292"/>
    <mergeCell ref="H291:H292"/>
    <mergeCell ref="I291:I292"/>
    <mergeCell ref="V289:V290"/>
    <mergeCell ref="W289:W290"/>
    <mergeCell ref="X289:X290"/>
    <mergeCell ref="Y289:Y290"/>
    <mergeCell ref="Z289:Z290"/>
    <mergeCell ref="AA289:AA290"/>
    <mergeCell ref="P289:P290"/>
    <mergeCell ref="Q289:Q290"/>
    <mergeCell ref="R289:R290"/>
    <mergeCell ref="S289:S290"/>
    <mergeCell ref="T289:T290"/>
    <mergeCell ref="U289:U290"/>
    <mergeCell ref="J289:J290"/>
    <mergeCell ref="K289:K290"/>
    <mergeCell ref="L289:L290"/>
    <mergeCell ref="M289:M290"/>
    <mergeCell ref="N289:N290"/>
    <mergeCell ref="O289:O290"/>
    <mergeCell ref="AB291:AB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V291:V292"/>
    <mergeCell ref="W291:W292"/>
    <mergeCell ref="X291:X292"/>
    <mergeCell ref="Y291:Y292"/>
    <mergeCell ref="Z291:Z292"/>
    <mergeCell ref="AA291:AA292"/>
    <mergeCell ref="P291:P292"/>
    <mergeCell ref="Q291:Q292"/>
    <mergeCell ref="R291:R292"/>
    <mergeCell ref="S291:S292"/>
    <mergeCell ref="T291:T292"/>
    <mergeCell ref="U291:U292"/>
    <mergeCell ref="J291:J292"/>
    <mergeCell ref="K291:K292"/>
    <mergeCell ref="L291:L292"/>
    <mergeCell ref="M291:M292"/>
    <mergeCell ref="N291:N292"/>
    <mergeCell ref="O291:O292"/>
    <mergeCell ref="AB293:AB294"/>
    <mergeCell ref="A291:A292"/>
    <mergeCell ref="B291:B292"/>
    <mergeCell ref="C291:C292"/>
    <mergeCell ref="D295:D296"/>
    <mergeCell ref="E295:E296"/>
    <mergeCell ref="F295:F296"/>
    <mergeCell ref="G295:G296"/>
    <mergeCell ref="H295:H296"/>
    <mergeCell ref="I295:I296"/>
    <mergeCell ref="V293:V294"/>
    <mergeCell ref="W293:W294"/>
    <mergeCell ref="X293:X294"/>
    <mergeCell ref="Y293:Y294"/>
    <mergeCell ref="Z293:Z294"/>
    <mergeCell ref="AA293:AA294"/>
    <mergeCell ref="P293:P294"/>
    <mergeCell ref="Q293:Q294"/>
    <mergeCell ref="R293:R294"/>
    <mergeCell ref="S293:S294"/>
    <mergeCell ref="T293:T294"/>
    <mergeCell ref="U293:U294"/>
    <mergeCell ref="J293:J294"/>
    <mergeCell ref="K293:K294"/>
    <mergeCell ref="L293:L294"/>
    <mergeCell ref="M293:M294"/>
    <mergeCell ref="N293:N294"/>
    <mergeCell ref="O293:O294"/>
    <mergeCell ref="AB295:AB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V295:V296"/>
    <mergeCell ref="W295:W296"/>
    <mergeCell ref="X295:X296"/>
    <mergeCell ref="Y295:Y296"/>
    <mergeCell ref="Z295:Z296"/>
    <mergeCell ref="AA295:AA296"/>
    <mergeCell ref="P295:P296"/>
    <mergeCell ref="Q295:Q296"/>
    <mergeCell ref="R295:R296"/>
    <mergeCell ref="S295:S296"/>
    <mergeCell ref="T295:T296"/>
    <mergeCell ref="U295:U296"/>
    <mergeCell ref="J295:J296"/>
    <mergeCell ref="K295:K296"/>
    <mergeCell ref="L295:L296"/>
    <mergeCell ref="M295:M296"/>
    <mergeCell ref="N295:N296"/>
    <mergeCell ref="O295:O296"/>
    <mergeCell ref="AB297:AB298"/>
    <mergeCell ref="A295:A296"/>
    <mergeCell ref="B295:B296"/>
    <mergeCell ref="C295:C296"/>
    <mergeCell ref="D299:D300"/>
    <mergeCell ref="E299:E300"/>
    <mergeCell ref="F299:F300"/>
    <mergeCell ref="G299:G300"/>
    <mergeCell ref="H299:H300"/>
    <mergeCell ref="I299:I300"/>
    <mergeCell ref="V297:V298"/>
    <mergeCell ref="W297:W298"/>
    <mergeCell ref="X297:X298"/>
    <mergeCell ref="Y297:Y298"/>
    <mergeCell ref="Z297:Z298"/>
    <mergeCell ref="AA297:AA298"/>
    <mergeCell ref="P297:P298"/>
    <mergeCell ref="Q297:Q298"/>
    <mergeCell ref="R297:R298"/>
    <mergeCell ref="S297:S298"/>
    <mergeCell ref="T297:T298"/>
    <mergeCell ref="U297:U298"/>
    <mergeCell ref="J297:J298"/>
    <mergeCell ref="K297:K298"/>
    <mergeCell ref="L297:L298"/>
    <mergeCell ref="M297:M298"/>
    <mergeCell ref="N297:N298"/>
    <mergeCell ref="O297:O298"/>
    <mergeCell ref="AB299:AB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V299:V300"/>
    <mergeCell ref="W299:W300"/>
    <mergeCell ref="X299:X300"/>
    <mergeCell ref="Y299:Y300"/>
    <mergeCell ref="Z299:Z300"/>
    <mergeCell ref="AA299:AA300"/>
    <mergeCell ref="P299:P300"/>
    <mergeCell ref="Q299:Q300"/>
    <mergeCell ref="R299:R300"/>
    <mergeCell ref="S299:S300"/>
    <mergeCell ref="T299:T300"/>
    <mergeCell ref="U299:U300"/>
    <mergeCell ref="J299:J300"/>
    <mergeCell ref="K299:K300"/>
    <mergeCell ref="L299:L300"/>
    <mergeCell ref="M299:M300"/>
    <mergeCell ref="N299:N300"/>
    <mergeCell ref="O299:O300"/>
    <mergeCell ref="AB301:AB302"/>
    <mergeCell ref="A299:A300"/>
    <mergeCell ref="B299:B300"/>
    <mergeCell ref="C299:C300"/>
    <mergeCell ref="D303:D304"/>
    <mergeCell ref="E303:E304"/>
    <mergeCell ref="F303:F304"/>
    <mergeCell ref="G303:G304"/>
    <mergeCell ref="H303:H304"/>
    <mergeCell ref="I303:I304"/>
    <mergeCell ref="V301:V302"/>
    <mergeCell ref="W301:W302"/>
    <mergeCell ref="X301:X302"/>
    <mergeCell ref="Y301:Y302"/>
    <mergeCell ref="Z301:Z302"/>
    <mergeCell ref="AA301:AA302"/>
    <mergeCell ref="P301:P302"/>
    <mergeCell ref="Q301:Q302"/>
    <mergeCell ref="R301:R302"/>
    <mergeCell ref="S301:S302"/>
    <mergeCell ref="T301:T302"/>
    <mergeCell ref="U301:U302"/>
    <mergeCell ref="J301:J302"/>
    <mergeCell ref="K301:K302"/>
    <mergeCell ref="L301:L302"/>
    <mergeCell ref="M301:M302"/>
    <mergeCell ref="N301:N302"/>
    <mergeCell ref="O301:O302"/>
    <mergeCell ref="AB303:AB304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V303:V304"/>
    <mergeCell ref="W303:W304"/>
    <mergeCell ref="X303:X304"/>
    <mergeCell ref="Y303:Y304"/>
    <mergeCell ref="Z303:Z304"/>
    <mergeCell ref="AA303:AA304"/>
    <mergeCell ref="P303:P304"/>
    <mergeCell ref="Q303:Q304"/>
    <mergeCell ref="R303:R304"/>
    <mergeCell ref="S303:S304"/>
    <mergeCell ref="T303:T304"/>
    <mergeCell ref="U303:U304"/>
    <mergeCell ref="J303:J304"/>
    <mergeCell ref="K303:K304"/>
    <mergeCell ref="L303:L304"/>
    <mergeCell ref="M303:M304"/>
    <mergeCell ref="N303:N304"/>
    <mergeCell ref="O303:O304"/>
    <mergeCell ref="AB305:AB306"/>
    <mergeCell ref="A303:A304"/>
    <mergeCell ref="B303:B304"/>
    <mergeCell ref="C303:C304"/>
    <mergeCell ref="D307:D308"/>
    <mergeCell ref="E307:E308"/>
    <mergeCell ref="F307:F308"/>
    <mergeCell ref="G307:G308"/>
    <mergeCell ref="H307:H308"/>
    <mergeCell ref="I307:I308"/>
    <mergeCell ref="V305:V306"/>
    <mergeCell ref="W305:W306"/>
    <mergeCell ref="X305:X306"/>
    <mergeCell ref="Y305:Y306"/>
    <mergeCell ref="Z305:Z306"/>
    <mergeCell ref="AA305:AA306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AB307:AB308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V307:V308"/>
    <mergeCell ref="W307:W308"/>
    <mergeCell ref="X307:X308"/>
    <mergeCell ref="Y307:Y308"/>
    <mergeCell ref="Z307:Z308"/>
    <mergeCell ref="AA307:AA308"/>
    <mergeCell ref="P307:P308"/>
    <mergeCell ref="Q307:Q308"/>
    <mergeCell ref="R307:R308"/>
    <mergeCell ref="S307:S308"/>
    <mergeCell ref="T307:T308"/>
    <mergeCell ref="U307:U308"/>
    <mergeCell ref="J307:J308"/>
    <mergeCell ref="K307:K308"/>
    <mergeCell ref="L307:L308"/>
    <mergeCell ref="M307:M308"/>
    <mergeCell ref="N307:N308"/>
    <mergeCell ref="O307:O308"/>
    <mergeCell ref="AB309:AB310"/>
    <mergeCell ref="A307:A308"/>
    <mergeCell ref="B307:B308"/>
    <mergeCell ref="C307:C308"/>
    <mergeCell ref="D311:D312"/>
    <mergeCell ref="E311:E312"/>
    <mergeCell ref="F311:F312"/>
    <mergeCell ref="G311:G312"/>
    <mergeCell ref="H311:H312"/>
    <mergeCell ref="I311:I312"/>
    <mergeCell ref="V309:V310"/>
    <mergeCell ref="W309:W310"/>
    <mergeCell ref="X309:X310"/>
    <mergeCell ref="Y309:Y310"/>
    <mergeCell ref="Z309:Z310"/>
    <mergeCell ref="AA309:AA310"/>
    <mergeCell ref="P309:P310"/>
    <mergeCell ref="Q309:Q310"/>
    <mergeCell ref="R309:R310"/>
    <mergeCell ref="S309:S310"/>
    <mergeCell ref="T309:T310"/>
    <mergeCell ref="U309:U310"/>
    <mergeCell ref="J309:J310"/>
    <mergeCell ref="K309:K310"/>
    <mergeCell ref="L309:L310"/>
    <mergeCell ref="M309:M310"/>
    <mergeCell ref="N309:N310"/>
    <mergeCell ref="O309:O310"/>
    <mergeCell ref="AB311:AB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V311:V312"/>
    <mergeCell ref="W311:W312"/>
    <mergeCell ref="X311:X312"/>
    <mergeCell ref="Y311:Y312"/>
    <mergeCell ref="Z311:Z312"/>
    <mergeCell ref="AA311:AA312"/>
    <mergeCell ref="P311:P312"/>
    <mergeCell ref="Q311:Q312"/>
    <mergeCell ref="R311:R312"/>
    <mergeCell ref="S311:S312"/>
    <mergeCell ref="T311:T312"/>
    <mergeCell ref="U311:U312"/>
    <mergeCell ref="J311:J312"/>
    <mergeCell ref="K311:K312"/>
    <mergeCell ref="L311:L312"/>
    <mergeCell ref="M311:M312"/>
    <mergeCell ref="N311:N312"/>
    <mergeCell ref="O311:O312"/>
    <mergeCell ref="AB313:AB314"/>
    <mergeCell ref="A311:A312"/>
    <mergeCell ref="B311:B312"/>
    <mergeCell ref="C311:C312"/>
    <mergeCell ref="D315:D316"/>
    <mergeCell ref="E315:E316"/>
    <mergeCell ref="F315:F316"/>
    <mergeCell ref="G315:G316"/>
    <mergeCell ref="H315:H316"/>
    <mergeCell ref="I315:I316"/>
    <mergeCell ref="V313:V314"/>
    <mergeCell ref="W313:W314"/>
    <mergeCell ref="X313:X314"/>
    <mergeCell ref="Y313:Y314"/>
    <mergeCell ref="Z313:Z314"/>
    <mergeCell ref="AA313:AA314"/>
    <mergeCell ref="P313:P314"/>
    <mergeCell ref="Q313:Q314"/>
    <mergeCell ref="R313:R314"/>
    <mergeCell ref="S313:S314"/>
    <mergeCell ref="T313:T314"/>
    <mergeCell ref="U313:U314"/>
    <mergeCell ref="J313:J314"/>
    <mergeCell ref="K313:K314"/>
    <mergeCell ref="L313:L314"/>
    <mergeCell ref="M313:M314"/>
    <mergeCell ref="N313:N314"/>
    <mergeCell ref="O313:O314"/>
    <mergeCell ref="AB315:AB316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V315:V316"/>
    <mergeCell ref="W315:W316"/>
    <mergeCell ref="X315:X316"/>
    <mergeCell ref="Y315:Y316"/>
    <mergeCell ref="Z315:Z316"/>
    <mergeCell ref="AA315:AA316"/>
    <mergeCell ref="P315:P316"/>
    <mergeCell ref="Q315:Q316"/>
    <mergeCell ref="R315:R316"/>
    <mergeCell ref="S315:S316"/>
    <mergeCell ref="T315:T316"/>
    <mergeCell ref="U315:U316"/>
    <mergeCell ref="J315:J316"/>
    <mergeCell ref="K315:K316"/>
    <mergeCell ref="L315:L316"/>
    <mergeCell ref="M315:M316"/>
    <mergeCell ref="N315:N316"/>
    <mergeCell ref="O315:O316"/>
    <mergeCell ref="AB317:AB318"/>
    <mergeCell ref="A315:A316"/>
    <mergeCell ref="B315:B316"/>
    <mergeCell ref="C315:C316"/>
    <mergeCell ref="D319:D320"/>
    <mergeCell ref="E319:E320"/>
    <mergeCell ref="F319:F320"/>
    <mergeCell ref="G319:G320"/>
    <mergeCell ref="H319:H320"/>
    <mergeCell ref="I319:I320"/>
    <mergeCell ref="V317:V318"/>
    <mergeCell ref="W317:W318"/>
    <mergeCell ref="X317:X318"/>
    <mergeCell ref="Y317:Y318"/>
    <mergeCell ref="Z317:Z318"/>
    <mergeCell ref="AA317:AA318"/>
    <mergeCell ref="P317:P318"/>
    <mergeCell ref="Q317:Q318"/>
    <mergeCell ref="R317:R318"/>
    <mergeCell ref="S317:S318"/>
    <mergeCell ref="T317:T318"/>
    <mergeCell ref="U317:U318"/>
    <mergeCell ref="J317:J318"/>
    <mergeCell ref="K317:K318"/>
    <mergeCell ref="L317:L318"/>
    <mergeCell ref="M317:M318"/>
    <mergeCell ref="N317:N318"/>
    <mergeCell ref="O317:O318"/>
    <mergeCell ref="AB319:AB320"/>
    <mergeCell ref="A321:A322"/>
    <mergeCell ref="B321:B322"/>
    <mergeCell ref="C321:C322"/>
    <mergeCell ref="D321:D322"/>
    <mergeCell ref="E321:E322"/>
    <mergeCell ref="F321:F322"/>
    <mergeCell ref="G321:G322"/>
    <mergeCell ref="H321:H322"/>
    <mergeCell ref="I321:I322"/>
    <mergeCell ref="V319:V320"/>
    <mergeCell ref="W319:W320"/>
    <mergeCell ref="X319:X320"/>
    <mergeCell ref="Y319:Y320"/>
    <mergeCell ref="Z319:Z320"/>
    <mergeCell ref="AA319:AA320"/>
    <mergeCell ref="P319:P320"/>
    <mergeCell ref="Q319:Q320"/>
    <mergeCell ref="R319:R320"/>
    <mergeCell ref="S319:S320"/>
    <mergeCell ref="T319:T320"/>
    <mergeCell ref="U319:U320"/>
    <mergeCell ref="J319:J320"/>
    <mergeCell ref="K319:K320"/>
    <mergeCell ref="L319:L320"/>
    <mergeCell ref="M319:M320"/>
    <mergeCell ref="N319:N320"/>
    <mergeCell ref="O319:O320"/>
    <mergeCell ref="AB321:AB322"/>
    <mergeCell ref="A319:A320"/>
    <mergeCell ref="B319:B320"/>
    <mergeCell ref="C319:C320"/>
    <mergeCell ref="D323:D324"/>
    <mergeCell ref="E323:E324"/>
    <mergeCell ref="F323:F324"/>
    <mergeCell ref="G323:G324"/>
    <mergeCell ref="H323:H324"/>
    <mergeCell ref="I323:I324"/>
    <mergeCell ref="V321:V322"/>
    <mergeCell ref="W321:W322"/>
    <mergeCell ref="X321:X322"/>
    <mergeCell ref="Y321:Y322"/>
    <mergeCell ref="Z321:Z322"/>
    <mergeCell ref="AA321:AA322"/>
    <mergeCell ref="P321:P322"/>
    <mergeCell ref="Q321:Q322"/>
    <mergeCell ref="R321:R322"/>
    <mergeCell ref="S321:S322"/>
    <mergeCell ref="T321:T322"/>
    <mergeCell ref="U321:U322"/>
    <mergeCell ref="J321:J322"/>
    <mergeCell ref="K321:K322"/>
    <mergeCell ref="L321:L322"/>
    <mergeCell ref="M321:M322"/>
    <mergeCell ref="N321:N322"/>
    <mergeCell ref="O321:O322"/>
    <mergeCell ref="AB323:AB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V323:V324"/>
    <mergeCell ref="W323:W324"/>
    <mergeCell ref="X323:X324"/>
    <mergeCell ref="Y323:Y324"/>
    <mergeCell ref="Z323:Z324"/>
    <mergeCell ref="AA323:AA324"/>
    <mergeCell ref="P323:P324"/>
    <mergeCell ref="Q323:Q324"/>
    <mergeCell ref="R323:R324"/>
    <mergeCell ref="S323:S324"/>
    <mergeCell ref="T323:T324"/>
    <mergeCell ref="U323:U324"/>
    <mergeCell ref="J323:J324"/>
    <mergeCell ref="K323:K324"/>
    <mergeCell ref="L323:L324"/>
    <mergeCell ref="M323:M324"/>
    <mergeCell ref="N323:N324"/>
    <mergeCell ref="O323:O324"/>
    <mergeCell ref="AB325:AB326"/>
    <mergeCell ref="A323:A324"/>
    <mergeCell ref="B323:B324"/>
    <mergeCell ref="C323:C324"/>
    <mergeCell ref="D327:D328"/>
    <mergeCell ref="E327:E328"/>
    <mergeCell ref="F327:F328"/>
    <mergeCell ref="G327:G328"/>
    <mergeCell ref="H327:H328"/>
    <mergeCell ref="I327:I328"/>
    <mergeCell ref="V325:V326"/>
    <mergeCell ref="W325:W326"/>
    <mergeCell ref="X325:X326"/>
    <mergeCell ref="Y325:Y326"/>
    <mergeCell ref="Z325:Z326"/>
    <mergeCell ref="AA325:AA326"/>
    <mergeCell ref="P325:P326"/>
    <mergeCell ref="Q325:Q326"/>
    <mergeCell ref="R325:R326"/>
    <mergeCell ref="S325:S326"/>
    <mergeCell ref="T325:T326"/>
    <mergeCell ref="U325:U326"/>
    <mergeCell ref="J325:J326"/>
    <mergeCell ref="K325:K326"/>
    <mergeCell ref="L325:L326"/>
    <mergeCell ref="M325:M326"/>
    <mergeCell ref="N325:N326"/>
    <mergeCell ref="O325:O326"/>
    <mergeCell ref="AB327:AB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I329:I330"/>
    <mergeCell ref="V327:V328"/>
    <mergeCell ref="W327:W328"/>
    <mergeCell ref="X327:X328"/>
    <mergeCell ref="Y327:Y328"/>
    <mergeCell ref="Z327:Z328"/>
    <mergeCell ref="AA327:AA328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AB329:AB330"/>
    <mergeCell ref="A327:A328"/>
    <mergeCell ref="B327:B328"/>
    <mergeCell ref="C327:C328"/>
    <mergeCell ref="E331:E332"/>
    <mergeCell ref="F331:F332"/>
    <mergeCell ref="G331:G332"/>
    <mergeCell ref="H331:H332"/>
    <mergeCell ref="I331:I332"/>
    <mergeCell ref="V329:V330"/>
    <mergeCell ref="W329:W330"/>
    <mergeCell ref="X329:X330"/>
    <mergeCell ref="Y329:Y330"/>
    <mergeCell ref="Z329:Z330"/>
    <mergeCell ref="AA329:AA330"/>
    <mergeCell ref="P329:P330"/>
    <mergeCell ref="Q329:Q330"/>
    <mergeCell ref="R329:R330"/>
    <mergeCell ref="S329:S330"/>
    <mergeCell ref="T329:T330"/>
    <mergeCell ref="U329:U330"/>
    <mergeCell ref="J329:J330"/>
    <mergeCell ref="K329:K330"/>
    <mergeCell ref="L329:L330"/>
    <mergeCell ref="M329:M330"/>
    <mergeCell ref="N329:N330"/>
    <mergeCell ref="O329:O330"/>
    <mergeCell ref="AB331:AB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V331:V332"/>
    <mergeCell ref="W331:W332"/>
    <mergeCell ref="X331:X332"/>
    <mergeCell ref="Y331:Y332"/>
    <mergeCell ref="Z331:Z332"/>
    <mergeCell ref="AA331:AA332"/>
    <mergeCell ref="P331:P332"/>
    <mergeCell ref="Q331:Q332"/>
    <mergeCell ref="R331:R332"/>
    <mergeCell ref="S331:S332"/>
    <mergeCell ref="T331:T332"/>
    <mergeCell ref="U331:U332"/>
    <mergeCell ref="J331:J332"/>
    <mergeCell ref="K331:K332"/>
    <mergeCell ref="L331:L332"/>
    <mergeCell ref="M331:M332"/>
    <mergeCell ref="N331:N332"/>
    <mergeCell ref="O331:O332"/>
    <mergeCell ref="A331:A332"/>
    <mergeCell ref="B331:B332"/>
    <mergeCell ref="C331:C332"/>
    <mergeCell ref="D331:D332"/>
    <mergeCell ref="E335:E336"/>
    <mergeCell ref="F335:F336"/>
    <mergeCell ref="G335:G336"/>
    <mergeCell ref="H335:H336"/>
    <mergeCell ref="I335:I336"/>
    <mergeCell ref="V333:V334"/>
    <mergeCell ref="W333:W334"/>
    <mergeCell ref="X333:X334"/>
    <mergeCell ref="Y333:Y334"/>
    <mergeCell ref="Z333:Z334"/>
    <mergeCell ref="AA333:AA334"/>
    <mergeCell ref="P333:P334"/>
    <mergeCell ref="Q333:Q334"/>
    <mergeCell ref="R333:R334"/>
    <mergeCell ref="S333:S334"/>
    <mergeCell ref="T333:T334"/>
    <mergeCell ref="U333:U334"/>
    <mergeCell ref="J333:J334"/>
    <mergeCell ref="K333:K334"/>
    <mergeCell ref="L333:L334"/>
    <mergeCell ref="M333:M334"/>
    <mergeCell ref="N333:N334"/>
    <mergeCell ref="O333:O334"/>
    <mergeCell ref="AB335:AB336"/>
    <mergeCell ref="A82:A83"/>
    <mergeCell ref="C82:C83"/>
    <mergeCell ref="E82:E83"/>
    <mergeCell ref="F82:F83"/>
    <mergeCell ref="G82:G83"/>
    <mergeCell ref="H82:H83"/>
    <mergeCell ref="I82:I83"/>
    <mergeCell ref="J82:J83"/>
    <mergeCell ref="V335:V336"/>
    <mergeCell ref="W335:W336"/>
    <mergeCell ref="X335:X336"/>
    <mergeCell ref="Y335:Y336"/>
    <mergeCell ref="Z335:Z336"/>
    <mergeCell ref="AA335:AA336"/>
    <mergeCell ref="P335:P336"/>
    <mergeCell ref="Q335:Q336"/>
    <mergeCell ref="R335:R336"/>
    <mergeCell ref="S335:S336"/>
    <mergeCell ref="T335:T336"/>
    <mergeCell ref="U335:U336"/>
    <mergeCell ref="J335:J336"/>
    <mergeCell ref="K335:K336"/>
    <mergeCell ref="L335:L336"/>
    <mergeCell ref="M335:M336"/>
    <mergeCell ref="N335:N336"/>
    <mergeCell ref="O335:O336"/>
    <mergeCell ref="AB333:AB334"/>
    <mergeCell ref="A335:A336"/>
    <mergeCell ref="B335:B336"/>
    <mergeCell ref="C335:C336"/>
    <mergeCell ref="D335:D336"/>
    <mergeCell ref="D171:D172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A159:AA160"/>
    <mergeCell ref="P159:P160"/>
    <mergeCell ref="Q159:Q160"/>
    <mergeCell ref="R159:R160"/>
    <mergeCell ref="S159:S160"/>
    <mergeCell ref="T159:T160"/>
    <mergeCell ref="S124:S125"/>
    <mergeCell ref="T124:T125"/>
    <mergeCell ref="U124:U125"/>
    <mergeCell ref="V124:V125"/>
    <mergeCell ref="W124:W125"/>
    <mergeCell ref="X124:X125"/>
    <mergeCell ref="U159:U160"/>
    <mergeCell ref="U173:U174"/>
    <mergeCell ref="V173:V174"/>
    <mergeCell ref="W173:W174"/>
    <mergeCell ref="X173:X174"/>
    <mergeCell ref="Y173:Y174"/>
    <mergeCell ref="G173:G174"/>
    <mergeCell ref="H173:H174"/>
    <mergeCell ref="I173:I174"/>
    <mergeCell ref="J173:J174"/>
    <mergeCell ref="K173:K174"/>
    <mergeCell ref="L173:L174"/>
    <mergeCell ref="Y124:Y125"/>
    <mergeCell ref="Z124:Z125"/>
    <mergeCell ref="AA124:AA125"/>
    <mergeCell ref="AB124:AB125"/>
    <mergeCell ref="AB171:AB172"/>
    <mergeCell ref="X167:X168"/>
    <mergeCell ref="Y167:Y168"/>
    <mergeCell ref="R173:R174"/>
    <mergeCell ref="S173:S174"/>
    <mergeCell ref="T169:T170"/>
    <mergeCell ref="J159:J160"/>
    <mergeCell ref="K159:K160"/>
    <mergeCell ref="L159:L160"/>
    <mergeCell ref="M159:M160"/>
    <mergeCell ref="N159:N160"/>
    <mergeCell ref="O159:O160"/>
    <mergeCell ref="AA156:AA157"/>
    <mergeCell ref="AB156:AB157"/>
    <mergeCell ref="AA154:AA155"/>
    <mergeCell ref="AB154:AB155"/>
    <mergeCell ref="G156:G157"/>
    <mergeCell ref="O124:O125"/>
    <mergeCell ref="P124:P125"/>
    <mergeCell ref="Q124:Q125"/>
    <mergeCell ref="R124:R125"/>
    <mergeCell ref="G124:G125"/>
    <mergeCell ref="H124:H125"/>
    <mergeCell ref="I124:I125"/>
    <mergeCell ref="J124:J125"/>
    <mergeCell ref="K124:K125"/>
    <mergeCell ref="L124:L125"/>
    <mergeCell ref="H156:H157"/>
    <mergeCell ref="U154:U155"/>
    <mergeCell ref="V154:V155"/>
    <mergeCell ref="W154:W155"/>
    <mergeCell ref="X154:X155"/>
    <mergeCell ref="Y154:Y155"/>
    <mergeCell ref="Z154:Z155"/>
    <mergeCell ref="O154:O155"/>
    <mergeCell ref="P154:P155"/>
    <mergeCell ref="Q154:Q155"/>
    <mergeCell ref="R154:R155"/>
    <mergeCell ref="S154:S155"/>
    <mergeCell ref="T154:T155"/>
    <mergeCell ref="I154:I155"/>
    <mergeCell ref="J154:J155"/>
    <mergeCell ref="K154:K155"/>
    <mergeCell ref="L154:L155"/>
    <mergeCell ref="M154:M155"/>
    <mergeCell ref="N154:N155"/>
    <mergeCell ref="Z145:Z146"/>
    <mergeCell ref="Z141:Z142"/>
    <mergeCell ref="Z137:Z138"/>
    <mergeCell ref="AB165:AB166"/>
    <mergeCell ref="AB161:AB162"/>
    <mergeCell ref="Z167:Z168"/>
    <mergeCell ref="AA167:AA168"/>
    <mergeCell ref="AB167:AB168"/>
    <mergeCell ref="M167:M168"/>
    <mergeCell ref="N167:N168"/>
    <mergeCell ref="O167:O168"/>
    <mergeCell ref="P167:P168"/>
    <mergeCell ref="Q167:Q168"/>
    <mergeCell ref="R167:R168"/>
    <mergeCell ref="Z165:Z166"/>
    <mergeCell ref="AA165:AA166"/>
    <mergeCell ref="AA169:AA170"/>
    <mergeCell ref="AB169:AB170"/>
    <mergeCell ref="U169:U170"/>
    <mergeCell ref="V169:V170"/>
    <mergeCell ref="W169:W170"/>
    <mergeCell ref="X169:X170"/>
    <mergeCell ref="Y169:Y170"/>
    <mergeCell ref="Z169:Z170"/>
    <mergeCell ref="AB159:AB160"/>
    <mergeCell ref="V159:V160"/>
    <mergeCell ref="W159:W160"/>
    <mergeCell ref="X159:X160"/>
    <mergeCell ref="Y159:Y160"/>
    <mergeCell ref="Z159:Z160"/>
    <mergeCell ref="J163:J164"/>
    <mergeCell ref="K163:K164"/>
    <mergeCell ref="L163:L164"/>
    <mergeCell ref="M163:M164"/>
    <mergeCell ref="N163:N164"/>
    <mergeCell ref="O163:O164"/>
    <mergeCell ref="J161:J162"/>
    <mergeCell ref="K161:K162"/>
    <mergeCell ref="L161:L162"/>
    <mergeCell ref="M161:M162"/>
    <mergeCell ref="U161:U162"/>
    <mergeCell ref="D163:D164"/>
    <mergeCell ref="E163:E164"/>
    <mergeCell ref="F163:F164"/>
    <mergeCell ref="G163:G164"/>
    <mergeCell ref="H163:H164"/>
    <mergeCell ref="I163:I164"/>
    <mergeCell ref="N161:N162"/>
    <mergeCell ref="O161:O162"/>
    <mergeCell ref="X163:X164"/>
    <mergeCell ref="Y163:Y164"/>
    <mergeCell ref="Z163:Z164"/>
    <mergeCell ref="AA163:AA164"/>
    <mergeCell ref="V161:V162"/>
    <mergeCell ref="W161:W162"/>
    <mergeCell ref="X161:X162"/>
    <mergeCell ref="Y161:Y162"/>
    <mergeCell ref="P163:P164"/>
    <mergeCell ref="Q163:Q164"/>
    <mergeCell ref="R163:R164"/>
    <mergeCell ref="S163:S164"/>
    <mergeCell ref="T163:T164"/>
    <mergeCell ref="U163:U164"/>
    <mergeCell ref="P161:P162"/>
    <mergeCell ref="Q161:Q162"/>
    <mergeCell ref="R161:R162"/>
    <mergeCell ref="S161:S162"/>
    <mergeCell ref="Z161:Z162"/>
    <mergeCell ref="AA161:AA162"/>
    <mergeCell ref="T161:T162"/>
    <mergeCell ref="F167:F168"/>
    <mergeCell ref="G167:G168"/>
    <mergeCell ref="N165:N166"/>
    <mergeCell ref="O165:O166"/>
    <mergeCell ref="P165:P166"/>
    <mergeCell ref="Q165:Q166"/>
    <mergeCell ref="R165:R166"/>
    <mergeCell ref="S165:S166"/>
    <mergeCell ref="P169:P170"/>
    <mergeCell ref="Q169:Q170"/>
    <mergeCell ref="R169:R170"/>
    <mergeCell ref="S169:S170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L167:L168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AB163:AB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V163:V164"/>
    <mergeCell ref="W163:W164"/>
    <mergeCell ref="J165:J166"/>
    <mergeCell ref="K165:K166"/>
    <mergeCell ref="L165:L166"/>
    <mergeCell ref="M165:M166"/>
    <mergeCell ref="T165:T166"/>
    <mergeCell ref="U165:U166"/>
    <mergeCell ref="V165:V166"/>
    <mergeCell ref="W165:W166"/>
    <mergeCell ref="A163:A164"/>
    <mergeCell ref="B163:B164"/>
    <mergeCell ref="C163:C164"/>
    <mergeCell ref="AB173:AB174"/>
    <mergeCell ref="T173:T174"/>
    <mergeCell ref="A208:A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W167:W168"/>
    <mergeCell ref="X165:X166"/>
    <mergeCell ref="Y165:Y166"/>
    <mergeCell ref="H167:H168"/>
    <mergeCell ref="I167:I168"/>
    <mergeCell ref="J167:J168"/>
    <mergeCell ref="K167:K168"/>
    <mergeCell ref="S167:S168"/>
    <mergeCell ref="T167:T168"/>
    <mergeCell ref="U167:U168"/>
    <mergeCell ref="V167:V168"/>
    <mergeCell ref="A179:A180"/>
    <mergeCell ref="B179:B180"/>
    <mergeCell ref="C179:C180"/>
    <mergeCell ref="A167:A168"/>
    <mergeCell ref="B167:B168"/>
    <mergeCell ref="C167:C168"/>
    <mergeCell ref="D167:D168"/>
    <mergeCell ref="E167:E168"/>
    <mergeCell ref="F187:F188"/>
    <mergeCell ref="Z208:Z209"/>
    <mergeCell ref="AA208:AA209"/>
    <mergeCell ref="AB208:AB209"/>
    <mergeCell ref="B208:B209"/>
    <mergeCell ref="C208:C209"/>
    <mergeCell ref="D208:D209"/>
    <mergeCell ref="E208:E209"/>
    <mergeCell ref="F208:F209"/>
    <mergeCell ref="G208:G209"/>
    <mergeCell ref="A171:A172"/>
    <mergeCell ref="B171:B172"/>
    <mergeCell ref="C171:C172"/>
    <mergeCell ref="A173:A174"/>
    <mergeCell ref="B173:B174"/>
    <mergeCell ref="C173:C174"/>
    <mergeCell ref="D173:D174"/>
    <mergeCell ref="E173:E174"/>
    <mergeCell ref="F173:F174"/>
    <mergeCell ref="Y206:Y207"/>
    <mergeCell ref="R208:R209"/>
    <mergeCell ref="S208:S209"/>
    <mergeCell ref="T208:T209"/>
    <mergeCell ref="U208:U209"/>
    <mergeCell ref="V208:V209"/>
    <mergeCell ref="W208:W209"/>
    <mergeCell ref="X208:X209"/>
    <mergeCell ref="Y208:Y209"/>
    <mergeCell ref="M173:M174"/>
    <mergeCell ref="N173:N174"/>
    <mergeCell ref="AB181:AB182"/>
    <mergeCell ref="O173:O174"/>
    <mergeCell ref="Y179:Y180"/>
    <mergeCell ref="AA179:AA180"/>
    <mergeCell ref="AB179:AB180"/>
    <mergeCell ref="Z179:Z180"/>
    <mergeCell ref="X179:X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Y181:Y182"/>
    <mergeCell ref="Z181:Z182"/>
    <mergeCell ref="W179:W180"/>
    <mergeCell ref="C132:C133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AA181:AA182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R179:R180"/>
    <mergeCell ref="Q179:Q180"/>
    <mergeCell ref="S179:S180"/>
    <mergeCell ref="T179:T180"/>
    <mergeCell ref="V179:V180"/>
    <mergeCell ref="U132:U133"/>
    <mergeCell ref="V132:V133"/>
    <mergeCell ref="W132:W133"/>
    <mergeCell ref="X132:X133"/>
    <mergeCell ref="Y132:Y133"/>
    <mergeCell ref="R185:R186"/>
    <mergeCell ref="S185:S186"/>
    <mergeCell ref="T185:T186"/>
    <mergeCell ref="U185:U186"/>
    <mergeCell ref="V185:V186"/>
    <mergeCell ref="W185:W186"/>
    <mergeCell ref="X185:X186"/>
    <mergeCell ref="Y185:Y186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Y253:Y254"/>
    <mergeCell ref="D130:D131"/>
    <mergeCell ref="D132:D133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Q185:Q186"/>
    <mergeCell ref="Z253:Z254"/>
    <mergeCell ref="AA253:AA254"/>
    <mergeCell ref="AB253:AB254"/>
    <mergeCell ref="Z183:Z184"/>
    <mergeCell ref="AA183:AA184"/>
    <mergeCell ref="AB183:AB184"/>
    <mergeCell ref="Z185:Z186"/>
    <mergeCell ref="AA185:AA186"/>
    <mergeCell ref="AB185:AB186"/>
    <mergeCell ref="Z130:Z131"/>
    <mergeCell ref="AA130:AA131"/>
    <mergeCell ref="AB130:AB131"/>
    <mergeCell ref="Z132:Z133"/>
    <mergeCell ref="AA132:AA133"/>
    <mergeCell ref="AB132:AB133"/>
    <mergeCell ref="Y130:Y131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3" topLeftCell="A4" activePane="bottomLeft" state="frozen"/>
      <selection pane="bottomLeft" activeCell="Q4" sqref="Q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37" t="s">
        <v>3</v>
      </c>
    </row>
    <row r="2" spans="1:19" s="1" customFormat="1" x14ac:dyDescent="0.3">
      <c r="A2" s="131"/>
      <c r="B2" s="131"/>
      <c r="C2" s="131"/>
      <c r="D2" s="132"/>
      <c r="E2" s="139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38"/>
    </row>
    <row r="3" spans="1:19" s="1" customFormat="1" ht="15" thickBot="1" x14ac:dyDescent="0.35">
      <c r="A3" s="133"/>
      <c r="B3" s="133"/>
      <c r="C3" s="133"/>
      <c r="D3" s="134"/>
      <c r="E3" s="140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27" t="s">
        <v>312</v>
      </c>
      <c r="B4" s="128"/>
      <c r="C4" s="117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129"/>
      <c r="B5" s="130"/>
      <c r="C5" s="118"/>
      <c r="D5" s="11" t="s">
        <v>5</v>
      </c>
      <c r="E5" s="12">
        <f t="shared" si="0"/>
        <v>126829.63999999998</v>
      </c>
      <c r="F5" s="13">
        <f t="shared" si="0"/>
        <v>45392.05</v>
      </c>
      <c r="G5" s="13">
        <f t="shared" si="0"/>
        <v>172100.72</v>
      </c>
      <c r="H5" s="13">
        <f t="shared" si="0"/>
        <v>4713.57</v>
      </c>
      <c r="I5" s="13">
        <f t="shared" si="0"/>
        <v>2760.2799999999997</v>
      </c>
      <c r="J5" s="13">
        <f t="shared" si="1"/>
        <v>351796.26000000007</v>
      </c>
      <c r="K5" s="13">
        <f>K7+K40+K59+K86+K97+K110+K117+K136+K149+K160+K191+K232+K257+K278</f>
        <v>5871.5199999999995</v>
      </c>
      <c r="L5" s="13">
        <f>L7+L40+L59+L86+L97+L110+L117+L136+L149+L160+L191+L232+L257+L278</f>
        <v>0</v>
      </c>
      <c r="M5" s="13">
        <f>SUM(K5:L5)</f>
        <v>5871.5199999999995</v>
      </c>
      <c r="N5" s="13">
        <f>N7+N40+N59+N86+N97+N110+N117+N136+N149+N160+N191+N232+N257+N278</f>
        <v>0</v>
      </c>
      <c r="O5" s="13">
        <f>O7+O40+O59+O86+O97+O110+O117+O136+O149+O160+O191+O232+O257+O278</f>
        <v>32373.05</v>
      </c>
      <c r="P5" s="14">
        <f>SUM(N5:O5)</f>
        <v>32373.05</v>
      </c>
      <c r="Q5" s="15">
        <f>P5+M5+J5</f>
        <v>390040.83000000007</v>
      </c>
    </row>
    <row r="6" spans="1:19" x14ac:dyDescent="0.3">
      <c r="A6" s="113" t="s">
        <v>8</v>
      </c>
      <c r="B6" s="114"/>
      <c r="C6" s="117" t="s">
        <v>9</v>
      </c>
      <c r="D6" s="111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5"/>
      <c r="B7" s="116"/>
      <c r="C7" s="118"/>
      <c r="D7" s="112"/>
      <c r="E7" s="21">
        <f t="shared" si="2"/>
        <v>4607.01</v>
      </c>
      <c r="F7" s="22">
        <f t="shared" si="2"/>
        <v>2282.08</v>
      </c>
      <c r="G7" s="22">
        <f t="shared" si="2"/>
        <v>4032.5299999999997</v>
      </c>
      <c r="H7" s="22">
        <f t="shared" si="2"/>
        <v>3342.27</v>
      </c>
      <c r="I7" s="22">
        <f t="shared" si="2"/>
        <v>0</v>
      </c>
      <c r="J7" s="23">
        <f t="shared" si="1"/>
        <v>14263.89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17263.89</v>
      </c>
    </row>
    <row r="8" spans="1:19" x14ac:dyDescent="0.3">
      <c r="A8" s="102" t="s">
        <v>10</v>
      </c>
      <c r="B8" s="102"/>
      <c r="C8" s="104" t="s">
        <v>11</v>
      </c>
      <c r="D8" s="119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9"/>
      <c r="D9" s="120"/>
      <c r="E9" s="31">
        <f>E11+E13</f>
        <v>4607.01</v>
      </c>
      <c r="F9" s="32">
        <f>F11+F13</f>
        <v>2282.08</v>
      </c>
      <c r="G9" s="32">
        <f t="shared" si="4"/>
        <v>2482.5299999999997</v>
      </c>
      <c r="H9" s="32">
        <f t="shared" si="4"/>
        <v>0</v>
      </c>
      <c r="I9" s="32">
        <f t="shared" si="4"/>
        <v>0</v>
      </c>
      <c r="J9" s="33">
        <f t="shared" si="1"/>
        <v>9371.619999999999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9371.619999999999</v>
      </c>
    </row>
    <row r="10" spans="1:19" x14ac:dyDescent="0.3">
      <c r="A10" s="107"/>
      <c r="B10" s="107" t="s">
        <v>12</v>
      </c>
      <c r="C10" s="109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9"/>
      <c r="D11" s="36"/>
      <c r="E11" s="42">
        <v>4607.01</v>
      </c>
      <c r="F11" s="43">
        <v>1611.28</v>
      </c>
      <c r="G11" s="43">
        <v>452.99</v>
      </c>
      <c r="H11" s="43">
        <v>0</v>
      </c>
      <c r="I11" s="43"/>
      <c r="J11" s="33">
        <f t="shared" si="7"/>
        <v>6671.28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6671.28</v>
      </c>
    </row>
    <row r="12" spans="1:19" x14ac:dyDescent="0.3">
      <c r="A12" s="107"/>
      <c r="B12" s="107" t="s">
        <v>14</v>
      </c>
      <c r="C12" s="109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9"/>
      <c r="D13" s="36"/>
      <c r="E13" s="42"/>
      <c r="F13" s="43">
        <v>670.8</v>
      </c>
      <c r="G13" s="43">
        <v>2029.54</v>
      </c>
      <c r="H13" s="43"/>
      <c r="I13" s="43"/>
      <c r="J13" s="33">
        <f t="shared" si="7"/>
        <v>2700.34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2700.34</v>
      </c>
    </row>
    <row r="14" spans="1:19" x14ac:dyDescent="0.3">
      <c r="A14" s="107" t="s">
        <v>16</v>
      </c>
      <c r="B14" s="107"/>
      <c r="C14" s="109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9"/>
      <c r="D15" s="36"/>
      <c r="E15" s="42"/>
      <c r="F15" s="43"/>
      <c r="G15" s="43"/>
      <c r="H15" s="43">
        <v>1812.27</v>
      </c>
      <c r="I15" s="43"/>
      <c r="J15" s="33">
        <f t="shared" si="7"/>
        <v>1812.27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1812.27</v>
      </c>
    </row>
    <row r="16" spans="1:19" x14ac:dyDescent="0.3">
      <c r="A16" s="107" t="s">
        <v>19</v>
      </c>
      <c r="B16" s="107"/>
      <c r="C16" s="109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9"/>
      <c r="D17" s="36"/>
      <c r="E17" s="42"/>
      <c r="F17" s="43"/>
      <c r="G17" s="43"/>
      <c r="H17" s="43">
        <v>1364</v>
      </c>
      <c r="I17" s="43"/>
      <c r="J17" s="33">
        <f t="shared" si="7"/>
        <v>1364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1364</v>
      </c>
    </row>
    <row r="18" spans="1:17" x14ac:dyDescent="0.3">
      <c r="A18" s="107" t="s">
        <v>19</v>
      </c>
      <c r="B18" s="107"/>
      <c r="C18" s="109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9"/>
      <c r="D19" s="36"/>
      <c r="E19" s="42"/>
      <c r="F19" s="43"/>
      <c r="G19" s="43"/>
      <c r="H19" s="43">
        <v>166</v>
      </c>
      <c r="I19" s="43"/>
      <c r="J19" s="33">
        <f t="shared" si="7"/>
        <v>166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166</v>
      </c>
    </row>
    <row r="20" spans="1:17" x14ac:dyDescent="0.3">
      <c r="A20" s="107" t="s">
        <v>24</v>
      </c>
      <c r="B20" s="107"/>
      <c r="C20" s="109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107"/>
      <c r="B21" s="107"/>
      <c r="C21" s="109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3200</v>
      </c>
    </row>
    <row r="22" spans="1:17" x14ac:dyDescent="0.3">
      <c r="A22" s="107" t="s">
        <v>27</v>
      </c>
      <c r="B22" s="107"/>
      <c r="C22" s="109" t="s">
        <v>28</v>
      </c>
      <c r="D22" s="120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9"/>
      <c r="D23" s="120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17" ht="13.8" customHeight="1" x14ac:dyDescent="0.3">
      <c r="A24" s="107"/>
      <c r="B24" s="107" t="s">
        <v>29</v>
      </c>
      <c r="C24" s="109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9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17" x14ac:dyDescent="0.3">
      <c r="A26" s="107"/>
      <c r="B26" s="107" t="s">
        <v>32</v>
      </c>
      <c r="C26" s="109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9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3" t="s">
        <v>296</v>
      </c>
      <c r="D28" s="120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4"/>
      <c r="D29" s="120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3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4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9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9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107" t="s">
        <v>34</v>
      </c>
      <c r="B34" s="107"/>
      <c r="C34" s="109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107"/>
      <c r="B35" s="107"/>
      <c r="C35" s="10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9" t="s">
        <v>37</v>
      </c>
      <c r="D36" s="12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9"/>
      <c r="D37" s="120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3" t="s">
        <v>38</v>
      </c>
      <c r="B39" s="114"/>
      <c r="C39" s="117" t="s">
        <v>39</v>
      </c>
      <c r="D39" s="111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5"/>
      <c r="B40" s="116"/>
      <c r="C40" s="118"/>
      <c r="D40" s="112"/>
      <c r="E40" s="21">
        <f>E42+E44+E50+E52+E54+E56</f>
        <v>0</v>
      </c>
      <c r="F40" s="22">
        <f t="shared" si="10"/>
        <v>39.1</v>
      </c>
      <c r="G40" s="22">
        <f t="shared" si="10"/>
        <v>801.06</v>
      </c>
      <c r="H40" s="22">
        <f t="shared" si="10"/>
        <v>0</v>
      </c>
      <c r="I40" s="22">
        <f t="shared" si="10"/>
        <v>0</v>
      </c>
      <c r="J40" s="24">
        <f t="shared" si="11"/>
        <v>840.16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840.16</v>
      </c>
    </row>
    <row r="41" spans="1:17" x14ac:dyDescent="0.3">
      <c r="A41" s="102" t="s">
        <v>40</v>
      </c>
      <c r="B41" s="102"/>
      <c r="C41" s="104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9"/>
      <c r="D42" s="36"/>
      <c r="E42" s="42"/>
      <c r="F42" s="43"/>
      <c r="G42" s="43">
        <v>57.6</v>
      </c>
      <c r="H42" s="43"/>
      <c r="I42" s="43"/>
      <c r="J42" s="34">
        <f t="shared" si="11"/>
        <v>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57.6</v>
      </c>
    </row>
    <row r="43" spans="1:17" x14ac:dyDescent="0.3">
      <c r="A43" s="107" t="s">
        <v>43</v>
      </c>
      <c r="B43" s="107"/>
      <c r="C43" s="109" t="s">
        <v>44</v>
      </c>
      <c r="D43" s="120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9"/>
      <c r="D44" s="120"/>
      <c r="E44" s="42"/>
      <c r="F44" s="43">
        <v>39.1</v>
      </c>
      <c r="G44" s="43">
        <v>200</v>
      </c>
      <c r="H44" s="43"/>
      <c r="I44" s="43"/>
      <c r="J44" s="34">
        <f t="shared" si="11"/>
        <v>239.1</v>
      </c>
      <c r="K44" s="42"/>
      <c r="L44" s="43"/>
      <c r="M44" s="34"/>
      <c r="N44" s="42"/>
      <c r="O44" s="43"/>
      <c r="P44" s="34"/>
      <c r="Q44" s="35">
        <f t="shared" si="14"/>
        <v>239.1</v>
      </c>
    </row>
    <row r="45" spans="1:17" hidden="1" x14ac:dyDescent="0.3">
      <c r="A45" s="107"/>
      <c r="B45" s="107" t="s">
        <v>45</v>
      </c>
      <c r="C45" s="109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9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9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9"/>
      <c r="D50" s="36"/>
      <c r="E50" s="42"/>
      <c r="F50" s="43"/>
      <c r="G50" s="43">
        <v>25.2</v>
      </c>
      <c r="H50" s="43"/>
      <c r="I50" s="43"/>
      <c r="J50" s="34">
        <f t="shared" si="11"/>
        <v>25.2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25.2</v>
      </c>
    </row>
    <row r="51" spans="1:17" x14ac:dyDescent="0.3">
      <c r="A51" s="107" t="s">
        <v>49</v>
      </c>
      <c r="B51" s="107"/>
      <c r="C51" s="109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9"/>
      <c r="D52" s="36"/>
      <c r="E52" s="42"/>
      <c r="F52" s="43"/>
      <c r="G52" s="43">
        <v>159.91999999999999</v>
      </c>
      <c r="H52" s="43"/>
      <c r="I52" s="43"/>
      <c r="J52" s="34">
        <f t="shared" si="11"/>
        <v>159.91999999999999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159.91999999999999</v>
      </c>
    </row>
    <row r="53" spans="1:17" x14ac:dyDescent="0.3">
      <c r="A53" s="107" t="s">
        <v>53</v>
      </c>
      <c r="B53" s="107"/>
      <c r="C53" s="109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9"/>
      <c r="D54" s="36"/>
      <c r="E54" s="42"/>
      <c r="F54" s="43"/>
      <c r="G54" s="43">
        <v>358.34</v>
      </c>
      <c r="H54" s="43"/>
      <c r="I54" s="43"/>
      <c r="J54" s="34">
        <f t="shared" si="11"/>
        <v>358.34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358.34</v>
      </c>
    </row>
    <row r="55" spans="1:17" x14ac:dyDescent="0.3">
      <c r="A55" s="107" t="s">
        <v>55</v>
      </c>
      <c r="B55" s="107"/>
      <c r="C55" s="109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08"/>
      <c r="B56" s="108"/>
      <c r="C56" s="11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3" t="s">
        <v>58</v>
      </c>
      <c r="B58" s="114"/>
      <c r="C58" s="117" t="s">
        <v>59</v>
      </c>
      <c r="D58" s="11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64265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75425</v>
      </c>
    </row>
    <row r="59" spans="1:17" ht="14.4" thickBot="1" x14ac:dyDescent="0.35">
      <c r="A59" s="115"/>
      <c r="B59" s="116"/>
      <c r="C59" s="118"/>
      <c r="D59" s="11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10214.31</v>
      </c>
      <c r="H59" s="22">
        <f t="shared" si="22"/>
        <v>0</v>
      </c>
      <c r="I59" s="22">
        <f t="shared" si="22"/>
        <v>0</v>
      </c>
      <c r="J59" s="24">
        <f t="shared" si="17"/>
        <v>10214.31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294.45999999999998</v>
      </c>
      <c r="P59" s="24">
        <f t="shared" si="20"/>
        <v>294.45999999999998</v>
      </c>
      <c r="Q59" s="25">
        <f t="shared" si="21"/>
        <v>10508.769999999999</v>
      </c>
    </row>
    <row r="60" spans="1:17" x14ac:dyDescent="0.3">
      <c r="A60" s="102" t="s">
        <v>60</v>
      </c>
      <c r="B60" s="102"/>
      <c r="C60" s="104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9"/>
      <c r="D61" s="36"/>
      <c r="E61" s="42"/>
      <c r="F61" s="43"/>
      <c r="G61" s="43">
        <v>2039.84</v>
      </c>
      <c r="H61" s="43"/>
      <c r="I61" s="43"/>
      <c r="J61" s="34">
        <f t="shared" si="17"/>
        <v>2039.84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2039.84</v>
      </c>
    </row>
    <row r="62" spans="1:17" x14ac:dyDescent="0.3">
      <c r="A62" s="107" t="s">
        <v>61</v>
      </c>
      <c r="B62" s="107"/>
      <c r="C62" s="109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9"/>
      <c r="D63" s="36"/>
      <c r="E63" s="42"/>
      <c r="F63" s="43"/>
      <c r="G63" s="43">
        <v>3357.86</v>
      </c>
      <c r="H63" s="43"/>
      <c r="I63" s="43"/>
      <c r="J63" s="34">
        <f t="shared" si="17"/>
        <v>3357.86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3357.86</v>
      </c>
    </row>
    <row r="64" spans="1:17" x14ac:dyDescent="0.3">
      <c r="A64" s="107" t="s">
        <v>63</v>
      </c>
      <c r="B64" s="107"/>
      <c r="C64" s="109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9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9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9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9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9"/>
      <c r="D69" s="36"/>
      <c r="E69" s="42"/>
      <c r="F69" s="43"/>
      <c r="G69" s="43">
        <v>438.86</v>
      </c>
      <c r="H69" s="43"/>
      <c r="I69" s="43"/>
      <c r="J69" s="34">
        <f t="shared" si="17"/>
        <v>438.86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438.86</v>
      </c>
    </row>
    <row r="70" spans="1:17" hidden="1" x14ac:dyDescent="0.3">
      <c r="A70" s="107" t="s">
        <v>63</v>
      </c>
      <c r="B70" s="107"/>
      <c r="C70" s="109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9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1" t="s">
        <v>63</v>
      </c>
      <c r="B72" s="101"/>
      <c r="C72" s="103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2"/>
      <c r="B73" s="102"/>
      <c r="C73" s="104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9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9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9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9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9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9"/>
      <c r="D79" s="36"/>
      <c r="E79" s="42"/>
      <c r="F79" s="43"/>
      <c r="G79" s="43">
        <v>4056.94</v>
      </c>
      <c r="H79" s="43"/>
      <c r="I79" s="43"/>
      <c r="J79" s="34">
        <f t="shared" si="17"/>
        <v>4056.94</v>
      </c>
      <c r="K79" s="55"/>
      <c r="L79" s="43"/>
      <c r="M79" s="34">
        <f t="shared" si="18"/>
        <v>0</v>
      </c>
      <c r="N79" s="55"/>
      <c r="O79" s="43">
        <v>294.45999999999998</v>
      </c>
      <c r="P79" s="34">
        <f t="shared" si="20"/>
        <v>294.45999999999998</v>
      </c>
      <c r="Q79" s="35">
        <f t="shared" si="21"/>
        <v>4351.3999999999996</v>
      </c>
    </row>
    <row r="80" spans="1:17" x14ac:dyDescent="0.3">
      <c r="A80" s="107" t="s">
        <v>70</v>
      </c>
      <c r="B80" s="107"/>
      <c r="C80" s="109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2653</v>
      </c>
    </row>
    <row r="81" spans="1:17" x14ac:dyDescent="0.3">
      <c r="A81" s="107"/>
      <c r="B81" s="107"/>
      <c r="C81" s="109" t="s">
        <v>74</v>
      </c>
      <c r="D81" s="36"/>
      <c r="E81" s="42"/>
      <c r="F81" s="43"/>
      <c r="G81" s="43">
        <v>320.81</v>
      </c>
      <c r="H81" s="43"/>
      <c r="I81" s="43"/>
      <c r="J81" s="34">
        <f t="shared" si="17"/>
        <v>320.81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320.81</v>
      </c>
    </row>
    <row r="82" spans="1:17" hidden="1" x14ac:dyDescent="0.3">
      <c r="A82" s="107" t="s">
        <v>70</v>
      </c>
      <c r="B82" s="107"/>
      <c r="C82" s="109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08"/>
      <c r="B83" s="108"/>
      <c r="C83" s="11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3" t="s">
        <v>75</v>
      </c>
      <c r="B85" s="114"/>
      <c r="C85" s="117" t="s">
        <v>76</v>
      </c>
      <c r="D85" s="111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5"/>
      <c r="B86" s="116"/>
      <c r="C86" s="118"/>
      <c r="D86" s="112"/>
      <c r="E86" s="21">
        <f t="shared" si="26"/>
        <v>0</v>
      </c>
      <c r="F86" s="22">
        <f t="shared" si="26"/>
        <v>203.59</v>
      </c>
      <c r="G86" s="22">
        <f t="shared" si="26"/>
        <v>701.9</v>
      </c>
      <c r="H86" s="22">
        <f t="shared" si="26"/>
        <v>8</v>
      </c>
      <c r="I86" s="22">
        <f t="shared" si="26"/>
        <v>0</v>
      </c>
      <c r="J86" s="24">
        <f t="shared" si="27"/>
        <v>913.49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913.49</v>
      </c>
    </row>
    <row r="87" spans="1:17" x14ac:dyDescent="0.3">
      <c r="A87" s="102" t="s">
        <v>77</v>
      </c>
      <c r="B87" s="102"/>
      <c r="C87" s="104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9"/>
      <c r="D88" s="36"/>
      <c r="E88" s="42">
        <v>0</v>
      </c>
      <c r="F88" s="43">
        <v>0</v>
      </c>
      <c r="G88" s="43">
        <v>0</v>
      </c>
      <c r="H88" s="43">
        <v>8</v>
      </c>
      <c r="I88" s="43"/>
      <c r="J88" s="34">
        <f t="shared" si="27"/>
        <v>8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8</v>
      </c>
    </row>
    <row r="89" spans="1:17" hidden="1" x14ac:dyDescent="0.3">
      <c r="A89" s="101" t="s">
        <v>77</v>
      </c>
      <c r="B89" s="101"/>
      <c r="C89" s="103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2"/>
      <c r="B90" s="102"/>
      <c r="C90" s="104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9" t="s">
        <v>82</v>
      </c>
      <c r="D91" s="120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9"/>
      <c r="D92" s="120"/>
      <c r="E92" s="42">
        <v>0</v>
      </c>
      <c r="F92" s="43">
        <v>0</v>
      </c>
      <c r="G92" s="43">
        <v>0</v>
      </c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9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08"/>
      <c r="B94" s="108"/>
      <c r="C94" s="110"/>
      <c r="D94" s="50"/>
      <c r="E94" s="51"/>
      <c r="F94" s="45">
        <v>203.59</v>
      </c>
      <c r="G94" s="45">
        <v>701.9</v>
      </c>
      <c r="H94" s="45"/>
      <c r="I94" s="45"/>
      <c r="J94" s="24">
        <f t="shared" si="27"/>
        <v>905.49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905.49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3" t="s">
        <v>85</v>
      </c>
      <c r="B96" s="114"/>
      <c r="C96" s="117" t="s">
        <v>86</v>
      </c>
      <c r="D96" s="111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33742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140380</v>
      </c>
    </row>
    <row r="97" spans="1:17" ht="14.4" thickBot="1" x14ac:dyDescent="0.35">
      <c r="A97" s="115"/>
      <c r="B97" s="116"/>
      <c r="C97" s="118"/>
      <c r="D97" s="112"/>
      <c r="E97" s="21">
        <f t="shared" si="31"/>
        <v>12258.2</v>
      </c>
      <c r="F97" s="22">
        <f t="shared" si="31"/>
        <v>4296.9100000000008</v>
      </c>
      <c r="G97" s="22">
        <f t="shared" si="31"/>
        <v>3858.61</v>
      </c>
      <c r="H97" s="22">
        <f t="shared" si="31"/>
        <v>0</v>
      </c>
      <c r="I97" s="22">
        <f t="shared" si="31"/>
        <v>0</v>
      </c>
      <c r="J97" s="24">
        <f t="shared" si="32"/>
        <v>20413.72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20413.72</v>
      </c>
    </row>
    <row r="98" spans="1:17" x14ac:dyDescent="0.3">
      <c r="A98" s="102" t="s">
        <v>87</v>
      </c>
      <c r="B98" s="102"/>
      <c r="C98" s="104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9"/>
      <c r="D99" s="36"/>
      <c r="E99" s="42">
        <v>8907</v>
      </c>
      <c r="F99" s="43">
        <v>3137.25</v>
      </c>
      <c r="G99" s="43">
        <v>912.47</v>
      </c>
      <c r="H99" s="43">
        <v>0</v>
      </c>
      <c r="I99" s="43"/>
      <c r="J99" s="34">
        <f t="shared" si="32"/>
        <v>12956.72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12956.72</v>
      </c>
    </row>
    <row r="100" spans="1:17" x14ac:dyDescent="0.3">
      <c r="A100" s="107" t="s">
        <v>89</v>
      </c>
      <c r="B100" s="107"/>
      <c r="C100" s="109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9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9" t="s">
        <v>256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32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24323</v>
      </c>
    </row>
    <row r="103" spans="1:17" x14ac:dyDescent="0.3">
      <c r="A103" s="107"/>
      <c r="B103" s="107"/>
      <c r="C103" s="109"/>
      <c r="D103" s="36"/>
      <c r="E103" s="42">
        <v>3351.2</v>
      </c>
      <c r="F103" s="43">
        <v>982.14</v>
      </c>
      <c r="G103" s="43">
        <v>748.84</v>
      </c>
      <c r="H103" s="43">
        <v>0</v>
      </c>
      <c r="I103" s="43"/>
      <c r="J103" s="34">
        <f t="shared" si="32"/>
        <v>5082.18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5082.18</v>
      </c>
    </row>
    <row r="104" spans="1:17" x14ac:dyDescent="0.3">
      <c r="A104" s="107" t="s">
        <v>92</v>
      </c>
      <c r="B104" s="107"/>
      <c r="C104" s="109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9"/>
      <c r="D105" s="36"/>
      <c r="E105" s="42"/>
      <c r="F105" s="43">
        <v>37.72</v>
      </c>
      <c r="G105" s="43">
        <v>109</v>
      </c>
      <c r="H105" s="43"/>
      <c r="I105" s="43"/>
      <c r="J105" s="34">
        <f t="shared" si="32"/>
        <v>146.72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146.72</v>
      </c>
    </row>
    <row r="106" spans="1:17" x14ac:dyDescent="0.3">
      <c r="A106" s="107" t="s">
        <v>95</v>
      </c>
      <c r="B106" s="107"/>
      <c r="C106" s="109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9"/>
      <c r="D107" s="36"/>
      <c r="E107" s="51"/>
      <c r="F107" s="45">
        <v>139.80000000000001</v>
      </c>
      <c r="G107" s="45">
        <v>2088.3000000000002</v>
      </c>
      <c r="H107" s="45"/>
      <c r="I107" s="45"/>
      <c r="J107" s="24">
        <f t="shared" si="32"/>
        <v>2228.1000000000004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2228.1000000000004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3" t="s">
        <v>98</v>
      </c>
      <c r="B109" s="114"/>
      <c r="C109" s="117" t="s">
        <v>99</v>
      </c>
      <c r="D109" s="111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5"/>
      <c r="B110" s="116"/>
      <c r="C110" s="118"/>
      <c r="D110" s="112"/>
      <c r="E110" s="21">
        <f t="shared" si="36"/>
        <v>0</v>
      </c>
      <c r="F110" s="22">
        <f t="shared" si="36"/>
        <v>0</v>
      </c>
      <c r="G110" s="22">
        <f t="shared" si="36"/>
        <v>28673.14</v>
      </c>
      <c r="H110" s="22">
        <f t="shared" si="36"/>
        <v>0</v>
      </c>
      <c r="I110" s="22">
        <f t="shared" si="36"/>
        <v>0</v>
      </c>
      <c r="J110" s="24">
        <f t="shared" si="37"/>
        <v>28673.14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28673.14</v>
      </c>
    </row>
    <row r="111" spans="1:17" x14ac:dyDescent="0.3">
      <c r="A111" s="102" t="s">
        <v>100</v>
      </c>
      <c r="B111" s="102"/>
      <c r="C111" s="104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9"/>
      <c r="D112" s="36"/>
      <c r="E112" s="42"/>
      <c r="F112" s="43"/>
      <c r="G112" s="43">
        <v>27902.85</v>
      </c>
      <c r="H112" s="43"/>
      <c r="I112" s="43"/>
      <c r="J112" s="34">
        <f t="shared" si="37"/>
        <v>27902.85</v>
      </c>
      <c r="K112" s="42">
        <v>0</v>
      </c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27902.85</v>
      </c>
    </row>
    <row r="113" spans="1:17" x14ac:dyDescent="0.3">
      <c r="A113" s="107" t="s">
        <v>102</v>
      </c>
      <c r="B113" s="107"/>
      <c r="C113" s="109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08"/>
      <c r="B114" s="108"/>
      <c r="C114" s="110"/>
      <c r="D114" s="50"/>
      <c r="E114" s="51"/>
      <c r="F114" s="45"/>
      <c r="G114" s="45">
        <v>770.29</v>
      </c>
      <c r="H114" s="45"/>
      <c r="I114" s="45"/>
      <c r="J114" s="24">
        <f t="shared" si="37"/>
        <v>770.29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770.29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3" t="s">
        <v>105</v>
      </c>
      <c r="B116" s="114"/>
      <c r="C116" s="117" t="s">
        <v>106</v>
      </c>
      <c r="D116" s="111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5"/>
      <c r="B117" s="116"/>
      <c r="C117" s="118"/>
      <c r="D117" s="112"/>
      <c r="E117" s="21">
        <f t="shared" si="41"/>
        <v>0</v>
      </c>
      <c r="F117" s="22">
        <f t="shared" si="41"/>
        <v>0</v>
      </c>
      <c r="G117" s="22">
        <f t="shared" si="41"/>
        <v>12034.390000000001</v>
      </c>
      <c r="H117" s="22">
        <f t="shared" si="41"/>
        <v>0</v>
      </c>
      <c r="I117" s="22">
        <f t="shared" si="41"/>
        <v>459.29</v>
      </c>
      <c r="J117" s="24">
        <f t="shared" si="42"/>
        <v>12493.680000000002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2860</v>
      </c>
      <c r="P117" s="24">
        <f t="shared" si="44"/>
        <v>2860</v>
      </c>
      <c r="Q117" s="25">
        <f t="shared" ref="Q117:Q133" si="45">P117+M117+J117</f>
        <v>15353.680000000002</v>
      </c>
    </row>
    <row r="118" spans="1:17" x14ac:dyDescent="0.3">
      <c r="A118" s="100" t="s">
        <v>107</v>
      </c>
      <c r="B118" s="102"/>
      <c r="C118" s="104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5"/>
      <c r="B119" s="107"/>
      <c r="C119" s="109"/>
      <c r="D119" s="36"/>
      <c r="E119" s="42"/>
      <c r="F119" s="43"/>
      <c r="G119" s="43">
        <v>11475.54</v>
      </c>
      <c r="H119" s="43"/>
      <c r="I119" s="43"/>
      <c r="J119" s="34">
        <f t="shared" si="42"/>
        <v>11475.54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11475.54</v>
      </c>
    </row>
    <row r="120" spans="1:17" x14ac:dyDescent="0.3">
      <c r="A120" s="100" t="s">
        <v>107</v>
      </c>
      <c r="B120" s="107"/>
      <c r="C120" s="109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5"/>
      <c r="B121" s="107"/>
      <c r="C121" s="109"/>
      <c r="D121" s="36"/>
      <c r="E121" s="42"/>
      <c r="F121" s="43"/>
      <c r="G121" s="43">
        <v>444.85</v>
      </c>
      <c r="H121" s="43"/>
      <c r="I121" s="43"/>
      <c r="J121" s="34">
        <f t="shared" si="42"/>
        <v>444.85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444.85</v>
      </c>
    </row>
    <row r="122" spans="1:17" x14ac:dyDescent="0.3">
      <c r="A122" s="105" t="s">
        <v>107</v>
      </c>
      <c r="B122" s="107"/>
      <c r="C122" s="109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5"/>
      <c r="B123" s="107"/>
      <c r="C123" s="109"/>
      <c r="D123" s="36"/>
      <c r="E123" s="42"/>
      <c r="F123" s="43"/>
      <c r="G123" s="43">
        <v>114</v>
      </c>
      <c r="H123" s="43"/>
      <c r="I123" s="43"/>
      <c r="J123" s="34">
        <f t="shared" si="42"/>
        <v>114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114</v>
      </c>
    </row>
    <row r="124" spans="1:17" x14ac:dyDescent="0.3">
      <c r="A124" s="105" t="s">
        <v>107</v>
      </c>
      <c r="B124" s="107"/>
      <c r="C124" s="109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5"/>
      <c r="B125" s="107"/>
      <c r="C125" s="109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99" t="s">
        <v>113</v>
      </c>
      <c r="B126" s="101"/>
      <c r="C126" s="103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0"/>
      <c r="B127" s="102"/>
      <c r="C127" s="104"/>
      <c r="D127" s="36"/>
      <c r="E127" s="42"/>
      <c r="F127" s="43"/>
      <c r="G127" s="43"/>
      <c r="H127" s="43"/>
      <c r="I127" s="43">
        <v>459.29</v>
      </c>
      <c r="J127" s="34">
        <f t="shared" si="42"/>
        <v>459.29</v>
      </c>
      <c r="K127" s="42"/>
      <c r="L127" s="43"/>
      <c r="M127" s="34">
        <f t="shared" si="43"/>
        <v>0</v>
      </c>
      <c r="N127" s="55"/>
      <c r="O127" s="43">
        <v>2860</v>
      </c>
      <c r="P127" s="34">
        <f t="shared" si="44"/>
        <v>2860</v>
      </c>
      <c r="Q127" s="35">
        <f t="shared" si="45"/>
        <v>3319.29</v>
      </c>
    </row>
    <row r="128" spans="1:17" x14ac:dyDescent="0.3">
      <c r="A128" s="99" t="s">
        <v>113</v>
      </c>
      <c r="B128" s="101"/>
      <c r="C128" s="103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0"/>
      <c r="B129" s="102"/>
      <c r="C129" s="104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99" t="s">
        <v>113</v>
      </c>
      <c r="B130" s="101"/>
      <c r="C130" s="103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0"/>
      <c r="B131" s="102"/>
      <c r="C131" s="104"/>
      <c r="D131" s="36"/>
      <c r="E131" s="42"/>
      <c r="F131" s="43"/>
      <c r="G131" s="43"/>
      <c r="H131" s="43"/>
      <c r="I131" s="43"/>
      <c r="J131" s="34">
        <f t="shared" si="46"/>
        <v>0</v>
      </c>
      <c r="K131" s="42">
        <v>0</v>
      </c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5" t="s">
        <v>113</v>
      </c>
      <c r="B132" s="107"/>
      <c r="C132" s="109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06"/>
      <c r="B133" s="108"/>
      <c r="C133" s="110"/>
      <c r="D133" s="50"/>
      <c r="E133" s="51"/>
      <c r="F133" s="45"/>
      <c r="G133" s="45"/>
      <c r="H133" s="45"/>
      <c r="I133" s="45"/>
      <c r="J133" s="24">
        <f t="shared" si="42"/>
        <v>0</v>
      </c>
      <c r="K133" s="51">
        <v>0</v>
      </c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3" t="s">
        <v>116</v>
      </c>
      <c r="B135" s="114"/>
      <c r="C135" s="117" t="s">
        <v>117</v>
      </c>
      <c r="D135" s="111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61786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326877</v>
      </c>
    </row>
    <row r="136" spans="1:17" x14ac:dyDescent="0.3">
      <c r="A136" s="122"/>
      <c r="B136" s="123"/>
      <c r="C136" s="124"/>
      <c r="D136" s="120"/>
      <c r="E136" s="31">
        <f t="shared" si="50"/>
        <v>28446.199999999997</v>
      </c>
      <c r="F136" s="32">
        <f t="shared" si="50"/>
        <v>9737.4699999999993</v>
      </c>
      <c r="G136" s="32">
        <f t="shared" si="50"/>
        <v>6133.82</v>
      </c>
      <c r="H136" s="32">
        <f t="shared" si="50"/>
        <v>0</v>
      </c>
      <c r="I136" s="32">
        <f t="shared" si="50"/>
        <v>0</v>
      </c>
      <c r="J136" s="33">
        <f t="shared" si="51"/>
        <v>44317.49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44317.49</v>
      </c>
    </row>
    <row r="137" spans="1:17" x14ac:dyDescent="0.3">
      <c r="A137" s="100" t="s">
        <v>118</v>
      </c>
      <c r="B137" s="102"/>
      <c r="C137" s="104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5"/>
      <c r="B138" s="107"/>
      <c r="C138" s="109"/>
      <c r="D138" s="36"/>
      <c r="E138" s="42">
        <v>26236.17</v>
      </c>
      <c r="F138" s="43">
        <v>9053.5</v>
      </c>
      <c r="G138" s="43">
        <v>5560</v>
      </c>
      <c r="H138" s="43">
        <v>0</v>
      </c>
      <c r="I138" s="43"/>
      <c r="J138" s="34">
        <f t="shared" si="51"/>
        <v>40849.67</v>
      </c>
      <c r="K138" s="42">
        <v>0</v>
      </c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40849.67</v>
      </c>
    </row>
    <row r="139" spans="1:17" x14ac:dyDescent="0.3">
      <c r="A139" s="99" t="s">
        <v>121</v>
      </c>
      <c r="B139" s="101"/>
      <c r="C139" s="103" t="s">
        <v>314</v>
      </c>
      <c r="D139" s="141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5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296</v>
      </c>
    </row>
    <row r="140" spans="1:17" x14ac:dyDescent="0.3">
      <c r="A140" s="100"/>
      <c r="B140" s="102"/>
      <c r="C140" s="104"/>
      <c r="D140" s="142"/>
      <c r="E140" s="42"/>
      <c r="F140" s="43"/>
      <c r="G140" s="43">
        <v>296</v>
      </c>
      <c r="H140" s="43"/>
      <c r="I140" s="43"/>
      <c r="J140" s="33">
        <f t="shared" si="51"/>
        <v>296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296</v>
      </c>
    </row>
    <row r="141" spans="1:17" x14ac:dyDescent="0.3">
      <c r="A141" s="105" t="s">
        <v>123</v>
      </c>
      <c r="B141" s="107"/>
      <c r="C141" s="109" t="s">
        <v>302</v>
      </c>
      <c r="D141" s="12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5"/>
      <c r="B142" s="107"/>
      <c r="C142" s="109"/>
      <c r="D142" s="120"/>
      <c r="E142" s="42"/>
      <c r="F142" s="43"/>
      <c r="G142" s="43"/>
      <c r="H142" s="43">
        <v>0</v>
      </c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5" t="s">
        <v>124</v>
      </c>
      <c r="B143" s="107"/>
      <c r="C143" s="109" t="s">
        <v>301</v>
      </c>
      <c r="D143" s="120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06"/>
      <c r="B144" s="108"/>
      <c r="C144" s="110"/>
      <c r="D144" s="120"/>
      <c r="E144" s="42"/>
      <c r="F144" s="43"/>
      <c r="G144" s="43">
        <v>0</v>
      </c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5" t="s">
        <v>124</v>
      </c>
      <c r="B145" s="107"/>
      <c r="C145" s="109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06"/>
      <c r="B146" s="108"/>
      <c r="C146" s="110"/>
      <c r="D146" s="50"/>
      <c r="E146" s="51">
        <v>2210.0300000000002</v>
      </c>
      <c r="F146" s="45">
        <v>683.97</v>
      </c>
      <c r="G146" s="45">
        <v>277.82</v>
      </c>
      <c r="H146" s="45">
        <v>0</v>
      </c>
      <c r="I146" s="45"/>
      <c r="J146" s="23">
        <f t="shared" si="51"/>
        <v>3171.82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3171.82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3" t="s">
        <v>127</v>
      </c>
      <c r="B148" s="114"/>
      <c r="C148" s="117" t="s">
        <v>128</v>
      </c>
      <c r="D148" s="14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51513</v>
      </c>
      <c r="H148" s="17">
        <f t="shared" si="58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232513</v>
      </c>
    </row>
    <row r="149" spans="1:17" ht="14.4" thickBot="1" x14ac:dyDescent="0.35">
      <c r="A149" s="115"/>
      <c r="B149" s="116"/>
      <c r="C149" s="118"/>
      <c r="D149" s="144"/>
      <c r="E149" s="21">
        <f t="shared" si="58"/>
        <v>0</v>
      </c>
      <c r="F149" s="22">
        <f t="shared" si="58"/>
        <v>0</v>
      </c>
      <c r="G149" s="22">
        <f t="shared" si="58"/>
        <v>29751.14</v>
      </c>
      <c r="H149" s="22">
        <f t="shared" si="58"/>
        <v>0</v>
      </c>
      <c r="I149" s="22">
        <f>I151+I153+I155+I157</f>
        <v>0</v>
      </c>
      <c r="J149" s="24">
        <f>SUM(E149:I149)</f>
        <v>29751.14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29751.14</v>
      </c>
    </row>
    <row r="150" spans="1:17" x14ac:dyDescent="0.3">
      <c r="A150" s="100" t="s">
        <v>129</v>
      </c>
      <c r="B150" s="102"/>
      <c r="C150" s="104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61">SUM(E150:I150)</f>
        <v>165000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165000</v>
      </c>
    </row>
    <row r="151" spans="1:17" x14ac:dyDescent="0.3">
      <c r="A151" s="105"/>
      <c r="B151" s="107"/>
      <c r="C151" s="109"/>
      <c r="D151" s="59"/>
      <c r="E151" s="42"/>
      <c r="F151" s="43"/>
      <c r="G151" s="43"/>
      <c r="H151" s="43">
        <v>0</v>
      </c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5" t="s">
        <v>129</v>
      </c>
      <c r="B152" s="107"/>
      <c r="C152" s="109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61"/>
        <v>3000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3000</v>
      </c>
    </row>
    <row r="153" spans="1:17" x14ac:dyDescent="0.3">
      <c r="A153" s="105"/>
      <c r="B153" s="107"/>
      <c r="C153" s="109"/>
      <c r="D153" s="59"/>
      <c r="E153" s="42"/>
      <c r="F153" s="43"/>
      <c r="G153" s="43"/>
      <c r="H153" s="43">
        <v>0</v>
      </c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5" t="s">
        <v>133</v>
      </c>
      <c r="B154" s="107"/>
      <c r="C154" s="109" t="s">
        <v>134</v>
      </c>
      <c r="D154" s="59" t="s">
        <v>131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105"/>
      <c r="B155" s="107"/>
      <c r="C155" s="109"/>
      <c r="D155" s="59"/>
      <c r="E155" s="42"/>
      <c r="F155" s="43"/>
      <c r="G155" s="43">
        <v>29751.14</v>
      </c>
      <c r="H155" s="43">
        <v>0</v>
      </c>
      <c r="I155" s="43"/>
      <c r="J155" s="34">
        <f>SUM(E155:I155)</f>
        <v>29751.14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29751.14</v>
      </c>
    </row>
    <row r="156" spans="1:17" x14ac:dyDescent="0.3">
      <c r="A156" s="105" t="s">
        <v>135</v>
      </c>
      <c r="B156" s="107"/>
      <c r="C156" s="109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06"/>
      <c r="B157" s="108"/>
      <c r="C157" s="11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3" t="s">
        <v>137</v>
      </c>
      <c r="B159" s="114"/>
      <c r="C159" s="117" t="s">
        <v>138</v>
      </c>
      <c r="D159" s="111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4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4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4" si="68">P159+M159+J159</f>
        <v>107241</v>
      </c>
    </row>
    <row r="160" spans="1:17" x14ac:dyDescent="0.3">
      <c r="A160" s="122"/>
      <c r="B160" s="123"/>
      <c r="C160" s="124"/>
      <c r="D160" s="120"/>
      <c r="E160" s="31">
        <f t="shared" ref="E160:I160" si="69">E162+E164+E166+E168+E170+E172+E174++E176+E178+E180+E182+E184+E186+E188</f>
        <v>41.29</v>
      </c>
      <c r="F160" s="32">
        <f t="shared" si="69"/>
        <v>176.84</v>
      </c>
      <c r="G160" s="32">
        <f>G162+G164+G166+G168+G170+G172+G174++G176+G178+G180+G182+G184+G186+G188</f>
        <v>12351.849999999999</v>
      </c>
      <c r="H160" s="32">
        <f t="shared" si="69"/>
        <v>0</v>
      </c>
      <c r="I160" s="32">
        <f t="shared" si="69"/>
        <v>0</v>
      </c>
      <c r="J160" s="34">
        <f>SUM(E160:I160)</f>
        <v>12569.979999999998</v>
      </c>
      <c r="K160" s="57">
        <f t="shared" si="65"/>
        <v>2174.4</v>
      </c>
      <c r="L160" s="32">
        <f t="shared" si="65"/>
        <v>0</v>
      </c>
      <c r="M160" s="34">
        <f t="shared" si="66"/>
        <v>2174.4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>P160+M160+J160</f>
        <v>14744.379999999997</v>
      </c>
    </row>
    <row r="161" spans="1:17" x14ac:dyDescent="0.3">
      <c r="A161" s="100" t="s">
        <v>139</v>
      </c>
      <c r="B161" s="102"/>
      <c r="C161" s="104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5"/>
      <c r="B162" s="107"/>
      <c r="C162" s="109"/>
      <c r="D162" s="36"/>
      <c r="E162" s="42">
        <v>41.29</v>
      </c>
      <c r="F162" s="43">
        <v>176.84</v>
      </c>
      <c r="G162" s="43"/>
      <c r="H162" s="43"/>
      <c r="I162" s="43"/>
      <c r="J162" s="34">
        <f t="shared" si="64"/>
        <v>218.13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218.13</v>
      </c>
    </row>
    <row r="163" spans="1:17" x14ac:dyDescent="0.3">
      <c r="A163" s="105" t="s">
        <v>139</v>
      </c>
      <c r="B163" s="107"/>
      <c r="C163" s="109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5"/>
      <c r="B164" s="107"/>
      <c r="C164" s="109"/>
      <c r="D164" s="36"/>
      <c r="E164" s="42"/>
      <c r="F164" s="43"/>
      <c r="G164" s="43">
        <v>5370.23</v>
      </c>
      <c r="H164" s="43"/>
      <c r="I164" s="43"/>
      <c r="J164" s="34">
        <f t="shared" si="64"/>
        <v>5370.23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5370.23</v>
      </c>
    </row>
    <row r="165" spans="1:17" x14ac:dyDescent="0.3">
      <c r="A165" s="105" t="s">
        <v>139</v>
      </c>
      <c r="B165" s="107"/>
      <c r="C165" s="109" t="s">
        <v>261</v>
      </c>
      <c r="D165" s="120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5"/>
      <c r="B166" s="107"/>
      <c r="C166" s="109"/>
      <c r="D166" s="120"/>
      <c r="E166" s="42"/>
      <c r="F166" s="43"/>
      <c r="G166" s="43">
        <v>981.03</v>
      </c>
      <c r="H166" s="43"/>
      <c r="I166" s="43"/>
      <c r="J166" s="34">
        <f t="shared" si="64"/>
        <v>981.03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981.03</v>
      </c>
    </row>
    <row r="167" spans="1:17" x14ac:dyDescent="0.3">
      <c r="A167" s="105" t="s">
        <v>139</v>
      </c>
      <c r="B167" s="107"/>
      <c r="C167" s="109" t="s">
        <v>265</v>
      </c>
      <c r="D167" s="120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5"/>
      <c r="B168" s="107"/>
      <c r="C168" s="109"/>
      <c r="D168" s="120"/>
      <c r="E168" s="42"/>
      <c r="F168" s="43"/>
      <c r="G168" s="43">
        <v>0</v>
      </c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5" t="s">
        <v>139</v>
      </c>
      <c r="B169" s="107"/>
      <c r="C169" s="109" t="s">
        <v>303</v>
      </c>
      <c r="D169" s="12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5"/>
      <c r="B170" s="107"/>
      <c r="C170" s="109"/>
      <c r="D170" s="120"/>
      <c r="E170" s="42"/>
      <c r="F170" s="43"/>
      <c r="G170" s="43">
        <v>0</v>
      </c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5" t="s">
        <v>139</v>
      </c>
      <c r="B171" s="107"/>
      <c r="C171" s="109" t="s">
        <v>304</v>
      </c>
      <c r="D171" s="120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5"/>
      <c r="B172" s="107"/>
      <c r="C172" s="109"/>
      <c r="D172" s="120"/>
      <c r="E172" s="42"/>
      <c r="F172" s="43"/>
      <c r="G172" s="43">
        <v>4458.46</v>
      </c>
      <c r="H172" s="43"/>
      <c r="I172" s="43"/>
      <c r="J172" s="34">
        <f t="shared" si="64"/>
        <v>4458.46</v>
      </c>
      <c r="K172" s="55">
        <v>2174.4</v>
      </c>
      <c r="L172" s="43"/>
      <c r="M172" s="34">
        <f t="shared" si="66"/>
        <v>2174.4</v>
      </c>
      <c r="N172" s="55"/>
      <c r="O172" s="43"/>
      <c r="P172" s="34">
        <f t="shared" si="70"/>
        <v>0</v>
      </c>
      <c r="Q172" s="35">
        <f t="shared" si="68"/>
        <v>6632.8600000000006</v>
      </c>
    </row>
    <row r="173" spans="1:17" x14ac:dyDescent="0.3">
      <c r="A173" s="105" t="s">
        <v>139</v>
      </c>
      <c r="B173" s="107"/>
      <c r="C173" s="109" t="s">
        <v>263</v>
      </c>
      <c r="D173" s="120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5"/>
      <c r="B174" s="107"/>
      <c r="C174" s="109"/>
      <c r="D174" s="120"/>
      <c r="E174" s="42"/>
      <c r="F174" s="43"/>
      <c r="G174" s="43">
        <v>542.13</v>
      </c>
      <c r="H174" s="43"/>
      <c r="I174" s="43"/>
      <c r="J174" s="34">
        <f t="shared" si="64"/>
        <v>542.13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542.13</v>
      </c>
    </row>
    <row r="175" spans="1:17" x14ac:dyDescent="0.3">
      <c r="A175" s="105" t="s">
        <v>139</v>
      </c>
      <c r="B175" s="107"/>
      <c r="C175" s="109" t="s">
        <v>217</v>
      </c>
      <c r="D175" s="120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4" si="75">SUM(N175:O175)</f>
        <v>0</v>
      </c>
      <c r="Q175" s="41">
        <f t="shared" si="68"/>
        <v>150</v>
      </c>
    </row>
    <row r="176" spans="1:17" x14ac:dyDescent="0.3">
      <c r="A176" s="105"/>
      <c r="B176" s="107"/>
      <c r="C176" s="109"/>
      <c r="D176" s="120"/>
      <c r="E176" s="42"/>
      <c r="F176" s="43"/>
      <c r="G176" s="43">
        <v>0</v>
      </c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5" t="s">
        <v>262</v>
      </c>
      <c r="B177" s="107"/>
      <c r="C177" s="109" t="s">
        <v>140</v>
      </c>
      <c r="D177" s="120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3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5"/>
      <c r="B178" s="107"/>
      <c r="C178" s="109"/>
      <c r="D178" s="120"/>
      <c r="E178" s="42"/>
      <c r="F178" s="43"/>
      <c r="G178" s="43">
        <v>0</v>
      </c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5" t="s">
        <v>139</v>
      </c>
      <c r="B179" s="107"/>
      <c r="C179" s="109" t="s">
        <v>264</v>
      </c>
      <c r="D179" s="120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5"/>
      <c r="B180" s="107"/>
      <c r="C180" s="109"/>
      <c r="D180" s="120"/>
      <c r="E180" s="42"/>
      <c r="F180" s="43"/>
      <c r="G180" s="43">
        <v>1000</v>
      </c>
      <c r="H180" s="43"/>
      <c r="I180" s="43"/>
      <c r="J180" s="34">
        <f t="shared" si="64"/>
        <v>1000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1000</v>
      </c>
    </row>
    <row r="181" spans="1:17" x14ac:dyDescent="0.3">
      <c r="A181" s="105" t="s">
        <v>262</v>
      </c>
      <c r="B181" s="107"/>
      <c r="C181" s="109" t="s">
        <v>230</v>
      </c>
      <c r="D181" s="120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5"/>
      <c r="B182" s="107"/>
      <c r="C182" s="109"/>
      <c r="D182" s="120"/>
      <c r="E182" s="42"/>
      <c r="F182" s="43"/>
      <c r="G182" s="43">
        <v>0</v>
      </c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5" t="s">
        <v>293</v>
      </c>
      <c r="B183" s="107"/>
      <c r="C183" s="109" t="s">
        <v>294</v>
      </c>
      <c r="D183" s="120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5"/>
      <c r="B184" s="107"/>
      <c r="C184" s="109"/>
      <c r="D184" s="120"/>
      <c r="E184" s="42"/>
      <c r="F184" s="43"/>
      <c r="G184" s="43">
        <v>0</v>
      </c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5"/>
      <c r="B185" s="107"/>
      <c r="C185" s="109"/>
      <c r="D185" s="120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ref="J185:J187" si="77">SUM(E185:I185)</f>
        <v>0</v>
      </c>
      <c r="K185" s="44">
        <v>0</v>
      </c>
      <c r="L185" s="38">
        <v>0</v>
      </c>
      <c r="M185" s="40">
        <f t="shared" ref="M185:M188" si="78">SUM(K185:L185)</f>
        <v>0</v>
      </c>
      <c r="N185" s="44">
        <v>0</v>
      </c>
      <c r="O185" s="38">
        <v>0</v>
      </c>
      <c r="P185" s="40">
        <f t="shared" ref="P185:P188" si="79">SUM(N185:O185)</f>
        <v>0</v>
      </c>
      <c r="Q185" s="41">
        <f t="shared" ref="Q185:Q188" si="80">P185+M185+J185</f>
        <v>0</v>
      </c>
    </row>
    <row r="186" spans="1:17" hidden="1" x14ac:dyDescent="0.3">
      <c r="A186" s="105"/>
      <c r="B186" s="107"/>
      <c r="C186" s="109"/>
      <c r="D186" s="120"/>
      <c r="E186" s="42"/>
      <c r="F186" s="43"/>
      <c r="G186" s="43"/>
      <c r="H186" s="43"/>
      <c r="I186" s="43"/>
      <c r="J186" s="34">
        <f t="shared" ref="J186:J188" si="81">SUM(E186:I186)</f>
        <v>0</v>
      </c>
      <c r="K186" s="55"/>
      <c r="L186" s="43"/>
      <c r="M186" s="34">
        <f t="shared" si="78"/>
        <v>0</v>
      </c>
      <c r="N186" s="55"/>
      <c r="O186" s="43"/>
      <c r="P186" s="34">
        <f t="shared" si="79"/>
        <v>0</v>
      </c>
      <c r="Q186" s="35">
        <f t="shared" si="80"/>
        <v>0</v>
      </c>
    </row>
    <row r="187" spans="1:17" hidden="1" x14ac:dyDescent="0.3">
      <c r="A187" s="105"/>
      <c r="B187" s="107"/>
      <c r="C187" s="109"/>
      <c r="D187" s="120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7"/>
        <v>0</v>
      </c>
      <c r="K187" s="44">
        <v>0</v>
      </c>
      <c r="L187" s="38">
        <v>0</v>
      </c>
      <c r="M187" s="40">
        <f t="shared" si="78"/>
        <v>0</v>
      </c>
      <c r="N187" s="44">
        <v>0</v>
      </c>
      <c r="O187" s="38">
        <v>0</v>
      </c>
      <c r="P187" s="40">
        <f t="shared" si="79"/>
        <v>0</v>
      </c>
      <c r="Q187" s="41">
        <f t="shared" si="80"/>
        <v>0</v>
      </c>
    </row>
    <row r="188" spans="1:17" ht="14.4" hidden="1" thickBot="1" x14ac:dyDescent="0.35">
      <c r="A188" s="106"/>
      <c r="B188" s="108"/>
      <c r="C188" s="110"/>
      <c r="D188" s="112"/>
      <c r="E188" s="51"/>
      <c r="F188" s="45"/>
      <c r="G188" s="45"/>
      <c r="H188" s="45"/>
      <c r="I188" s="45"/>
      <c r="J188" s="24">
        <f t="shared" si="81"/>
        <v>0</v>
      </c>
      <c r="K188" s="56"/>
      <c r="L188" s="45"/>
      <c r="M188" s="24">
        <f t="shared" si="78"/>
        <v>0</v>
      </c>
      <c r="N188" s="56"/>
      <c r="O188" s="45"/>
      <c r="P188" s="24">
        <f t="shared" si="79"/>
        <v>0</v>
      </c>
      <c r="Q188" s="25">
        <f t="shared" si="80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3" t="s">
        <v>141</v>
      </c>
      <c r="B190" s="114"/>
      <c r="C190" s="117" t="s">
        <v>142</v>
      </c>
      <c r="D190" s="111"/>
      <c r="E190" s="16">
        <f t="shared" ref="E190:I191" si="82">E192+E194+E196+E198++E212+E214+E216+E226+E228</f>
        <v>89216</v>
      </c>
      <c r="F190" s="17">
        <f t="shared" si="82"/>
        <v>30619</v>
      </c>
      <c r="G190" s="17">
        <f t="shared" si="82"/>
        <v>255244</v>
      </c>
      <c r="H190" s="17">
        <f t="shared" si="82"/>
        <v>7571</v>
      </c>
      <c r="I190" s="17">
        <f t="shared" si="82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83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5"/>
      <c r="B191" s="116"/>
      <c r="C191" s="118"/>
      <c r="D191" s="112"/>
      <c r="E191" s="21">
        <f t="shared" si="82"/>
        <v>12564.01</v>
      </c>
      <c r="F191" s="22">
        <f t="shared" si="82"/>
        <v>4332.09</v>
      </c>
      <c r="G191" s="22">
        <f t="shared" si="82"/>
        <v>26018.560000000001</v>
      </c>
      <c r="H191" s="22">
        <f t="shared" si="82"/>
        <v>378</v>
      </c>
      <c r="I191" s="22">
        <f t="shared" si="82"/>
        <v>0</v>
      </c>
      <c r="J191" s="24">
        <f t="shared" ref="J191:J229" si="84">SUM(E191:I191)</f>
        <v>43292.66</v>
      </c>
      <c r="K191" s="53">
        <f>K193+K195+K197+K199++K213+K215+K217+K227+K229</f>
        <v>697.12</v>
      </c>
      <c r="L191" s="22">
        <f>L193+L195+L197+L199++L213+L215+L217+L227+L229</f>
        <v>0</v>
      </c>
      <c r="M191" s="24">
        <f t="shared" si="83"/>
        <v>697.12</v>
      </c>
      <c r="N191" s="53">
        <f>N193+N195+N197+N199++N213+N215+N217+N227+N229</f>
        <v>0</v>
      </c>
      <c r="O191" s="22">
        <f>O193+O195+O197+O199++O213+O215+O217+O227+O229</f>
        <v>16555.98</v>
      </c>
      <c r="P191" s="24">
        <f t="shared" ref="P191:P229" si="85">SUM(N191:O191)</f>
        <v>16555.98</v>
      </c>
      <c r="Q191" s="25">
        <f t="shared" ref="Q191:Q229" si="86">P191+M191+J191</f>
        <v>60545.760000000002</v>
      </c>
    </row>
    <row r="192" spans="1:17" x14ac:dyDescent="0.3">
      <c r="A192" s="121" t="s">
        <v>143</v>
      </c>
      <c r="B192" s="102"/>
      <c r="C192" s="104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84"/>
        <v>68980</v>
      </c>
      <c r="K192" s="54">
        <v>0</v>
      </c>
      <c r="L192" s="27">
        <v>0</v>
      </c>
      <c r="M192" s="29">
        <f t="shared" si="83"/>
        <v>0</v>
      </c>
      <c r="N192" s="54">
        <v>0</v>
      </c>
      <c r="O192" s="27">
        <v>0</v>
      </c>
      <c r="P192" s="29">
        <f t="shared" si="85"/>
        <v>0</v>
      </c>
      <c r="Q192" s="30">
        <f t="shared" si="86"/>
        <v>68980</v>
      </c>
    </row>
    <row r="193" spans="1:17" x14ac:dyDescent="0.3">
      <c r="A193" s="100"/>
      <c r="B193" s="107"/>
      <c r="C193" s="109"/>
      <c r="D193" s="36"/>
      <c r="E193" s="42">
        <v>5355.22</v>
      </c>
      <c r="F193" s="43">
        <v>1809.24</v>
      </c>
      <c r="G193" s="43">
        <v>1071.4100000000001</v>
      </c>
      <c r="H193" s="43">
        <v>0</v>
      </c>
      <c r="I193" s="43"/>
      <c r="J193" s="34">
        <f t="shared" si="84"/>
        <v>8235.8700000000008</v>
      </c>
      <c r="K193" s="55"/>
      <c r="L193" s="43"/>
      <c r="M193" s="34">
        <f t="shared" si="83"/>
        <v>0</v>
      </c>
      <c r="N193" s="55"/>
      <c r="O193" s="43"/>
      <c r="P193" s="34">
        <f t="shared" si="85"/>
        <v>0</v>
      </c>
      <c r="Q193" s="35">
        <f t="shared" si="86"/>
        <v>8235.8700000000008</v>
      </c>
    </row>
    <row r="194" spans="1:17" x14ac:dyDescent="0.3">
      <c r="A194" s="105" t="s">
        <v>144</v>
      </c>
      <c r="B194" s="107"/>
      <c r="C194" s="109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84"/>
        <v>2150</v>
      </c>
      <c r="K194" s="44">
        <v>0</v>
      </c>
      <c r="L194" s="38">
        <v>0</v>
      </c>
      <c r="M194" s="40">
        <f t="shared" si="83"/>
        <v>0</v>
      </c>
      <c r="N194" s="44">
        <v>0</v>
      </c>
      <c r="O194" s="38">
        <v>0</v>
      </c>
      <c r="P194" s="40">
        <f t="shared" si="85"/>
        <v>0</v>
      </c>
      <c r="Q194" s="41">
        <f t="shared" si="86"/>
        <v>2150</v>
      </c>
    </row>
    <row r="195" spans="1:17" x14ac:dyDescent="0.3">
      <c r="A195" s="105"/>
      <c r="B195" s="107"/>
      <c r="C195" s="109"/>
      <c r="D195" s="36"/>
      <c r="E195" s="42"/>
      <c r="F195" s="43"/>
      <c r="G195" s="43">
        <v>37</v>
      </c>
      <c r="H195" s="43"/>
      <c r="I195" s="43"/>
      <c r="J195" s="34">
        <f t="shared" si="84"/>
        <v>37</v>
      </c>
      <c r="K195" s="55"/>
      <c r="L195" s="43"/>
      <c r="M195" s="34">
        <f t="shared" si="83"/>
        <v>0</v>
      </c>
      <c r="N195" s="55"/>
      <c r="O195" s="43"/>
      <c r="P195" s="34">
        <f t="shared" si="85"/>
        <v>0</v>
      </c>
      <c r="Q195" s="35">
        <f t="shared" si="86"/>
        <v>37</v>
      </c>
    </row>
    <row r="196" spans="1:17" x14ac:dyDescent="0.3">
      <c r="A196" s="105" t="s">
        <v>147</v>
      </c>
      <c r="B196" s="107"/>
      <c r="C196" s="109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84"/>
        <v>15500</v>
      </c>
      <c r="K196" s="44">
        <v>2000</v>
      </c>
      <c r="L196" s="38">
        <v>0</v>
      </c>
      <c r="M196" s="40">
        <f t="shared" si="83"/>
        <v>2000</v>
      </c>
      <c r="N196" s="44">
        <v>0</v>
      </c>
      <c r="O196" s="38">
        <v>0</v>
      </c>
      <c r="P196" s="40">
        <f t="shared" si="85"/>
        <v>0</v>
      </c>
      <c r="Q196" s="41">
        <f t="shared" si="86"/>
        <v>17500</v>
      </c>
    </row>
    <row r="197" spans="1:17" x14ac:dyDescent="0.3">
      <c r="A197" s="105"/>
      <c r="B197" s="107"/>
      <c r="C197" s="109"/>
      <c r="D197" s="36"/>
      <c r="E197" s="42"/>
      <c r="F197" s="43"/>
      <c r="G197" s="43">
        <v>899.42</v>
      </c>
      <c r="H197" s="43"/>
      <c r="I197" s="43"/>
      <c r="J197" s="34">
        <f t="shared" si="84"/>
        <v>899.42</v>
      </c>
      <c r="K197" s="55">
        <v>0</v>
      </c>
      <c r="L197" s="43"/>
      <c r="M197" s="34">
        <f t="shared" si="83"/>
        <v>0</v>
      </c>
      <c r="N197" s="55"/>
      <c r="O197" s="43"/>
      <c r="P197" s="34">
        <f t="shared" si="85"/>
        <v>0</v>
      </c>
      <c r="Q197" s="35">
        <f t="shared" si="86"/>
        <v>899.42</v>
      </c>
    </row>
    <row r="198" spans="1:17" x14ac:dyDescent="0.3">
      <c r="A198" s="105" t="s">
        <v>149</v>
      </c>
      <c r="B198" s="107"/>
      <c r="C198" s="109" t="s">
        <v>150</v>
      </c>
      <c r="D198" s="36" t="s">
        <v>115</v>
      </c>
      <c r="E198" s="37">
        <f t="shared" ref="E198:I199" si="87">E200+E202+E204+E206+E208+E210</f>
        <v>0</v>
      </c>
      <c r="F198" s="38">
        <f t="shared" si="87"/>
        <v>0</v>
      </c>
      <c r="G198" s="38">
        <f>G200+G202+G204+G206+G208+G210</f>
        <v>9760</v>
      </c>
      <c r="H198" s="38">
        <f t="shared" ref="H198" si="88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9">K200+K202+K204+K206+K208+K210</f>
        <v>0</v>
      </c>
      <c r="L198" s="38">
        <f t="shared" si="89"/>
        <v>0</v>
      </c>
      <c r="M198" s="40">
        <f t="shared" si="83"/>
        <v>0</v>
      </c>
      <c r="N198" s="44">
        <f t="shared" ref="N198:N199" si="90">N200+N202+N204+N206+N208+N210</f>
        <v>0</v>
      </c>
      <c r="O198" s="38">
        <f>O200+O202+O204+O206+O208+O210</f>
        <v>120580</v>
      </c>
      <c r="P198" s="40">
        <f t="shared" ref="P198" si="91">SUM(N198:O198)</f>
        <v>120580</v>
      </c>
      <c r="Q198" s="41">
        <f>P198+M198+J198</f>
        <v>137340</v>
      </c>
    </row>
    <row r="199" spans="1:17" x14ac:dyDescent="0.3">
      <c r="A199" s="105"/>
      <c r="B199" s="107"/>
      <c r="C199" s="109"/>
      <c r="D199" s="36"/>
      <c r="E199" s="42">
        <f t="shared" si="87"/>
        <v>0</v>
      </c>
      <c r="F199" s="57">
        <f t="shared" si="87"/>
        <v>0</v>
      </c>
      <c r="G199" s="57">
        <f t="shared" si="87"/>
        <v>1442.22</v>
      </c>
      <c r="H199" s="57">
        <f t="shared" si="87"/>
        <v>378</v>
      </c>
      <c r="I199" s="57">
        <f t="shared" si="87"/>
        <v>0</v>
      </c>
      <c r="J199" s="34">
        <f t="shared" si="84"/>
        <v>1820.22</v>
      </c>
      <c r="K199" s="57">
        <f t="shared" si="89"/>
        <v>0</v>
      </c>
      <c r="L199" s="32">
        <f t="shared" si="89"/>
        <v>0</v>
      </c>
      <c r="M199" s="34">
        <f t="shared" si="83"/>
        <v>0</v>
      </c>
      <c r="N199" s="57">
        <f t="shared" si="90"/>
        <v>0</v>
      </c>
      <c r="O199" s="32">
        <f>O201+O203+O205+O207+O209+O211</f>
        <v>16555.98</v>
      </c>
      <c r="P199" s="34">
        <f t="shared" si="85"/>
        <v>16555.98</v>
      </c>
      <c r="Q199" s="35">
        <f t="shared" si="86"/>
        <v>18376.2</v>
      </c>
    </row>
    <row r="200" spans="1:17" x14ac:dyDescent="0.3">
      <c r="A200" s="105"/>
      <c r="B200" s="107" t="s">
        <v>267</v>
      </c>
      <c r="C200" s="109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84"/>
        <v>1500</v>
      </c>
      <c r="K200" s="44">
        <v>0</v>
      </c>
      <c r="L200" s="38">
        <v>0</v>
      </c>
      <c r="M200" s="40">
        <f t="shared" si="83"/>
        <v>0</v>
      </c>
      <c r="N200" s="44">
        <v>0</v>
      </c>
      <c r="O200" s="38">
        <v>10000</v>
      </c>
      <c r="P200" s="40">
        <f t="shared" si="85"/>
        <v>10000</v>
      </c>
      <c r="Q200" s="41">
        <f t="shared" si="86"/>
        <v>11500</v>
      </c>
    </row>
    <row r="201" spans="1:17" x14ac:dyDescent="0.3">
      <c r="A201" s="105"/>
      <c r="B201" s="107"/>
      <c r="C201" s="109"/>
      <c r="D201" s="36"/>
      <c r="E201" s="42"/>
      <c r="F201" s="43"/>
      <c r="G201" s="43">
        <v>205.03</v>
      </c>
      <c r="H201" s="43"/>
      <c r="I201" s="43"/>
      <c r="J201" s="34">
        <f t="shared" si="84"/>
        <v>205.03</v>
      </c>
      <c r="K201" s="55"/>
      <c r="L201" s="43"/>
      <c r="M201" s="34">
        <f t="shared" si="83"/>
        <v>0</v>
      </c>
      <c r="N201" s="55"/>
      <c r="O201" s="43">
        <v>0</v>
      </c>
      <c r="P201" s="34">
        <f t="shared" si="85"/>
        <v>0</v>
      </c>
      <c r="Q201" s="35">
        <f t="shared" si="86"/>
        <v>205.03</v>
      </c>
    </row>
    <row r="202" spans="1:17" ht="12.75" customHeight="1" x14ac:dyDescent="0.3">
      <c r="A202" s="105"/>
      <c r="B202" s="107" t="s">
        <v>267</v>
      </c>
      <c r="C202" s="109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84"/>
        <v>2300</v>
      </c>
      <c r="K202" s="44">
        <v>0</v>
      </c>
      <c r="L202" s="38">
        <v>0</v>
      </c>
      <c r="M202" s="40">
        <f t="shared" si="83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6"/>
        <v>13544</v>
      </c>
    </row>
    <row r="203" spans="1:17" x14ac:dyDescent="0.3">
      <c r="A203" s="105"/>
      <c r="B203" s="107"/>
      <c r="C203" s="109"/>
      <c r="D203" s="36"/>
      <c r="E203" s="42"/>
      <c r="F203" s="43"/>
      <c r="G203" s="43">
        <v>348.43</v>
      </c>
      <c r="H203" s="43"/>
      <c r="I203" s="43"/>
      <c r="J203" s="34">
        <f t="shared" si="84"/>
        <v>348.43</v>
      </c>
      <c r="K203" s="55"/>
      <c r="L203" s="43"/>
      <c r="M203" s="34">
        <f t="shared" si="83"/>
        <v>0</v>
      </c>
      <c r="N203" s="55"/>
      <c r="O203" s="43">
        <v>0</v>
      </c>
      <c r="P203" s="34">
        <f t="shared" si="85"/>
        <v>0</v>
      </c>
      <c r="Q203" s="35">
        <f t="shared" si="86"/>
        <v>348.43</v>
      </c>
    </row>
    <row r="204" spans="1:17" ht="12.75" customHeight="1" x14ac:dyDescent="0.3">
      <c r="A204" s="105"/>
      <c r="B204" s="107" t="s">
        <v>267</v>
      </c>
      <c r="C204" s="109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84"/>
        <v>1800</v>
      </c>
      <c r="K204" s="44">
        <v>0</v>
      </c>
      <c r="L204" s="38">
        <v>0</v>
      </c>
      <c r="M204" s="40">
        <f t="shared" si="83"/>
        <v>0</v>
      </c>
      <c r="N204" s="44">
        <v>0</v>
      </c>
      <c r="O204" s="38">
        <v>53376</v>
      </c>
      <c r="P204" s="40">
        <f t="shared" si="85"/>
        <v>53376</v>
      </c>
      <c r="Q204" s="41">
        <f t="shared" si="86"/>
        <v>55176</v>
      </c>
    </row>
    <row r="205" spans="1:17" x14ac:dyDescent="0.3">
      <c r="A205" s="105"/>
      <c r="B205" s="107"/>
      <c r="C205" s="109"/>
      <c r="D205" s="36"/>
      <c r="E205" s="42"/>
      <c r="F205" s="43"/>
      <c r="G205" s="43">
        <v>177.98</v>
      </c>
      <c r="H205" s="43"/>
      <c r="I205" s="43"/>
      <c r="J205" s="34">
        <f t="shared" si="84"/>
        <v>177.98</v>
      </c>
      <c r="K205" s="55"/>
      <c r="L205" s="43"/>
      <c r="M205" s="34">
        <f t="shared" si="83"/>
        <v>0</v>
      </c>
      <c r="N205" s="55"/>
      <c r="O205" s="43">
        <v>8895.98</v>
      </c>
      <c r="P205" s="34">
        <f t="shared" si="85"/>
        <v>8895.98</v>
      </c>
      <c r="Q205" s="35">
        <f t="shared" si="86"/>
        <v>9073.9599999999991</v>
      </c>
    </row>
    <row r="206" spans="1:17" x14ac:dyDescent="0.3">
      <c r="A206" s="105"/>
      <c r="B206" s="107" t="s">
        <v>267</v>
      </c>
      <c r="C206" s="109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84"/>
        <v>1300</v>
      </c>
      <c r="K206" s="44">
        <v>0</v>
      </c>
      <c r="L206" s="38">
        <v>0</v>
      </c>
      <c r="M206" s="40">
        <f t="shared" si="83"/>
        <v>0</v>
      </c>
      <c r="N206" s="44">
        <v>0</v>
      </c>
      <c r="O206" s="38">
        <v>16080</v>
      </c>
      <c r="P206" s="40">
        <f t="shared" si="85"/>
        <v>16080</v>
      </c>
      <c r="Q206" s="41">
        <f t="shared" si="86"/>
        <v>17380</v>
      </c>
    </row>
    <row r="207" spans="1:17" x14ac:dyDescent="0.3">
      <c r="A207" s="105"/>
      <c r="B207" s="107"/>
      <c r="C207" s="109"/>
      <c r="D207" s="36"/>
      <c r="E207" s="42"/>
      <c r="F207" s="43"/>
      <c r="G207" s="43">
        <v>287.31</v>
      </c>
      <c r="H207" s="43"/>
      <c r="I207" s="43"/>
      <c r="J207" s="34">
        <f t="shared" si="84"/>
        <v>287.31</v>
      </c>
      <c r="K207" s="55"/>
      <c r="L207" s="43"/>
      <c r="M207" s="34">
        <f t="shared" si="83"/>
        <v>0</v>
      </c>
      <c r="N207" s="55"/>
      <c r="O207" s="43">
        <v>2680</v>
      </c>
      <c r="P207" s="34">
        <f t="shared" si="85"/>
        <v>2680</v>
      </c>
      <c r="Q207" s="35">
        <f t="shared" si="86"/>
        <v>2967.31</v>
      </c>
    </row>
    <row r="208" spans="1:17" x14ac:dyDescent="0.3">
      <c r="A208" s="105"/>
      <c r="B208" s="107" t="s">
        <v>267</v>
      </c>
      <c r="C208" s="109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92">SUM(E208:I208)</f>
        <v>2400</v>
      </c>
      <c r="K208" s="44">
        <v>0</v>
      </c>
      <c r="L208" s="38">
        <v>0</v>
      </c>
      <c r="M208" s="40">
        <f t="shared" ref="M208:M209" si="93">SUM(K208:L208)</f>
        <v>0</v>
      </c>
      <c r="N208" s="44">
        <v>0</v>
      </c>
      <c r="O208" s="38">
        <v>29880</v>
      </c>
      <c r="P208" s="40">
        <f t="shared" ref="P208:P209" si="94">SUM(N208:O208)</f>
        <v>29880</v>
      </c>
      <c r="Q208" s="41">
        <f t="shared" si="86"/>
        <v>32280</v>
      </c>
    </row>
    <row r="209" spans="1:17" x14ac:dyDescent="0.3">
      <c r="A209" s="105"/>
      <c r="B209" s="107"/>
      <c r="C209" s="109"/>
      <c r="D209" s="36"/>
      <c r="E209" s="42"/>
      <c r="F209" s="43"/>
      <c r="G209" s="43">
        <v>279.52</v>
      </c>
      <c r="H209" s="43"/>
      <c r="I209" s="43"/>
      <c r="J209" s="34">
        <f t="shared" si="92"/>
        <v>279.52</v>
      </c>
      <c r="K209" s="55"/>
      <c r="L209" s="43"/>
      <c r="M209" s="34">
        <f t="shared" si="93"/>
        <v>0</v>
      </c>
      <c r="N209" s="55"/>
      <c r="O209" s="43">
        <v>4980</v>
      </c>
      <c r="P209" s="34">
        <f t="shared" si="94"/>
        <v>4980</v>
      </c>
      <c r="Q209" s="35">
        <f t="shared" si="86"/>
        <v>5259.52</v>
      </c>
    </row>
    <row r="210" spans="1:17" x14ac:dyDescent="0.3">
      <c r="A210" s="105"/>
      <c r="B210" s="107" t="s">
        <v>267</v>
      </c>
      <c r="C210" s="109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84"/>
        <v>7460</v>
      </c>
      <c r="K210" s="44">
        <v>0</v>
      </c>
      <c r="L210" s="38">
        <v>0</v>
      </c>
      <c r="M210" s="40">
        <f t="shared" si="83"/>
        <v>0</v>
      </c>
      <c r="N210" s="44">
        <v>0</v>
      </c>
      <c r="O210" s="38">
        <v>0</v>
      </c>
      <c r="P210" s="40">
        <f t="shared" si="85"/>
        <v>0</v>
      </c>
      <c r="Q210" s="41">
        <f t="shared" si="86"/>
        <v>7460</v>
      </c>
    </row>
    <row r="211" spans="1:17" x14ac:dyDescent="0.3">
      <c r="A211" s="105"/>
      <c r="B211" s="107"/>
      <c r="C211" s="109"/>
      <c r="D211" s="36"/>
      <c r="E211" s="42"/>
      <c r="F211" s="43"/>
      <c r="G211" s="43">
        <v>143.94999999999999</v>
      </c>
      <c r="H211" s="43">
        <v>378</v>
      </c>
      <c r="I211" s="43"/>
      <c r="J211" s="34">
        <f t="shared" si="84"/>
        <v>521.95000000000005</v>
      </c>
      <c r="K211" s="55"/>
      <c r="L211" s="43"/>
      <c r="M211" s="34">
        <f t="shared" si="83"/>
        <v>0</v>
      </c>
      <c r="N211" s="55"/>
      <c r="O211" s="43"/>
      <c r="P211" s="34">
        <f t="shared" si="85"/>
        <v>0</v>
      </c>
      <c r="Q211" s="35">
        <f t="shared" si="86"/>
        <v>521.95000000000005</v>
      </c>
    </row>
    <row r="212" spans="1:17" x14ac:dyDescent="0.3">
      <c r="A212" s="105" t="s">
        <v>151</v>
      </c>
      <c r="B212" s="107"/>
      <c r="C212" s="109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84"/>
        <v>115000</v>
      </c>
      <c r="K212" s="44">
        <v>0</v>
      </c>
      <c r="L212" s="38">
        <v>0</v>
      </c>
      <c r="M212" s="40">
        <f t="shared" si="83"/>
        <v>0</v>
      </c>
      <c r="N212" s="44">
        <v>0</v>
      </c>
      <c r="O212" s="38">
        <v>0</v>
      </c>
      <c r="P212" s="40">
        <f t="shared" si="85"/>
        <v>0</v>
      </c>
      <c r="Q212" s="41">
        <f t="shared" si="86"/>
        <v>115000</v>
      </c>
    </row>
    <row r="213" spans="1:17" x14ac:dyDescent="0.3">
      <c r="A213" s="105"/>
      <c r="B213" s="107"/>
      <c r="C213" s="109"/>
      <c r="D213" s="36"/>
      <c r="E213" s="42"/>
      <c r="F213" s="43"/>
      <c r="G213" s="43">
        <v>6029.2</v>
      </c>
      <c r="H213" s="43"/>
      <c r="I213" s="43"/>
      <c r="J213" s="34">
        <f t="shared" si="84"/>
        <v>6029.2</v>
      </c>
      <c r="K213" s="55"/>
      <c r="L213" s="43"/>
      <c r="M213" s="34">
        <f t="shared" si="83"/>
        <v>0</v>
      </c>
      <c r="N213" s="55"/>
      <c r="O213" s="43"/>
      <c r="P213" s="34">
        <f t="shared" si="85"/>
        <v>0</v>
      </c>
      <c r="Q213" s="35">
        <f t="shared" si="86"/>
        <v>6029.2</v>
      </c>
    </row>
    <row r="214" spans="1:17" x14ac:dyDescent="0.3">
      <c r="A214" s="105" t="s">
        <v>153</v>
      </c>
      <c r="B214" s="107"/>
      <c r="C214" s="109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84"/>
        <v>1500</v>
      </c>
      <c r="K214" s="44">
        <v>2500</v>
      </c>
      <c r="L214" s="38">
        <v>0</v>
      </c>
      <c r="M214" s="40">
        <f t="shared" si="83"/>
        <v>2500</v>
      </c>
      <c r="N214" s="44">
        <v>0</v>
      </c>
      <c r="O214" s="38">
        <v>0</v>
      </c>
      <c r="P214" s="40">
        <f t="shared" si="85"/>
        <v>0</v>
      </c>
      <c r="Q214" s="41">
        <f t="shared" si="86"/>
        <v>4000</v>
      </c>
    </row>
    <row r="215" spans="1:17" x14ac:dyDescent="0.3">
      <c r="A215" s="105"/>
      <c r="B215" s="107"/>
      <c r="C215" s="109"/>
      <c r="D215" s="36"/>
      <c r="E215" s="42"/>
      <c r="F215" s="43"/>
      <c r="G215" s="43">
        <v>0</v>
      </c>
      <c r="H215" s="43"/>
      <c r="I215" s="43"/>
      <c r="J215" s="34">
        <f t="shared" si="84"/>
        <v>0</v>
      </c>
      <c r="K215" s="55">
        <v>0</v>
      </c>
      <c r="L215" s="43"/>
      <c r="M215" s="34">
        <f t="shared" si="83"/>
        <v>0</v>
      </c>
      <c r="N215" s="55"/>
      <c r="O215" s="43"/>
      <c r="P215" s="34">
        <f t="shared" si="85"/>
        <v>0</v>
      </c>
      <c r="Q215" s="35">
        <f t="shared" si="86"/>
        <v>0</v>
      </c>
    </row>
    <row r="216" spans="1:17" x14ac:dyDescent="0.3">
      <c r="A216" s="105" t="s">
        <v>155</v>
      </c>
      <c r="B216" s="107"/>
      <c r="C216" s="109" t="s">
        <v>156</v>
      </c>
      <c r="D216" s="120"/>
      <c r="E216" s="37">
        <f t="shared" ref="E216:I217" si="95">E218+E220+E222+E224</f>
        <v>0</v>
      </c>
      <c r="F216" s="38">
        <f t="shared" si="95"/>
        <v>0</v>
      </c>
      <c r="G216" s="38">
        <f>G218+G220+G222+G224</f>
        <v>79500</v>
      </c>
      <c r="H216" s="38">
        <f t="shared" ref="H216:I216" si="96">H218+H220+H222+H224</f>
        <v>0</v>
      </c>
      <c r="I216" s="38">
        <f t="shared" si="96"/>
        <v>0</v>
      </c>
      <c r="J216" s="29">
        <f t="shared" si="84"/>
        <v>79500</v>
      </c>
      <c r="K216" s="44">
        <f t="shared" ref="K216:L217" si="97">K218+K220+K222+K224</f>
        <v>0</v>
      </c>
      <c r="L216" s="38">
        <f t="shared" si="97"/>
        <v>0</v>
      </c>
      <c r="M216" s="40">
        <f t="shared" si="83"/>
        <v>0</v>
      </c>
      <c r="N216" s="44">
        <f t="shared" ref="N216:O217" si="98">N218+N220+N222+N224</f>
        <v>0</v>
      </c>
      <c r="O216" s="38">
        <f t="shared" si="98"/>
        <v>0</v>
      </c>
      <c r="P216" s="40">
        <f t="shared" ref="P216:P217" si="99">SUM(N216:O216)</f>
        <v>0</v>
      </c>
      <c r="Q216" s="41">
        <f>P216+M216+J216</f>
        <v>79500</v>
      </c>
    </row>
    <row r="217" spans="1:17" x14ac:dyDescent="0.3">
      <c r="A217" s="105"/>
      <c r="B217" s="107"/>
      <c r="C217" s="109"/>
      <c r="D217" s="120"/>
      <c r="E217" s="31">
        <f t="shared" si="95"/>
        <v>0</v>
      </c>
      <c r="F217" s="32">
        <f t="shared" si="95"/>
        <v>0</v>
      </c>
      <c r="G217" s="32">
        <f t="shared" si="95"/>
        <v>12316.7</v>
      </c>
      <c r="H217" s="32">
        <f t="shared" si="95"/>
        <v>0</v>
      </c>
      <c r="I217" s="32">
        <f t="shared" si="95"/>
        <v>0</v>
      </c>
      <c r="J217" s="34">
        <f t="shared" si="84"/>
        <v>12316.7</v>
      </c>
      <c r="K217" s="57">
        <f t="shared" si="97"/>
        <v>0</v>
      </c>
      <c r="L217" s="32">
        <f t="shared" si="97"/>
        <v>0</v>
      </c>
      <c r="M217" s="34">
        <f t="shared" si="83"/>
        <v>0</v>
      </c>
      <c r="N217" s="57">
        <f t="shared" si="98"/>
        <v>0</v>
      </c>
      <c r="O217" s="32">
        <f t="shared" si="98"/>
        <v>0</v>
      </c>
      <c r="P217" s="34">
        <f t="shared" si="99"/>
        <v>0</v>
      </c>
      <c r="Q217" s="35">
        <f>P217+M217+J217</f>
        <v>12316.7</v>
      </c>
    </row>
    <row r="218" spans="1:17" x14ac:dyDescent="0.3">
      <c r="A218" s="105"/>
      <c r="B218" s="107" t="s">
        <v>157</v>
      </c>
      <c r="C218" s="109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100">SUM(K218:L218)</f>
        <v>0</v>
      </c>
      <c r="N218" s="44">
        <v>0</v>
      </c>
      <c r="O218" s="38">
        <v>0</v>
      </c>
      <c r="P218" s="40">
        <f t="shared" si="85"/>
        <v>0</v>
      </c>
      <c r="Q218" s="41">
        <f t="shared" si="86"/>
        <v>55000</v>
      </c>
    </row>
    <row r="219" spans="1:17" x14ac:dyDescent="0.3">
      <c r="A219" s="105"/>
      <c r="B219" s="107"/>
      <c r="C219" s="109"/>
      <c r="D219" s="36"/>
      <c r="E219" s="42"/>
      <c r="F219" s="43"/>
      <c r="G219" s="43">
        <v>4570</v>
      </c>
      <c r="H219" s="43"/>
      <c r="I219" s="43"/>
      <c r="J219" s="34">
        <f t="shared" si="84"/>
        <v>4570</v>
      </c>
      <c r="K219" s="55"/>
      <c r="L219" s="43"/>
      <c r="M219" s="34">
        <f t="shared" si="100"/>
        <v>0</v>
      </c>
      <c r="N219" s="55"/>
      <c r="O219" s="43"/>
      <c r="P219" s="34">
        <f t="shared" si="85"/>
        <v>0</v>
      </c>
      <c r="Q219" s="35">
        <f t="shared" si="86"/>
        <v>4570</v>
      </c>
    </row>
    <row r="220" spans="1:17" x14ac:dyDescent="0.3">
      <c r="A220" s="105"/>
      <c r="B220" s="107" t="s">
        <v>157</v>
      </c>
      <c r="C220" s="109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101">SUM(E220:I220)</f>
        <v>2500</v>
      </c>
      <c r="K220" s="44">
        <v>0</v>
      </c>
      <c r="L220" s="38">
        <v>0</v>
      </c>
      <c r="M220" s="40">
        <f t="shared" si="100"/>
        <v>0</v>
      </c>
      <c r="N220" s="44">
        <v>0</v>
      </c>
      <c r="O220" s="38">
        <v>0</v>
      </c>
      <c r="P220" s="40">
        <f t="shared" ref="P220:P221" si="102">SUM(N220:O220)</f>
        <v>0</v>
      </c>
      <c r="Q220" s="41">
        <f t="shared" si="86"/>
        <v>2500</v>
      </c>
    </row>
    <row r="221" spans="1:17" x14ac:dyDescent="0.3">
      <c r="A221" s="105"/>
      <c r="B221" s="107"/>
      <c r="C221" s="109"/>
      <c r="D221" s="36"/>
      <c r="E221" s="31"/>
      <c r="F221" s="43"/>
      <c r="G221" s="43">
        <v>1188</v>
      </c>
      <c r="H221" s="43"/>
      <c r="I221" s="43"/>
      <c r="J221" s="34">
        <f t="shared" si="101"/>
        <v>1188</v>
      </c>
      <c r="K221" s="55"/>
      <c r="L221" s="43"/>
      <c r="M221" s="34">
        <f t="shared" si="100"/>
        <v>0</v>
      </c>
      <c r="N221" s="55"/>
      <c r="O221" s="43"/>
      <c r="P221" s="34">
        <f t="shared" si="102"/>
        <v>0</v>
      </c>
      <c r="Q221" s="35">
        <f t="shared" si="86"/>
        <v>1188</v>
      </c>
    </row>
    <row r="222" spans="1:17" x14ac:dyDescent="0.3">
      <c r="A222" s="105"/>
      <c r="B222" s="107" t="s">
        <v>157</v>
      </c>
      <c r="C222" s="109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84"/>
        <v>12500</v>
      </c>
      <c r="K222" s="44">
        <v>0</v>
      </c>
      <c r="L222" s="38">
        <v>0</v>
      </c>
      <c r="M222" s="40">
        <f t="shared" si="100"/>
        <v>0</v>
      </c>
      <c r="N222" s="44">
        <v>0</v>
      </c>
      <c r="O222" s="38">
        <v>0</v>
      </c>
      <c r="P222" s="40">
        <f t="shared" si="85"/>
        <v>0</v>
      </c>
      <c r="Q222" s="41">
        <f t="shared" si="86"/>
        <v>12500</v>
      </c>
    </row>
    <row r="223" spans="1:17" x14ac:dyDescent="0.3">
      <c r="A223" s="105"/>
      <c r="B223" s="107"/>
      <c r="C223" s="109"/>
      <c r="D223" s="36"/>
      <c r="E223" s="31"/>
      <c r="F223" s="43"/>
      <c r="G223" s="43">
        <v>3034.17</v>
      </c>
      <c r="H223" s="43"/>
      <c r="I223" s="43"/>
      <c r="J223" s="34">
        <f t="shared" si="84"/>
        <v>3034.17</v>
      </c>
      <c r="K223" s="55"/>
      <c r="L223" s="43"/>
      <c r="M223" s="34">
        <f t="shared" si="100"/>
        <v>0</v>
      </c>
      <c r="N223" s="55"/>
      <c r="O223" s="43"/>
      <c r="P223" s="34">
        <f t="shared" si="85"/>
        <v>0</v>
      </c>
      <c r="Q223" s="35">
        <f t="shared" si="86"/>
        <v>3034.17</v>
      </c>
    </row>
    <row r="224" spans="1:17" x14ac:dyDescent="0.3">
      <c r="A224" s="105"/>
      <c r="B224" s="107" t="s">
        <v>157</v>
      </c>
      <c r="C224" s="109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84"/>
        <v>9500</v>
      </c>
      <c r="K224" s="44">
        <v>0</v>
      </c>
      <c r="L224" s="38">
        <v>0</v>
      </c>
      <c r="M224" s="40">
        <f t="shared" si="100"/>
        <v>0</v>
      </c>
      <c r="N224" s="44">
        <v>0</v>
      </c>
      <c r="O224" s="38">
        <v>0</v>
      </c>
      <c r="P224" s="40">
        <f t="shared" si="85"/>
        <v>0</v>
      </c>
      <c r="Q224" s="41">
        <f t="shared" si="86"/>
        <v>9500</v>
      </c>
    </row>
    <row r="225" spans="1:17" x14ac:dyDescent="0.3">
      <c r="A225" s="105"/>
      <c r="B225" s="107"/>
      <c r="C225" s="109"/>
      <c r="D225" s="36"/>
      <c r="E225" s="31"/>
      <c r="F225" s="43"/>
      <c r="G225" s="43">
        <v>3524.53</v>
      </c>
      <c r="H225" s="43"/>
      <c r="I225" s="43"/>
      <c r="J225" s="34">
        <f t="shared" si="84"/>
        <v>3524.53</v>
      </c>
      <c r="K225" s="55"/>
      <c r="L225" s="43"/>
      <c r="M225" s="34">
        <f t="shared" si="100"/>
        <v>0</v>
      </c>
      <c r="N225" s="55"/>
      <c r="O225" s="43"/>
      <c r="P225" s="34">
        <f t="shared" si="85"/>
        <v>0</v>
      </c>
      <c r="Q225" s="35">
        <f t="shared" si="86"/>
        <v>3524.53</v>
      </c>
    </row>
    <row r="226" spans="1:17" x14ac:dyDescent="0.3">
      <c r="A226" s="105" t="s">
        <v>158</v>
      </c>
      <c r="B226" s="107"/>
      <c r="C226" s="109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84"/>
        <v>81260</v>
      </c>
      <c r="K226" s="44">
        <v>0</v>
      </c>
      <c r="L226" s="38">
        <v>0</v>
      </c>
      <c r="M226" s="40">
        <f t="shared" si="100"/>
        <v>0</v>
      </c>
      <c r="N226" s="44">
        <v>0</v>
      </c>
      <c r="O226" s="38">
        <v>0</v>
      </c>
      <c r="P226" s="40">
        <f t="shared" si="85"/>
        <v>0</v>
      </c>
      <c r="Q226" s="41">
        <f t="shared" si="86"/>
        <v>81260</v>
      </c>
    </row>
    <row r="227" spans="1:17" x14ac:dyDescent="0.3">
      <c r="A227" s="105"/>
      <c r="B227" s="107"/>
      <c r="C227" s="109"/>
      <c r="D227" s="36"/>
      <c r="E227" s="42">
        <v>7208.79</v>
      </c>
      <c r="F227" s="43">
        <v>2522.85</v>
      </c>
      <c r="G227" s="43">
        <v>4222.6099999999997</v>
      </c>
      <c r="H227" s="43">
        <v>0</v>
      </c>
      <c r="I227" s="43"/>
      <c r="J227" s="34">
        <f t="shared" si="84"/>
        <v>13954.25</v>
      </c>
      <c r="K227" s="55"/>
      <c r="L227" s="43"/>
      <c r="M227" s="34">
        <f t="shared" si="100"/>
        <v>0</v>
      </c>
      <c r="N227" s="55"/>
      <c r="O227" s="43"/>
      <c r="P227" s="34">
        <f t="shared" si="85"/>
        <v>0</v>
      </c>
      <c r="Q227" s="35">
        <f t="shared" si="86"/>
        <v>13954.25</v>
      </c>
    </row>
    <row r="228" spans="1:17" x14ac:dyDescent="0.3">
      <c r="A228" s="105" t="s">
        <v>159</v>
      </c>
      <c r="B228" s="107"/>
      <c r="C228" s="109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84"/>
        <v>2000</v>
      </c>
      <c r="K228" s="44">
        <v>416892</v>
      </c>
      <c r="L228" s="38">
        <v>0</v>
      </c>
      <c r="M228" s="40">
        <f t="shared" si="100"/>
        <v>416892</v>
      </c>
      <c r="N228" s="44">
        <v>0</v>
      </c>
      <c r="O228" s="38">
        <v>0</v>
      </c>
      <c r="P228" s="40">
        <f t="shared" si="85"/>
        <v>0</v>
      </c>
      <c r="Q228" s="41">
        <f t="shared" si="86"/>
        <v>418892</v>
      </c>
    </row>
    <row r="229" spans="1:17" ht="14.4" thickBot="1" x14ac:dyDescent="0.35">
      <c r="A229" s="106"/>
      <c r="B229" s="108"/>
      <c r="C229" s="110"/>
      <c r="D229" s="50"/>
      <c r="E229" s="51"/>
      <c r="F229" s="45"/>
      <c r="G229" s="45">
        <v>0</v>
      </c>
      <c r="H229" s="45"/>
      <c r="I229" s="45"/>
      <c r="J229" s="24">
        <f t="shared" si="84"/>
        <v>0</v>
      </c>
      <c r="K229" s="56">
        <v>697.12</v>
      </c>
      <c r="L229" s="45"/>
      <c r="M229" s="24">
        <f t="shared" si="100"/>
        <v>697.12</v>
      </c>
      <c r="N229" s="56"/>
      <c r="O229" s="45"/>
      <c r="P229" s="24">
        <f t="shared" si="85"/>
        <v>0</v>
      </c>
      <c r="Q229" s="25">
        <f t="shared" si="86"/>
        <v>697.12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3" t="s">
        <v>161</v>
      </c>
      <c r="B231" s="114"/>
      <c r="C231" s="117" t="s">
        <v>162</v>
      </c>
      <c r="D231" s="111"/>
      <c r="E231" s="16">
        <f t="shared" ref="E231:H232" si="103">E233+E235+E237+E239+E241+E243+E245+E247+E249+E251+E253</f>
        <v>129422</v>
      </c>
      <c r="F231" s="17">
        <f t="shared" si="103"/>
        <v>46728</v>
      </c>
      <c r="G231" s="17">
        <f t="shared" si="103"/>
        <v>46417</v>
      </c>
      <c r="H231" s="17">
        <f>H233+H235+H237+H239+H241+H243+H245+H247+H249+H251+H253</f>
        <v>10888</v>
      </c>
      <c r="I231" s="17">
        <f t="shared" ref="I231:I232" si="104">I233+I235+I237+I239+I241+I243+I245+I247+I249+I251+I253</f>
        <v>0</v>
      </c>
      <c r="J231" s="19">
        <f t="shared" ref="J231:J254" si="105">SUM(E231:I231)</f>
        <v>233455</v>
      </c>
      <c r="K231" s="52">
        <f t="shared" ref="K231:M232" si="106">K233+K235+K237+K239+K241+K243+K245+K247+K249+K251+K253</f>
        <v>0</v>
      </c>
      <c r="L231" s="17">
        <f t="shared" si="106"/>
        <v>0</v>
      </c>
      <c r="M231" s="19">
        <f t="shared" si="106"/>
        <v>0</v>
      </c>
      <c r="N231" s="52">
        <f>N233+N235+N237+N239+N241+N243+N245+N247+N249+N253</f>
        <v>0</v>
      </c>
      <c r="O231" s="17">
        <f t="shared" ref="O231:P232" si="107">O233+O235+O237+O239+O241+O243+O245+O247+O249+O251+O253</f>
        <v>0</v>
      </c>
      <c r="P231" s="19">
        <f t="shared" si="107"/>
        <v>0</v>
      </c>
      <c r="Q231" s="20">
        <f t="shared" ref="Q231:Q254" si="108">P231+M231+J231</f>
        <v>233455</v>
      </c>
    </row>
    <row r="232" spans="1:17" ht="14.4" thickBot="1" x14ac:dyDescent="0.35">
      <c r="A232" s="115"/>
      <c r="B232" s="116"/>
      <c r="C232" s="118"/>
      <c r="D232" s="112"/>
      <c r="E232" s="21">
        <f t="shared" si="103"/>
        <v>18351.189999999999</v>
      </c>
      <c r="F232" s="22">
        <f t="shared" si="103"/>
        <v>6518.4</v>
      </c>
      <c r="G232" s="22">
        <f t="shared" si="103"/>
        <v>6710.2500000000009</v>
      </c>
      <c r="H232" s="22">
        <f t="shared" si="103"/>
        <v>974.3900000000001</v>
      </c>
      <c r="I232" s="22">
        <f t="shared" si="104"/>
        <v>0</v>
      </c>
      <c r="J232" s="24">
        <f t="shared" si="105"/>
        <v>32554.229999999996</v>
      </c>
      <c r="K232" s="53">
        <f t="shared" si="106"/>
        <v>0</v>
      </c>
      <c r="L232" s="22">
        <f t="shared" si="106"/>
        <v>0</v>
      </c>
      <c r="M232" s="24">
        <f t="shared" si="106"/>
        <v>0</v>
      </c>
      <c r="N232" s="53">
        <f>N234+N236+N238+N240+N242+N244+N246+N248+N250+N254</f>
        <v>0</v>
      </c>
      <c r="O232" s="22">
        <f t="shared" si="107"/>
        <v>0</v>
      </c>
      <c r="P232" s="24">
        <f t="shared" si="107"/>
        <v>0</v>
      </c>
      <c r="Q232" s="25">
        <f t="shared" si="108"/>
        <v>32554.229999999996</v>
      </c>
    </row>
    <row r="233" spans="1:17" x14ac:dyDescent="0.3">
      <c r="A233" s="100" t="s">
        <v>163</v>
      </c>
      <c r="B233" s="102"/>
      <c r="C233" s="104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5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9">SUM(N233:O233)</f>
        <v>0</v>
      </c>
      <c r="Q233" s="30">
        <f t="shared" si="108"/>
        <v>1000</v>
      </c>
    </row>
    <row r="234" spans="1:17" x14ac:dyDescent="0.3">
      <c r="A234" s="105"/>
      <c r="B234" s="107"/>
      <c r="C234" s="109"/>
      <c r="D234" s="36"/>
      <c r="E234" s="42"/>
      <c r="F234" s="43"/>
      <c r="G234" s="43"/>
      <c r="H234" s="43">
        <v>0</v>
      </c>
      <c r="I234" s="43"/>
      <c r="J234" s="34">
        <f t="shared" si="105"/>
        <v>0</v>
      </c>
      <c r="K234" s="55"/>
      <c r="L234" s="43"/>
      <c r="M234" s="34">
        <f t="shared" ref="M234:M254" si="110">SUM(K234:L234)</f>
        <v>0</v>
      </c>
      <c r="N234" s="55"/>
      <c r="O234" s="43"/>
      <c r="P234" s="34">
        <f t="shared" si="109"/>
        <v>0</v>
      </c>
      <c r="Q234" s="35">
        <f t="shared" si="108"/>
        <v>0</v>
      </c>
    </row>
    <row r="235" spans="1:17" x14ac:dyDescent="0.3">
      <c r="A235" s="105" t="s">
        <v>166</v>
      </c>
      <c r="B235" s="107"/>
      <c r="C235" s="109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5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9"/>
        <v>0</v>
      </c>
      <c r="Q235" s="41">
        <f t="shared" si="108"/>
        <v>2162</v>
      </c>
    </row>
    <row r="236" spans="1:17" x14ac:dyDescent="0.3">
      <c r="A236" s="105"/>
      <c r="B236" s="107"/>
      <c r="C236" s="109"/>
      <c r="D236" s="36"/>
      <c r="E236" s="42"/>
      <c r="F236" s="43"/>
      <c r="G236" s="43"/>
      <c r="H236" s="43">
        <v>360</v>
      </c>
      <c r="I236" s="43"/>
      <c r="J236" s="34">
        <f t="shared" si="105"/>
        <v>360</v>
      </c>
      <c r="K236" s="55"/>
      <c r="L236" s="43"/>
      <c r="M236" s="34">
        <f t="shared" si="110"/>
        <v>0</v>
      </c>
      <c r="N236" s="55"/>
      <c r="O236" s="43"/>
      <c r="P236" s="34">
        <f t="shared" si="109"/>
        <v>0</v>
      </c>
      <c r="Q236" s="35">
        <f t="shared" si="108"/>
        <v>360</v>
      </c>
    </row>
    <row r="237" spans="1:17" x14ac:dyDescent="0.3">
      <c r="A237" s="105" t="s">
        <v>169</v>
      </c>
      <c r="B237" s="107"/>
      <c r="C237" s="109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5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9"/>
        <v>0</v>
      </c>
      <c r="Q237" s="41">
        <f t="shared" si="108"/>
        <v>600</v>
      </c>
    </row>
    <row r="238" spans="1:17" x14ac:dyDescent="0.3">
      <c r="A238" s="105"/>
      <c r="B238" s="107"/>
      <c r="C238" s="109"/>
      <c r="D238" s="36"/>
      <c r="E238" s="42"/>
      <c r="F238" s="43"/>
      <c r="G238" s="43">
        <v>0</v>
      </c>
      <c r="H238" s="43"/>
      <c r="I238" s="43"/>
      <c r="J238" s="34">
        <f t="shared" si="105"/>
        <v>0</v>
      </c>
      <c r="K238" s="55"/>
      <c r="L238" s="43"/>
      <c r="M238" s="34">
        <f t="shared" si="110"/>
        <v>0</v>
      </c>
      <c r="N238" s="55"/>
      <c r="O238" s="43"/>
      <c r="P238" s="34">
        <f t="shared" si="109"/>
        <v>0</v>
      </c>
      <c r="Q238" s="35">
        <f t="shared" si="108"/>
        <v>0</v>
      </c>
    </row>
    <row r="239" spans="1:17" x14ac:dyDescent="0.3">
      <c r="A239" s="105" t="s">
        <v>171</v>
      </c>
      <c r="B239" s="107"/>
      <c r="C239" s="109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5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9"/>
        <v>0</v>
      </c>
      <c r="Q239" s="41">
        <f t="shared" si="108"/>
        <v>29234</v>
      </c>
    </row>
    <row r="240" spans="1:17" x14ac:dyDescent="0.3">
      <c r="A240" s="105"/>
      <c r="B240" s="107"/>
      <c r="C240" s="109"/>
      <c r="D240" s="36"/>
      <c r="E240" s="42">
        <v>3035.56</v>
      </c>
      <c r="F240" s="43">
        <v>1063.23</v>
      </c>
      <c r="G240" s="43">
        <v>216.44</v>
      </c>
      <c r="H240" s="43">
        <v>0</v>
      </c>
      <c r="I240" s="43"/>
      <c r="J240" s="34">
        <f t="shared" si="105"/>
        <v>4315.2299999999996</v>
      </c>
      <c r="K240" s="55"/>
      <c r="L240" s="43"/>
      <c r="M240" s="34">
        <f t="shared" si="110"/>
        <v>0</v>
      </c>
      <c r="N240" s="55"/>
      <c r="O240" s="43"/>
      <c r="P240" s="34">
        <f t="shared" si="109"/>
        <v>0</v>
      </c>
      <c r="Q240" s="35">
        <f t="shared" si="108"/>
        <v>4315.2299999999996</v>
      </c>
    </row>
    <row r="241" spans="1:17" x14ac:dyDescent="0.3">
      <c r="A241" s="105" t="s">
        <v>171</v>
      </c>
      <c r="B241" s="107"/>
      <c r="C241" s="109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5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9"/>
        <v>0</v>
      </c>
      <c r="Q241" s="41">
        <f t="shared" si="108"/>
        <v>170006</v>
      </c>
    </row>
    <row r="242" spans="1:17" x14ac:dyDescent="0.3">
      <c r="A242" s="105"/>
      <c r="B242" s="107"/>
      <c r="C242" s="109"/>
      <c r="D242" s="36"/>
      <c r="E242" s="42">
        <v>15315.63</v>
      </c>
      <c r="F242" s="43">
        <v>5455.17</v>
      </c>
      <c r="G242" s="43">
        <v>3193</v>
      </c>
      <c r="H242" s="43">
        <v>69.349999999999994</v>
      </c>
      <c r="I242" s="43"/>
      <c r="J242" s="34">
        <f t="shared" si="105"/>
        <v>24033.149999999998</v>
      </c>
      <c r="K242" s="55"/>
      <c r="L242" s="43"/>
      <c r="M242" s="34">
        <f t="shared" si="110"/>
        <v>0</v>
      </c>
      <c r="N242" s="55"/>
      <c r="O242" s="43"/>
      <c r="P242" s="34">
        <f t="shared" si="109"/>
        <v>0</v>
      </c>
      <c r="Q242" s="35">
        <f t="shared" si="108"/>
        <v>24033.149999999998</v>
      </c>
    </row>
    <row r="243" spans="1:17" x14ac:dyDescent="0.3">
      <c r="A243" s="105" t="s">
        <v>175</v>
      </c>
      <c r="B243" s="107"/>
      <c r="C243" s="109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5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9"/>
        <v>0</v>
      </c>
      <c r="Q243" s="41">
        <f t="shared" si="108"/>
        <v>13000</v>
      </c>
    </row>
    <row r="244" spans="1:17" x14ac:dyDescent="0.3">
      <c r="A244" s="105"/>
      <c r="B244" s="107"/>
      <c r="C244" s="109"/>
      <c r="D244" s="36"/>
      <c r="E244" s="42"/>
      <c r="F244" s="43"/>
      <c r="G244" s="43">
        <v>2448.42</v>
      </c>
      <c r="H244" s="43"/>
      <c r="I244" s="43"/>
      <c r="J244" s="34">
        <f t="shared" si="105"/>
        <v>2448.42</v>
      </c>
      <c r="K244" s="55"/>
      <c r="L244" s="43"/>
      <c r="M244" s="34">
        <f t="shared" si="110"/>
        <v>0</v>
      </c>
      <c r="N244" s="55"/>
      <c r="O244" s="43"/>
      <c r="P244" s="34">
        <f t="shared" si="109"/>
        <v>0</v>
      </c>
      <c r="Q244" s="35">
        <f t="shared" si="108"/>
        <v>2448.42</v>
      </c>
    </row>
    <row r="245" spans="1:17" x14ac:dyDescent="0.3">
      <c r="A245" s="105" t="s">
        <v>177</v>
      </c>
      <c r="B245" s="107"/>
      <c r="C245" s="109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5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9"/>
        <v>0</v>
      </c>
      <c r="Q245" s="41">
        <f t="shared" si="108"/>
        <v>7173</v>
      </c>
    </row>
    <row r="246" spans="1:17" x14ac:dyDescent="0.3">
      <c r="A246" s="105"/>
      <c r="B246" s="107"/>
      <c r="C246" s="109"/>
      <c r="D246" s="36"/>
      <c r="E246" s="42"/>
      <c r="F246" s="43"/>
      <c r="G246" s="43">
        <v>852.39</v>
      </c>
      <c r="H246" s="43"/>
      <c r="I246" s="43"/>
      <c r="J246" s="34">
        <f t="shared" si="105"/>
        <v>852.39</v>
      </c>
      <c r="K246" s="55"/>
      <c r="L246" s="43"/>
      <c r="M246" s="34">
        <f t="shared" si="110"/>
        <v>0</v>
      </c>
      <c r="N246" s="55"/>
      <c r="O246" s="43"/>
      <c r="P246" s="34">
        <f t="shared" si="109"/>
        <v>0</v>
      </c>
      <c r="Q246" s="35">
        <f t="shared" si="108"/>
        <v>852.39</v>
      </c>
    </row>
    <row r="247" spans="1:17" x14ac:dyDescent="0.3">
      <c r="A247" s="105" t="s">
        <v>180</v>
      </c>
      <c r="B247" s="107"/>
      <c r="C247" s="109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5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9"/>
        <v>0</v>
      </c>
      <c r="Q247" s="41">
        <f t="shared" si="108"/>
        <v>570</v>
      </c>
    </row>
    <row r="248" spans="1:17" x14ac:dyDescent="0.3">
      <c r="A248" s="105"/>
      <c r="B248" s="107"/>
      <c r="C248" s="109"/>
      <c r="D248" s="36"/>
      <c r="E248" s="42"/>
      <c r="F248" s="43"/>
      <c r="G248" s="43"/>
      <c r="H248" s="43">
        <v>47.04</v>
      </c>
      <c r="I248" s="43"/>
      <c r="J248" s="34">
        <f t="shared" si="105"/>
        <v>47.04</v>
      </c>
      <c r="K248" s="55"/>
      <c r="L248" s="43"/>
      <c r="M248" s="34">
        <f t="shared" si="110"/>
        <v>0</v>
      </c>
      <c r="N248" s="55"/>
      <c r="O248" s="43"/>
      <c r="P248" s="34">
        <f t="shared" si="109"/>
        <v>0</v>
      </c>
      <c r="Q248" s="35">
        <f t="shared" si="108"/>
        <v>47.04</v>
      </c>
    </row>
    <row r="249" spans="1:17" x14ac:dyDescent="0.3">
      <c r="A249" s="105" t="s">
        <v>182</v>
      </c>
      <c r="B249" s="107"/>
      <c r="C249" s="109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5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9"/>
        <v>0</v>
      </c>
      <c r="Q249" s="41">
        <f t="shared" si="108"/>
        <v>70</v>
      </c>
    </row>
    <row r="250" spans="1:17" x14ac:dyDescent="0.3">
      <c r="A250" s="105"/>
      <c r="B250" s="107"/>
      <c r="C250" s="109"/>
      <c r="D250" s="36"/>
      <c r="E250" s="42"/>
      <c r="F250" s="43"/>
      <c r="G250" s="43"/>
      <c r="H250" s="43">
        <v>0</v>
      </c>
      <c r="I250" s="43"/>
      <c r="J250" s="34">
        <f t="shared" si="105"/>
        <v>0</v>
      </c>
      <c r="K250" s="55"/>
      <c r="L250" s="43"/>
      <c r="M250" s="34">
        <f t="shared" si="110"/>
        <v>0</v>
      </c>
      <c r="N250" s="55"/>
      <c r="O250" s="43"/>
      <c r="P250" s="34">
        <f t="shared" si="109"/>
        <v>0</v>
      </c>
      <c r="Q250" s="35">
        <f t="shared" si="108"/>
        <v>0</v>
      </c>
    </row>
    <row r="251" spans="1:17" x14ac:dyDescent="0.3">
      <c r="A251" s="105" t="s">
        <v>184</v>
      </c>
      <c r="B251" s="107"/>
      <c r="C251" s="109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11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9"/>
        <v>0</v>
      </c>
      <c r="Q251" s="41">
        <f t="shared" si="108"/>
        <v>6640</v>
      </c>
    </row>
    <row r="252" spans="1:17" x14ac:dyDescent="0.3">
      <c r="A252" s="105"/>
      <c r="B252" s="107"/>
      <c r="C252" s="109"/>
      <c r="D252" s="36"/>
      <c r="E252" s="42"/>
      <c r="F252" s="43"/>
      <c r="G252" s="43"/>
      <c r="H252" s="43">
        <v>498</v>
      </c>
      <c r="I252" s="43"/>
      <c r="J252" s="34">
        <f t="shared" si="111"/>
        <v>498</v>
      </c>
      <c r="K252" s="55"/>
      <c r="L252" s="43"/>
      <c r="M252" s="34">
        <f t="shared" ref="M252" si="112">SUM(K252:L252)</f>
        <v>0</v>
      </c>
      <c r="N252" s="55"/>
      <c r="O252" s="43"/>
      <c r="P252" s="34">
        <f t="shared" si="109"/>
        <v>0</v>
      </c>
      <c r="Q252" s="35">
        <f t="shared" si="108"/>
        <v>498</v>
      </c>
    </row>
    <row r="253" spans="1:17" x14ac:dyDescent="0.3">
      <c r="A253" s="105" t="s">
        <v>308</v>
      </c>
      <c r="B253" s="107"/>
      <c r="C253" s="109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5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9"/>
        <v>0</v>
      </c>
      <c r="Q253" s="41">
        <f t="shared" si="108"/>
        <v>3000</v>
      </c>
    </row>
    <row r="254" spans="1:17" ht="14.4" thickBot="1" x14ac:dyDescent="0.35">
      <c r="A254" s="106"/>
      <c r="B254" s="108"/>
      <c r="C254" s="110"/>
      <c r="D254" s="50"/>
      <c r="E254" s="51"/>
      <c r="F254" s="45"/>
      <c r="G254" s="45">
        <v>0</v>
      </c>
      <c r="H254" s="45"/>
      <c r="I254" s="45"/>
      <c r="J254" s="24">
        <f t="shared" si="105"/>
        <v>0</v>
      </c>
      <c r="K254" s="56"/>
      <c r="L254" s="45"/>
      <c r="M254" s="24">
        <f t="shared" si="110"/>
        <v>0</v>
      </c>
      <c r="N254" s="56"/>
      <c r="O254" s="45"/>
      <c r="P254" s="24">
        <f t="shared" si="109"/>
        <v>0</v>
      </c>
      <c r="Q254" s="25">
        <f t="shared" si="108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3" t="s">
        <v>187</v>
      </c>
      <c r="B256" s="114"/>
      <c r="C256" s="117" t="s">
        <v>188</v>
      </c>
      <c r="D256" s="111"/>
      <c r="E256" s="16">
        <f>E258+E260+E262+E264+E266+E268+E270+E272+E274</f>
        <v>0</v>
      </c>
      <c r="F256" s="17">
        <f t="shared" ref="E256:I257" si="113">F258+F260+F262+F264+F266+F268+F270+F272+F274</f>
        <v>0</v>
      </c>
      <c r="G256" s="17">
        <f>G258+G260+G262+G264+G266+G268+G270+G272+G274</f>
        <v>66625</v>
      </c>
      <c r="H256" s="17">
        <f t="shared" si="113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thickBot="1" x14ac:dyDescent="0.35">
      <c r="A257" s="115"/>
      <c r="B257" s="116"/>
      <c r="C257" s="118"/>
      <c r="D257" s="112"/>
      <c r="E257" s="21">
        <f t="shared" si="113"/>
        <v>0</v>
      </c>
      <c r="F257" s="22">
        <f t="shared" si="113"/>
        <v>0</v>
      </c>
      <c r="G257" s="22">
        <f t="shared" si="113"/>
        <v>10187.530000000001</v>
      </c>
      <c r="H257" s="22">
        <f t="shared" si="113"/>
        <v>0</v>
      </c>
      <c r="I257" s="22">
        <f t="shared" si="113"/>
        <v>2300.9899999999998</v>
      </c>
      <c r="J257" s="24">
        <f t="shared" ref="J257:J275" si="114">SUM(E257:I257)</f>
        <v>12488.52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5">SUM(K257:L257)</f>
        <v>0</v>
      </c>
      <c r="N257" s="53">
        <f>N259+N261+N263+N265+N267+N269+N271+N273+N275</f>
        <v>0</v>
      </c>
      <c r="O257" s="22">
        <f>O259+O261+O263+O265+O267+O269+O271+O273+O275</f>
        <v>12662.61</v>
      </c>
      <c r="P257" s="24">
        <f t="shared" ref="P257:P275" si="116">SUM(N257:O257)</f>
        <v>12662.61</v>
      </c>
      <c r="Q257" s="25">
        <f t="shared" ref="Q257:Q275" si="117">P257+M257+J257</f>
        <v>25151.13</v>
      </c>
    </row>
    <row r="258" spans="1:17" hidden="1" x14ac:dyDescent="0.3">
      <c r="A258" s="100" t="s">
        <v>189</v>
      </c>
      <c r="B258" s="102"/>
      <c r="C258" s="104" t="s">
        <v>190</v>
      </c>
      <c r="D258" s="119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14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6"/>
        <v>0</v>
      </c>
      <c r="Q258" s="30">
        <f t="shared" si="117"/>
        <v>0</v>
      </c>
    </row>
    <row r="259" spans="1:17" hidden="1" x14ac:dyDescent="0.3">
      <c r="A259" s="105"/>
      <c r="B259" s="107"/>
      <c r="C259" s="109"/>
      <c r="D259" s="120"/>
      <c r="E259" s="42"/>
      <c r="F259" s="43"/>
      <c r="G259" s="43"/>
      <c r="H259" s="43"/>
      <c r="I259" s="43"/>
      <c r="J259" s="34"/>
      <c r="K259" s="55"/>
      <c r="L259" s="43"/>
      <c r="M259" s="34">
        <f t="shared" si="115"/>
        <v>0</v>
      </c>
      <c r="N259" s="55"/>
      <c r="O259" s="43"/>
      <c r="P259" s="34">
        <f t="shared" si="116"/>
        <v>0</v>
      </c>
      <c r="Q259" s="35">
        <f t="shared" si="117"/>
        <v>0</v>
      </c>
    </row>
    <row r="260" spans="1:17" x14ac:dyDescent="0.3">
      <c r="A260" s="105" t="s">
        <v>191</v>
      </c>
      <c r="B260" s="107"/>
      <c r="C260" s="109" t="s">
        <v>192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114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6"/>
        <v>0</v>
      </c>
      <c r="Q260" s="41">
        <f t="shared" si="117"/>
        <v>66425</v>
      </c>
    </row>
    <row r="261" spans="1:17" x14ac:dyDescent="0.3">
      <c r="A261" s="105"/>
      <c r="B261" s="107"/>
      <c r="C261" s="109"/>
      <c r="D261" s="36"/>
      <c r="E261" s="42"/>
      <c r="F261" s="43"/>
      <c r="G261" s="43">
        <v>10187.530000000001</v>
      </c>
      <c r="H261" s="43"/>
      <c r="I261" s="43"/>
      <c r="J261" s="34">
        <f t="shared" si="114"/>
        <v>10187.530000000001</v>
      </c>
      <c r="K261" s="55"/>
      <c r="L261" s="43"/>
      <c r="M261" s="34">
        <f t="shared" si="115"/>
        <v>0</v>
      </c>
      <c r="N261" s="55"/>
      <c r="O261" s="43"/>
      <c r="P261" s="34">
        <f t="shared" si="116"/>
        <v>0</v>
      </c>
      <c r="Q261" s="35">
        <f t="shared" si="117"/>
        <v>10187.530000000001</v>
      </c>
    </row>
    <row r="262" spans="1:17" x14ac:dyDescent="0.3">
      <c r="A262" s="105" t="s">
        <v>193</v>
      </c>
      <c r="B262" s="107"/>
      <c r="C262" s="109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14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6"/>
        <v>35384</v>
      </c>
      <c r="Q262" s="41">
        <f t="shared" si="117"/>
        <v>36249</v>
      </c>
    </row>
    <row r="263" spans="1:17" x14ac:dyDescent="0.3">
      <c r="A263" s="105"/>
      <c r="B263" s="107"/>
      <c r="C263" s="109"/>
      <c r="D263" s="36"/>
      <c r="E263" s="42"/>
      <c r="F263" s="43"/>
      <c r="G263" s="43"/>
      <c r="H263" s="43"/>
      <c r="I263" s="43">
        <v>147.32</v>
      </c>
      <c r="J263" s="34">
        <f t="shared" si="114"/>
        <v>147.32</v>
      </c>
      <c r="K263" s="55"/>
      <c r="L263" s="43"/>
      <c r="M263" s="34">
        <f t="shared" si="115"/>
        <v>0</v>
      </c>
      <c r="N263" s="55"/>
      <c r="O263" s="43">
        <v>4700.26</v>
      </c>
      <c r="P263" s="34">
        <f t="shared" si="116"/>
        <v>4700.26</v>
      </c>
      <c r="Q263" s="35">
        <f t="shared" si="117"/>
        <v>4847.58</v>
      </c>
    </row>
    <row r="264" spans="1:17" x14ac:dyDescent="0.3">
      <c r="A264" s="105" t="s">
        <v>193</v>
      </c>
      <c r="B264" s="107"/>
      <c r="C264" s="109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14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6"/>
        <v>0</v>
      </c>
      <c r="Q264" s="41">
        <f t="shared" si="117"/>
        <v>5000</v>
      </c>
    </row>
    <row r="265" spans="1:17" x14ac:dyDescent="0.3">
      <c r="A265" s="105"/>
      <c r="B265" s="107"/>
      <c r="C265" s="109"/>
      <c r="D265" s="36"/>
      <c r="E265" s="42"/>
      <c r="F265" s="43"/>
      <c r="G265" s="43"/>
      <c r="H265" s="43"/>
      <c r="I265" s="43"/>
      <c r="J265" s="34">
        <f t="shared" si="114"/>
        <v>0</v>
      </c>
      <c r="K265" s="55">
        <v>0</v>
      </c>
      <c r="L265" s="43"/>
      <c r="M265" s="34">
        <f t="shared" si="115"/>
        <v>0</v>
      </c>
      <c r="N265" s="55"/>
      <c r="O265" s="43"/>
      <c r="P265" s="34">
        <f t="shared" si="116"/>
        <v>0</v>
      </c>
      <c r="Q265" s="35">
        <f t="shared" si="117"/>
        <v>0</v>
      </c>
    </row>
    <row r="266" spans="1:17" x14ac:dyDescent="0.3">
      <c r="A266" s="105" t="s">
        <v>194</v>
      </c>
      <c r="B266" s="107"/>
      <c r="C266" s="109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14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6"/>
        <v>0</v>
      </c>
      <c r="Q266" s="41">
        <f t="shared" si="117"/>
        <v>8200</v>
      </c>
    </row>
    <row r="267" spans="1:17" x14ac:dyDescent="0.3">
      <c r="A267" s="105"/>
      <c r="B267" s="107"/>
      <c r="C267" s="109"/>
      <c r="D267" s="36"/>
      <c r="E267" s="42"/>
      <c r="F267" s="43"/>
      <c r="G267" s="43">
        <v>0</v>
      </c>
      <c r="H267" s="43"/>
      <c r="I267" s="43"/>
      <c r="J267" s="34">
        <f t="shared" si="114"/>
        <v>0</v>
      </c>
      <c r="K267" s="55">
        <v>0</v>
      </c>
      <c r="L267" s="43"/>
      <c r="M267" s="34">
        <f t="shared" si="115"/>
        <v>0</v>
      </c>
      <c r="N267" s="55"/>
      <c r="O267" s="43"/>
      <c r="P267" s="34">
        <f t="shared" si="116"/>
        <v>0</v>
      </c>
      <c r="Q267" s="35">
        <f t="shared" si="117"/>
        <v>0</v>
      </c>
    </row>
    <row r="268" spans="1:17" x14ac:dyDescent="0.3">
      <c r="A268" s="105" t="s">
        <v>196</v>
      </c>
      <c r="B268" s="107"/>
      <c r="C268" s="109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14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6"/>
        <v>15085</v>
      </c>
      <c r="Q268" s="41">
        <f t="shared" si="117"/>
        <v>18596</v>
      </c>
    </row>
    <row r="269" spans="1:17" x14ac:dyDescent="0.3">
      <c r="A269" s="105"/>
      <c r="B269" s="107"/>
      <c r="C269" s="109"/>
      <c r="D269" s="36"/>
      <c r="E269" s="42"/>
      <c r="F269" s="43"/>
      <c r="G269" s="43"/>
      <c r="H269" s="43"/>
      <c r="I269" s="43">
        <v>596.71</v>
      </c>
      <c r="J269" s="34">
        <f t="shared" si="114"/>
        <v>596.71</v>
      </c>
      <c r="K269" s="55"/>
      <c r="L269" s="43"/>
      <c r="M269" s="34">
        <f t="shared" si="115"/>
        <v>0</v>
      </c>
      <c r="N269" s="55"/>
      <c r="O269" s="43">
        <v>2502.67</v>
      </c>
      <c r="P269" s="34">
        <f t="shared" si="116"/>
        <v>2502.67</v>
      </c>
      <c r="Q269" s="35">
        <f t="shared" si="117"/>
        <v>3099.38</v>
      </c>
    </row>
    <row r="270" spans="1:17" x14ac:dyDescent="0.3">
      <c r="A270" s="105" t="s">
        <v>196</v>
      </c>
      <c r="B270" s="107"/>
      <c r="C270" s="103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14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6"/>
        <v>16495</v>
      </c>
      <c r="Q270" s="41">
        <f t="shared" si="117"/>
        <v>20783</v>
      </c>
    </row>
    <row r="271" spans="1:17" x14ac:dyDescent="0.3">
      <c r="A271" s="105"/>
      <c r="B271" s="107"/>
      <c r="C271" s="104"/>
      <c r="D271" s="36"/>
      <c r="E271" s="42"/>
      <c r="F271" s="43"/>
      <c r="G271" s="43"/>
      <c r="H271" s="43"/>
      <c r="I271" s="43">
        <v>726.9</v>
      </c>
      <c r="J271" s="34">
        <f t="shared" si="114"/>
        <v>726.9</v>
      </c>
      <c r="K271" s="55"/>
      <c r="L271" s="43"/>
      <c r="M271" s="34">
        <f t="shared" si="115"/>
        <v>0</v>
      </c>
      <c r="N271" s="55"/>
      <c r="O271" s="43">
        <v>2736.9</v>
      </c>
      <c r="P271" s="34">
        <f t="shared" si="116"/>
        <v>2736.9</v>
      </c>
      <c r="Q271" s="35">
        <f t="shared" si="117"/>
        <v>3463.8</v>
      </c>
    </row>
    <row r="272" spans="1:17" ht="12.75" customHeight="1" x14ac:dyDescent="0.3">
      <c r="A272" s="105" t="s">
        <v>196</v>
      </c>
      <c r="B272" s="107"/>
      <c r="C272" s="103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14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6"/>
        <v>16420</v>
      </c>
      <c r="Q272" s="41">
        <f t="shared" si="117"/>
        <v>21317</v>
      </c>
    </row>
    <row r="273" spans="1:17" x14ac:dyDescent="0.3">
      <c r="A273" s="105"/>
      <c r="B273" s="107"/>
      <c r="C273" s="104"/>
      <c r="D273" s="36"/>
      <c r="E273" s="42"/>
      <c r="F273" s="43"/>
      <c r="G273" s="43"/>
      <c r="H273" s="43"/>
      <c r="I273" s="43">
        <v>830.06</v>
      </c>
      <c r="J273" s="34">
        <f t="shared" si="114"/>
        <v>830.06</v>
      </c>
      <c r="K273" s="55"/>
      <c r="L273" s="43"/>
      <c r="M273" s="34">
        <f t="shared" si="115"/>
        <v>0</v>
      </c>
      <c r="N273" s="55"/>
      <c r="O273" s="43">
        <v>2722.78</v>
      </c>
      <c r="P273" s="34">
        <f t="shared" si="116"/>
        <v>2722.78</v>
      </c>
      <c r="Q273" s="35">
        <f t="shared" si="117"/>
        <v>3552.84</v>
      </c>
    </row>
    <row r="274" spans="1:17" ht="13.8" hidden="1" customHeight="1" x14ac:dyDescent="0.3">
      <c r="A274" s="105" t="s">
        <v>196</v>
      </c>
      <c r="B274" s="107"/>
      <c r="C274" s="109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14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6"/>
        <v>0</v>
      </c>
      <c r="Q274" s="41">
        <f t="shared" si="117"/>
        <v>0</v>
      </c>
    </row>
    <row r="275" spans="1:17" ht="14.4" hidden="1" customHeight="1" thickBot="1" x14ac:dyDescent="0.35">
      <c r="A275" s="106"/>
      <c r="B275" s="108"/>
      <c r="C275" s="110"/>
      <c r="D275" s="50"/>
      <c r="E275" s="51"/>
      <c r="F275" s="45"/>
      <c r="G275" s="45"/>
      <c r="H275" s="45"/>
      <c r="I275" s="45"/>
      <c r="J275" s="24">
        <f t="shared" si="114"/>
        <v>0</v>
      </c>
      <c r="K275" s="56"/>
      <c r="L275" s="45"/>
      <c r="M275" s="24">
        <v>0</v>
      </c>
      <c r="N275" s="56"/>
      <c r="O275" s="45"/>
      <c r="P275" s="24">
        <f t="shared" si="116"/>
        <v>0</v>
      </c>
      <c r="Q275" s="25">
        <f t="shared" si="117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3" t="s">
        <v>201</v>
      </c>
      <c r="B277" s="114"/>
      <c r="C277" s="117" t="s">
        <v>202</v>
      </c>
      <c r="D277" s="111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5"/>
      <c r="B278" s="116"/>
      <c r="C278" s="118"/>
      <c r="D278" s="112"/>
      <c r="E278" s="21">
        <f>E280+E282+E284+E286+E304+E306+E308+E330+E332+E334</f>
        <v>50561.74</v>
      </c>
      <c r="F278" s="22">
        <f>F280+F282+F284+F286+F304+F306+F308+F330+F332+F334</f>
        <v>17805.57</v>
      </c>
      <c r="G278" s="22">
        <f>G280+G282+G284+G286+G304+G306+G308+G332+G334</f>
        <v>20631.629999999997</v>
      </c>
      <c r="H278" s="22">
        <f>H280+H282+H284+H286+H304+H306+H308+H336+H332+H334</f>
        <v>10.91</v>
      </c>
      <c r="I278" s="22">
        <f>I280+I282+I284+I286+I304+I306+I308+I330+I332+I334</f>
        <v>0</v>
      </c>
      <c r="J278" s="24">
        <f>SUM(E278:I278)</f>
        <v>89009.85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89009.85</v>
      </c>
    </row>
    <row r="279" spans="1:17" x14ac:dyDescent="0.3">
      <c r="A279" s="100" t="s">
        <v>203</v>
      </c>
      <c r="B279" s="102"/>
      <c r="C279" s="104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8">SUM(E279:I279)</f>
        <v>488271</v>
      </c>
      <c r="K279" s="54"/>
      <c r="L279" s="27">
        <v>0</v>
      </c>
      <c r="M279" s="29">
        <f t="shared" ref="M279:M291" si="119">SUM(K279:L279)</f>
        <v>0</v>
      </c>
      <c r="N279" s="54">
        <v>0</v>
      </c>
      <c r="O279" s="27">
        <v>0</v>
      </c>
      <c r="P279" s="28">
        <f t="shared" ref="P279:P335" si="120">SUM(N279:O279)</f>
        <v>0</v>
      </c>
      <c r="Q279" s="64">
        <f t="shared" ref="Q279:Q336" si="121">P279+M279+J279</f>
        <v>488271</v>
      </c>
    </row>
    <row r="280" spans="1:17" x14ac:dyDescent="0.3">
      <c r="A280" s="105"/>
      <c r="B280" s="107"/>
      <c r="C280" s="109"/>
      <c r="D280" s="36"/>
      <c r="E280" s="42">
        <v>50561.74</v>
      </c>
      <c r="F280" s="43">
        <v>17805.57</v>
      </c>
      <c r="G280" s="43"/>
      <c r="H280" s="43"/>
      <c r="I280" s="43"/>
      <c r="J280" s="34">
        <f t="shared" si="118"/>
        <v>68367.31</v>
      </c>
      <c r="K280" s="55"/>
      <c r="L280" s="43"/>
      <c r="M280" s="34">
        <f t="shared" si="119"/>
        <v>0</v>
      </c>
      <c r="N280" s="55"/>
      <c r="O280" s="43"/>
      <c r="P280" s="33">
        <f t="shared" si="120"/>
        <v>0</v>
      </c>
      <c r="Q280" s="65">
        <f t="shared" si="121"/>
        <v>68367.31</v>
      </c>
    </row>
    <row r="281" spans="1:17" x14ac:dyDescent="0.3">
      <c r="A281" s="105" t="s">
        <v>203</v>
      </c>
      <c r="B281" s="107"/>
      <c r="C281" s="109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8"/>
        <v>2000</v>
      </c>
      <c r="K281" s="44">
        <v>0</v>
      </c>
      <c r="L281" s="38">
        <v>0</v>
      </c>
      <c r="M281" s="40">
        <f t="shared" si="119"/>
        <v>0</v>
      </c>
      <c r="N281" s="44">
        <v>0</v>
      </c>
      <c r="O281" s="38">
        <v>0</v>
      </c>
      <c r="P281" s="39">
        <f t="shared" si="120"/>
        <v>0</v>
      </c>
      <c r="Q281" s="66">
        <f t="shared" si="121"/>
        <v>2000</v>
      </c>
    </row>
    <row r="282" spans="1:17" x14ac:dyDescent="0.3">
      <c r="A282" s="105"/>
      <c r="B282" s="107"/>
      <c r="C282" s="109"/>
      <c r="D282" s="36"/>
      <c r="E282" s="42"/>
      <c r="F282" s="43"/>
      <c r="G282" s="43">
        <v>520.47</v>
      </c>
      <c r="H282" s="43"/>
      <c r="I282" s="43"/>
      <c r="J282" s="34">
        <f t="shared" si="118"/>
        <v>520.47</v>
      </c>
      <c r="K282" s="55"/>
      <c r="L282" s="43"/>
      <c r="M282" s="34">
        <f t="shared" si="119"/>
        <v>0</v>
      </c>
      <c r="N282" s="55"/>
      <c r="O282" s="43"/>
      <c r="P282" s="33">
        <f t="shared" si="120"/>
        <v>0</v>
      </c>
      <c r="Q282" s="65">
        <f t="shared" si="121"/>
        <v>520.47</v>
      </c>
    </row>
    <row r="283" spans="1:17" x14ac:dyDescent="0.3">
      <c r="A283" s="105" t="s">
        <v>203</v>
      </c>
      <c r="B283" s="107"/>
      <c r="C283" s="109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8"/>
        <v>12000</v>
      </c>
      <c r="K283" s="44">
        <v>0</v>
      </c>
      <c r="L283" s="38">
        <v>0</v>
      </c>
      <c r="M283" s="40">
        <f t="shared" si="119"/>
        <v>0</v>
      </c>
      <c r="N283" s="44">
        <v>0</v>
      </c>
      <c r="O283" s="38">
        <v>0</v>
      </c>
      <c r="P283" s="39">
        <f t="shared" si="120"/>
        <v>0</v>
      </c>
      <c r="Q283" s="66">
        <f t="shared" si="121"/>
        <v>12000</v>
      </c>
    </row>
    <row r="284" spans="1:17" x14ac:dyDescent="0.3">
      <c r="A284" s="105"/>
      <c r="B284" s="107"/>
      <c r="C284" s="109"/>
      <c r="D284" s="36"/>
      <c r="E284" s="42"/>
      <c r="F284" s="43"/>
      <c r="G284" s="43">
        <v>2441.5500000000002</v>
      </c>
      <c r="H284" s="43"/>
      <c r="I284" s="43"/>
      <c r="J284" s="34">
        <f t="shared" si="118"/>
        <v>2441.5500000000002</v>
      </c>
      <c r="K284" s="55"/>
      <c r="L284" s="43"/>
      <c r="M284" s="34">
        <f t="shared" si="119"/>
        <v>0</v>
      </c>
      <c r="N284" s="55"/>
      <c r="O284" s="43"/>
      <c r="P284" s="33">
        <f t="shared" si="120"/>
        <v>0</v>
      </c>
      <c r="Q284" s="65">
        <f t="shared" si="121"/>
        <v>2441.5500000000002</v>
      </c>
    </row>
    <row r="285" spans="1:17" x14ac:dyDescent="0.3">
      <c r="A285" s="105" t="s">
        <v>203</v>
      </c>
      <c r="B285" s="107"/>
      <c r="C285" s="109" t="s">
        <v>207</v>
      </c>
      <c r="D285" s="36"/>
      <c r="E285" s="37">
        <f t="shared" ref="E285:I286" si="122">E287+E289+E291+E293+E295+E297+E299+E301</f>
        <v>0</v>
      </c>
      <c r="F285" s="38">
        <f t="shared" si="122"/>
        <v>0</v>
      </c>
      <c r="G285" s="38">
        <f t="shared" si="122"/>
        <v>17850</v>
      </c>
      <c r="H285" s="38">
        <f t="shared" si="122"/>
        <v>0</v>
      </c>
      <c r="I285" s="38">
        <f t="shared" si="122"/>
        <v>0</v>
      </c>
      <c r="J285" s="40">
        <f t="shared" si="118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9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20"/>
        <v>0</v>
      </c>
      <c r="Q285" s="66">
        <f t="shared" si="121"/>
        <v>17850</v>
      </c>
    </row>
    <row r="286" spans="1:17" x14ac:dyDescent="0.3">
      <c r="A286" s="105"/>
      <c r="B286" s="107"/>
      <c r="C286" s="109"/>
      <c r="D286" s="36"/>
      <c r="E286" s="31">
        <f t="shared" si="122"/>
        <v>0</v>
      </c>
      <c r="F286" s="32">
        <f t="shared" si="122"/>
        <v>0</v>
      </c>
      <c r="G286" s="32">
        <f t="shared" si="122"/>
        <v>3191.95</v>
      </c>
      <c r="H286" s="32">
        <f t="shared" si="122"/>
        <v>0</v>
      </c>
      <c r="I286" s="32">
        <f t="shared" si="122"/>
        <v>0</v>
      </c>
      <c r="J286" s="34">
        <f t="shared" si="118"/>
        <v>3191.95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9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20"/>
        <v>0</v>
      </c>
      <c r="Q286" s="65">
        <f t="shared" si="121"/>
        <v>3191.95</v>
      </c>
    </row>
    <row r="287" spans="1:17" x14ac:dyDescent="0.3">
      <c r="A287" s="105"/>
      <c r="B287" s="107" t="s">
        <v>208</v>
      </c>
      <c r="C287" s="109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8"/>
        <v>3500</v>
      </c>
      <c r="K287" s="44">
        <v>0</v>
      </c>
      <c r="L287" s="38">
        <v>0</v>
      </c>
      <c r="M287" s="40">
        <f t="shared" si="119"/>
        <v>0</v>
      </c>
      <c r="N287" s="44">
        <v>0</v>
      </c>
      <c r="O287" s="38">
        <v>0</v>
      </c>
      <c r="P287" s="39">
        <f t="shared" si="120"/>
        <v>0</v>
      </c>
      <c r="Q287" s="66">
        <f t="shared" si="121"/>
        <v>3500</v>
      </c>
    </row>
    <row r="288" spans="1:17" x14ac:dyDescent="0.3">
      <c r="A288" s="105"/>
      <c r="B288" s="107"/>
      <c r="C288" s="109"/>
      <c r="D288" s="36"/>
      <c r="E288" s="42"/>
      <c r="F288" s="43"/>
      <c r="G288" s="43">
        <v>1496</v>
      </c>
      <c r="H288" s="43"/>
      <c r="I288" s="43"/>
      <c r="J288" s="34">
        <f t="shared" si="118"/>
        <v>1496</v>
      </c>
      <c r="K288" s="55"/>
      <c r="L288" s="43"/>
      <c r="M288" s="34">
        <f t="shared" si="119"/>
        <v>0</v>
      </c>
      <c r="N288" s="55"/>
      <c r="O288" s="43"/>
      <c r="P288" s="33">
        <f t="shared" si="120"/>
        <v>0</v>
      </c>
      <c r="Q288" s="65">
        <f t="shared" si="121"/>
        <v>1496</v>
      </c>
    </row>
    <row r="289" spans="1:17" x14ac:dyDescent="0.3">
      <c r="A289" s="105"/>
      <c r="B289" s="107" t="s">
        <v>210</v>
      </c>
      <c r="C289" s="109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8"/>
        <v>50</v>
      </c>
      <c r="K289" s="44">
        <v>0</v>
      </c>
      <c r="L289" s="38">
        <v>0</v>
      </c>
      <c r="M289" s="40">
        <f t="shared" si="119"/>
        <v>0</v>
      </c>
      <c r="N289" s="44">
        <v>0</v>
      </c>
      <c r="O289" s="38">
        <v>0</v>
      </c>
      <c r="P289" s="39">
        <f t="shared" si="120"/>
        <v>0</v>
      </c>
      <c r="Q289" s="66">
        <f t="shared" si="121"/>
        <v>50</v>
      </c>
    </row>
    <row r="290" spans="1:17" x14ac:dyDescent="0.3">
      <c r="A290" s="105"/>
      <c r="B290" s="107"/>
      <c r="C290" s="109"/>
      <c r="D290" s="36"/>
      <c r="E290" s="42"/>
      <c r="F290" s="43"/>
      <c r="G290" s="43">
        <v>7.97</v>
      </c>
      <c r="H290" s="43"/>
      <c r="I290" s="43"/>
      <c r="J290" s="34">
        <f t="shared" si="118"/>
        <v>7.97</v>
      </c>
      <c r="K290" s="55"/>
      <c r="L290" s="43"/>
      <c r="M290" s="34">
        <f t="shared" si="119"/>
        <v>0</v>
      </c>
      <c r="N290" s="55"/>
      <c r="O290" s="43"/>
      <c r="P290" s="33">
        <f t="shared" si="120"/>
        <v>0</v>
      </c>
      <c r="Q290" s="65">
        <f t="shared" si="121"/>
        <v>7.97</v>
      </c>
    </row>
    <row r="291" spans="1:17" x14ac:dyDescent="0.3">
      <c r="A291" s="105"/>
      <c r="B291" s="107" t="s">
        <v>212</v>
      </c>
      <c r="C291" s="109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8"/>
        <v>3000</v>
      </c>
      <c r="K291" s="44">
        <v>0</v>
      </c>
      <c r="L291" s="38">
        <v>0</v>
      </c>
      <c r="M291" s="40">
        <f t="shared" si="119"/>
        <v>0</v>
      </c>
      <c r="N291" s="44">
        <v>0</v>
      </c>
      <c r="O291" s="38">
        <v>0</v>
      </c>
      <c r="P291" s="39">
        <f t="shared" si="120"/>
        <v>0</v>
      </c>
      <c r="Q291" s="66">
        <f t="shared" si="121"/>
        <v>3000</v>
      </c>
    </row>
    <row r="292" spans="1:17" x14ac:dyDescent="0.3">
      <c r="A292" s="105"/>
      <c r="B292" s="107"/>
      <c r="C292" s="109"/>
      <c r="D292" s="36"/>
      <c r="E292" s="42"/>
      <c r="F292" s="43"/>
      <c r="G292" s="43">
        <v>0</v>
      </c>
      <c r="H292" s="43"/>
      <c r="I292" s="43"/>
      <c r="J292" s="34">
        <f t="shared" si="118"/>
        <v>0</v>
      </c>
      <c r="K292" s="55"/>
      <c r="L292" s="43"/>
      <c r="M292" s="34">
        <f t="shared" ref="M292:M335" si="123">SUM(K292:L292)</f>
        <v>0</v>
      </c>
      <c r="N292" s="55"/>
      <c r="O292" s="43"/>
      <c r="P292" s="33">
        <f t="shared" si="120"/>
        <v>0</v>
      </c>
      <c r="Q292" s="65">
        <f t="shared" si="121"/>
        <v>0</v>
      </c>
    </row>
    <row r="293" spans="1:17" x14ac:dyDescent="0.3">
      <c r="A293" s="105"/>
      <c r="B293" s="107" t="s">
        <v>214</v>
      </c>
      <c r="C293" s="109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8"/>
        <v>500</v>
      </c>
      <c r="K293" s="44">
        <v>0</v>
      </c>
      <c r="L293" s="38">
        <v>0</v>
      </c>
      <c r="M293" s="40">
        <f t="shared" si="123"/>
        <v>0</v>
      </c>
      <c r="N293" s="44">
        <v>0</v>
      </c>
      <c r="O293" s="38">
        <v>0</v>
      </c>
      <c r="P293" s="39">
        <f t="shared" si="120"/>
        <v>0</v>
      </c>
      <c r="Q293" s="66">
        <f t="shared" si="121"/>
        <v>500</v>
      </c>
    </row>
    <row r="294" spans="1:17" x14ac:dyDescent="0.3">
      <c r="A294" s="105"/>
      <c r="B294" s="107"/>
      <c r="C294" s="109"/>
      <c r="D294" s="36"/>
      <c r="E294" s="42"/>
      <c r="F294" s="43"/>
      <c r="G294" s="43">
        <v>289</v>
      </c>
      <c r="H294" s="43"/>
      <c r="I294" s="43"/>
      <c r="J294" s="34">
        <f t="shared" si="118"/>
        <v>289</v>
      </c>
      <c r="K294" s="55"/>
      <c r="L294" s="43"/>
      <c r="M294" s="34">
        <f t="shared" si="123"/>
        <v>0</v>
      </c>
      <c r="N294" s="55"/>
      <c r="O294" s="43"/>
      <c r="P294" s="33">
        <f t="shared" si="120"/>
        <v>0</v>
      </c>
      <c r="Q294" s="65">
        <f t="shared" si="121"/>
        <v>289</v>
      </c>
    </row>
    <row r="295" spans="1:17" x14ac:dyDescent="0.3">
      <c r="A295" s="105"/>
      <c r="B295" s="107" t="s">
        <v>216</v>
      </c>
      <c r="C295" s="109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8"/>
        <v>8000</v>
      </c>
      <c r="K295" s="44">
        <v>0</v>
      </c>
      <c r="L295" s="38">
        <v>0</v>
      </c>
      <c r="M295" s="40">
        <f t="shared" si="123"/>
        <v>0</v>
      </c>
      <c r="N295" s="44">
        <v>0</v>
      </c>
      <c r="O295" s="38">
        <v>0</v>
      </c>
      <c r="P295" s="39">
        <f t="shared" si="120"/>
        <v>0</v>
      </c>
      <c r="Q295" s="66">
        <f t="shared" si="121"/>
        <v>8000</v>
      </c>
    </row>
    <row r="296" spans="1:17" x14ac:dyDescent="0.3">
      <c r="A296" s="105"/>
      <c r="B296" s="107"/>
      <c r="C296" s="109"/>
      <c r="D296" s="36"/>
      <c r="E296" s="42"/>
      <c r="F296" s="43"/>
      <c r="G296" s="43">
        <v>1390.98</v>
      </c>
      <c r="H296" s="43"/>
      <c r="I296" s="43"/>
      <c r="J296" s="34">
        <f t="shared" si="118"/>
        <v>1390.98</v>
      </c>
      <c r="K296" s="55"/>
      <c r="L296" s="43"/>
      <c r="M296" s="34">
        <f t="shared" si="123"/>
        <v>0</v>
      </c>
      <c r="N296" s="55"/>
      <c r="O296" s="43"/>
      <c r="P296" s="33">
        <f t="shared" si="120"/>
        <v>0</v>
      </c>
      <c r="Q296" s="65">
        <f t="shared" si="121"/>
        <v>1390.98</v>
      </c>
    </row>
    <row r="297" spans="1:17" x14ac:dyDescent="0.3">
      <c r="A297" s="105"/>
      <c r="B297" s="107" t="s">
        <v>218</v>
      </c>
      <c r="C297" s="109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8"/>
        <v>800</v>
      </c>
      <c r="K297" s="44">
        <v>0</v>
      </c>
      <c r="L297" s="38">
        <v>0</v>
      </c>
      <c r="M297" s="40">
        <f t="shared" si="123"/>
        <v>0</v>
      </c>
      <c r="N297" s="44">
        <v>0</v>
      </c>
      <c r="O297" s="38">
        <v>0</v>
      </c>
      <c r="P297" s="39">
        <f t="shared" si="120"/>
        <v>0</v>
      </c>
      <c r="Q297" s="66">
        <f t="shared" si="121"/>
        <v>800</v>
      </c>
    </row>
    <row r="298" spans="1:17" x14ac:dyDescent="0.3">
      <c r="A298" s="105"/>
      <c r="B298" s="107"/>
      <c r="C298" s="109"/>
      <c r="D298" s="36"/>
      <c r="E298" s="42"/>
      <c r="F298" s="43"/>
      <c r="G298" s="43">
        <v>8</v>
      </c>
      <c r="H298" s="43"/>
      <c r="I298" s="43"/>
      <c r="J298" s="34">
        <f t="shared" si="118"/>
        <v>8</v>
      </c>
      <c r="K298" s="55"/>
      <c r="L298" s="43"/>
      <c r="M298" s="34">
        <f t="shared" si="123"/>
        <v>0</v>
      </c>
      <c r="N298" s="55"/>
      <c r="O298" s="43"/>
      <c r="P298" s="33">
        <f t="shared" si="120"/>
        <v>0</v>
      </c>
      <c r="Q298" s="65">
        <f t="shared" si="121"/>
        <v>8</v>
      </c>
    </row>
    <row r="299" spans="1:17" x14ac:dyDescent="0.3">
      <c r="A299" s="105"/>
      <c r="B299" s="107" t="s">
        <v>220</v>
      </c>
      <c r="C299" s="109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8"/>
        <v>500</v>
      </c>
      <c r="K299" s="44">
        <v>0</v>
      </c>
      <c r="L299" s="38">
        <v>0</v>
      </c>
      <c r="M299" s="40">
        <f t="shared" si="123"/>
        <v>0</v>
      </c>
      <c r="N299" s="44">
        <v>0</v>
      </c>
      <c r="O299" s="38">
        <v>0</v>
      </c>
      <c r="P299" s="39">
        <f t="shared" si="120"/>
        <v>0</v>
      </c>
      <c r="Q299" s="66">
        <f t="shared" si="121"/>
        <v>500</v>
      </c>
    </row>
    <row r="300" spans="1:17" x14ac:dyDescent="0.3">
      <c r="A300" s="105"/>
      <c r="B300" s="107"/>
      <c r="C300" s="109"/>
      <c r="D300" s="36"/>
      <c r="E300" s="42"/>
      <c r="F300" s="43"/>
      <c r="G300" s="43">
        <v>0</v>
      </c>
      <c r="H300" s="43"/>
      <c r="I300" s="43"/>
      <c r="J300" s="34">
        <f t="shared" si="118"/>
        <v>0</v>
      </c>
      <c r="K300" s="55"/>
      <c r="L300" s="43"/>
      <c r="M300" s="34">
        <f t="shared" si="123"/>
        <v>0</v>
      </c>
      <c r="N300" s="55"/>
      <c r="O300" s="43"/>
      <c r="P300" s="33">
        <f t="shared" si="120"/>
        <v>0</v>
      </c>
      <c r="Q300" s="65">
        <f t="shared" si="121"/>
        <v>0</v>
      </c>
    </row>
    <row r="301" spans="1:17" x14ac:dyDescent="0.3">
      <c r="A301" s="105"/>
      <c r="B301" s="107" t="s">
        <v>222</v>
      </c>
      <c r="C301" s="109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8"/>
        <v>1500</v>
      </c>
      <c r="K301" s="44">
        <v>0</v>
      </c>
      <c r="L301" s="38">
        <v>0</v>
      </c>
      <c r="M301" s="40">
        <f t="shared" si="123"/>
        <v>0</v>
      </c>
      <c r="N301" s="44">
        <v>0</v>
      </c>
      <c r="O301" s="38">
        <v>0</v>
      </c>
      <c r="P301" s="39">
        <f t="shared" si="120"/>
        <v>0</v>
      </c>
      <c r="Q301" s="66">
        <f t="shared" si="121"/>
        <v>1500</v>
      </c>
    </row>
    <row r="302" spans="1:17" x14ac:dyDescent="0.3">
      <c r="A302" s="105"/>
      <c r="B302" s="107"/>
      <c r="C302" s="109"/>
      <c r="D302" s="36"/>
      <c r="E302" s="42"/>
      <c r="F302" s="43"/>
      <c r="G302" s="43">
        <v>0</v>
      </c>
      <c r="H302" s="43"/>
      <c r="I302" s="43"/>
      <c r="J302" s="34">
        <f t="shared" si="118"/>
        <v>0</v>
      </c>
      <c r="K302" s="55"/>
      <c r="L302" s="43"/>
      <c r="M302" s="34">
        <f t="shared" si="123"/>
        <v>0</v>
      </c>
      <c r="N302" s="55"/>
      <c r="O302" s="43"/>
      <c r="P302" s="33">
        <f t="shared" si="120"/>
        <v>0</v>
      </c>
      <c r="Q302" s="65">
        <f t="shared" si="121"/>
        <v>0</v>
      </c>
    </row>
    <row r="303" spans="1:17" x14ac:dyDescent="0.3">
      <c r="A303" s="105" t="s">
        <v>203</v>
      </c>
      <c r="B303" s="101"/>
      <c r="C303" s="103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8"/>
        <v>16800</v>
      </c>
      <c r="K303" s="44">
        <v>0</v>
      </c>
      <c r="L303" s="38">
        <v>0</v>
      </c>
      <c r="M303" s="40">
        <f t="shared" si="123"/>
        <v>0</v>
      </c>
      <c r="N303" s="44">
        <v>0</v>
      </c>
      <c r="O303" s="38">
        <v>0</v>
      </c>
      <c r="P303" s="39">
        <f t="shared" si="120"/>
        <v>0</v>
      </c>
      <c r="Q303" s="66">
        <f t="shared" si="121"/>
        <v>16800</v>
      </c>
    </row>
    <row r="304" spans="1:17" x14ac:dyDescent="0.3">
      <c r="A304" s="105"/>
      <c r="B304" s="102"/>
      <c r="C304" s="104"/>
      <c r="D304" s="36"/>
      <c r="E304" s="42"/>
      <c r="F304" s="43"/>
      <c r="G304" s="43">
        <v>2131.44</v>
      </c>
      <c r="H304" s="43"/>
      <c r="I304" s="43"/>
      <c r="J304" s="34">
        <f t="shared" si="118"/>
        <v>2131.44</v>
      </c>
      <c r="K304" s="55"/>
      <c r="L304" s="43"/>
      <c r="M304" s="34">
        <f t="shared" si="123"/>
        <v>0</v>
      </c>
      <c r="N304" s="55"/>
      <c r="O304" s="43"/>
      <c r="P304" s="33">
        <f t="shared" si="120"/>
        <v>0</v>
      </c>
      <c r="Q304" s="65">
        <f t="shared" si="121"/>
        <v>2131.44</v>
      </c>
    </row>
    <row r="305" spans="1:17" x14ac:dyDescent="0.3">
      <c r="A305" s="105" t="s">
        <v>203</v>
      </c>
      <c r="B305" s="101"/>
      <c r="C305" s="103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8"/>
        <v>2000</v>
      </c>
      <c r="K305" s="44">
        <v>0</v>
      </c>
      <c r="L305" s="38">
        <v>0</v>
      </c>
      <c r="M305" s="40">
        <f t="shared" si="123"/>
        <v>0</v>
      </c>
      <c r="N305" s="44">
        <v>0</v>
      </c>
      <c r="O305" s="38">
        <v>0</v>
      </c>
      <c r="P305" s="39">
        <f t="shared" si="120"/>
        <v>0</v>
      </c>
      <c r="Q305" s="66">
        <f t="shared" si="121"/>
        <v>2000</v>
      </c>
    </row>
    <row r="306" spans="1:17" x14ac:dyDescent="0.3">
      <c r="A306" s="105"/>
      <c r="B306" s="102"/>
      <c r="C306" s="104"/>
      <c r="D306" s="36"/>
      <c r="E306" s="42"/>
      <c r="F306" s="43"/>
      <c r="G306" s="43">
        <v>0</v>
      </c>
      <c r="H306" s="43"/>
      <c r="I306" s="43"/>
      <c r="J306" s="34">
        <f t="shared" ref="J306:J335" si="124">SUM(E306:I306)</f>
        <v>0</v>
      </c>
      <c r="K306" s="55"/>
      <c r="L306" s="43"/>
      <c r="M306" s="34">
        <f t="shared" si="123"/>
        <v>0</v>
      </c>
      <c r="N306" s="55"/>
      <c r="O306" s="43"/>
      <c r="P306" s="33">
        <f t="shared" si="120"/>
        <v>0</v>
      </c>
      <c r="Q306" s="65">
        <f t="shared" si="121"/>
        <v>0</v>
      </c>
    </row>
    <row r="307" spans="1:17" x14ac:dyDescent="0.3">
      <c r="A307" s="105" t="s">
        <v>203</v>
      </c>
      <c r="B307" s="107"/>
      <c r="C307" s="109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24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23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20"/>
        <v>0</v>
      </c>
      <c r="Q307" s="66">
        <f t="shared" si="121"/>
        <v>52341</v>
      </c>
    </row>
    <row r="308" spans="1:17" x14ac:dyDescent="0.3">
      <c r="A308" s="105"/>
      <c r="B308" s="107"/>
      <c r="C308" s="109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12346.219999999998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24"/>
        <v>12346.219999999998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23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20"/>
        <v>0</v>
      </c>
      <c r="Q308" s="65">
        <f t="shared" si="121"/>
        <v>12346.219999999998</v>
      </c>
    </row>
    <row r="309" spans="1:17" x14ac:dyDescent="0.3">
      <c r="A309" s="105"/>
      <c r="B309" s="107" t="s">
        <v>227</v>
      </c>
      <c r="C309" s="109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24"/>
        <v>2000</v>
      </c>
      <c r="K309" s="44">
        <v>0</v>
      </c>
      <c r="L309" s="38">
        <v>0</v>
      </c>
      <c r="M309" s="40">
        <f t="shared" si="123"/>
        <v>0</v>
      </c>
      <c r="N309" s="44">
        <v>0</v>
      </c>
      <c r="O309" s="38">
        <v>0</v>
      </c>
      <c r="P309" s="39">
        <f t="shared" si="120"/>
        <v>0</v>
      </c>
      <c r="Q309" s="66">
        <f t="shared" si="121"/>
        <v>2000</v>
      </c>
    </row>
    <row r="310" spans="1:17" x14ac:dyDescent="0.3">
      <c r="A310" s="105"/>
      <c r="B310" s="107"/>
      <c r="C310" s="109"/>
      <c r="D310" s="36"/>
      <c r="E310" s="42"/>
      <c r="F310" s="43"/>
      <c r="G310" s="43">
        <v>315</v>
      </c>
      <c r="H310" s="43"/>
      <c r="I310" s="43"/>
      <c r="J310" s="34">
        <f t="shared" si="124"/>
        <v>315</v>
      </c>
      <c r="K310" s="55"/>
      <c r="L310" s="43"/>
      <c r="M310" s="34">
        <f t="shared" si="123"/>
        <v>0</v>
      </c>
      <c r="N310" s="55"/>
      <c r="O310" s="43"/>
      <c r="P310" s="33">
        <f t="shared" si="120"/>
        <v>0</v>
      </c>
      <c r="Q310" s="65">
        <f t="shared" si="121"/>
        <v>315</v>
      </c>
    </row>
    <row r="311" spans="1:17" x14ac:dyDescent="0.3">
      <c r="A311" s="105"/>
      <c r="B311" s="107" t="s">
        <v>229</v>
      </c>
      <c r="C311" s="109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24"/>
        <v>5800</v>
      </c>
      <c r="K311" s="44">
        <v>0</v>
      </c>
      <c r="L311" s="38">
        <v>0</v>
      </c>
      <c r="M311" s="40">
        <f t="shared" si="123"/>
        <v>0</v>
      </c>
      <c r="N311" s="44">
        <v>0</v>
      </c>
      <c r="O311" s="38">
        <v>0</v>
      </c>
      <c r="P311" s="39">
        <f t="shared" si="120"/>
        <v>0</v>
      </c>
      <c r="Q311" s="66">
        <f t="shared" si="121"/>
        <v>5800</v>
      </c>
    </row>
    <row r="312" spans="1:17" x14ac:dyDescent="0.3">
      <c r="A312" s="105"/>
      <c r="B312" s="107"/>
      <c r="C312" s="109"/>
      <c r="D312" s="36"/>
      <c r="E312" s="42"/>
      <c r="F312" s="43"/>
      <c r="G312" s="43">
        <v>372.44</v>
      </c>
      <c r="H312" s="43"/>
      <c r="I312" s="43"/>
      <c r="J312" s="34">
        <f t="shared" si="124"/>
        <v>372.44</v>
      </c>
      <c r="K312" s="55"/>
      <c r="L312" s="43"/>
      <c r="M312" s="34">
        <f t="shared" si="123"/>
        <v>0</v>
      </c>
      <c r="N312" s="55"/>
      <c r="O312" s="43"/>
      <c r="P312" s="33">
        <f t="shared" si="120"/>
        <v>0</v>
      </c>
      <c r="Q312" s="65">
        <f t="shared" si="121"/>
        <v>372.44</v>
      </c>
    </row>
    <row r="313" spans="1:17" x14ac:dyDescent="0.3">
      <c r="A313" s="105"/>
      <c r="B313" s="107" t="s">
        <v>231</v>
      </c>
      <c r="C313" s="109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24"/>
        <v>1100</v>
      </c>
      <c r="K313" s="44">
        <v>0</v>
      </c>
      <c r="L313" s="38">
        <v>0</v>
      </c>
      <c r="M313" s="40">
        <f t="shared" si="123"/>
        <v>0</v>
      </c>
      <c r="N313" s="44">
        <v>0</v>
      </c>
      <c r="O313" s="38">
        <v>0</v>
      </c>
      <c r="P313" s="39">
        <f t="shared" si="120"/>
        <v>0</v>
      </c>
      <c r="Q313" s="66">
        <f t="shared" si="121"/>
        <v>1100</v>
      </c>
    </row>
    <row r="314" spans="1:17" x14ac:dyDescent="0.3">
      <c r="A314" s="105"/>
      <c r="B314" s="107"/>
      <c r="C314" s="109"/>
      <c r="D314" s="36"/>
      <c r="E314" s="42"/>
      <c r="F314" s="43"/>
      <c r="G314" s="43">
        <v>1038</v>
      </c>
      <c r="H314" s="43"/>
      <c r="I314" s="43"/>
      <c r="J314" s="34">
        <f t="shared" si="124"/>
        <v>1038</v>
      </c>
      <c r="K314" s="55"/>
      <c r="L314" s="43"/>
      <c r="M314" s="34">
        <f t="shared" si="123"/>
        <v>0</v>
      </c>
      <c r="N314" s="55"/>
      <c r="O314" s="43"/>
      <c r="P314" s="33">
        <f t="shared" si="120"/>
        <v>0</v>
      </c>
      <c r="Q314" s="65">
        <f t="shared" si="121"/>
        <v>1038</v>
      </c>
    </row>
    <row r="315" spans="1:17" x14ac:dyDescent="0.3">
      <c r="A315" s="105"/>
      <c r="B315" s="107" t="s">
        <v>233</v>
      </c>
      <c r="C315" s="109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24"/>
        <v>110</v>
      </c>
      <c r="K315" s="44">
        <v>0</v>
      </c>
      <c r="L315" s="38">
        <v>0</v>
      </c>
      <c r="M315" s="40">
        <f t="shared" si="123"/>
        <v>0</v>
      </c>
      <c r="N315" s="44">
        <v>0</v>
      </c>
      <c r="O315" s="38">
        <v>0</v>
      </c>
      <c r="P315" s="39">
        <f t="shared" si="120"/>
        <v>0</v>
      </c>
      <c r="Q315" s="66">
        <f t="shared" si="121"/>
        <v>110</v>
      </c>
    </row>
    <row r="316" spans="1:17" x14ac:dyDescent="0.3">
      <c r="A316" s="105"/>
      <c r="B316" s="107"/>
      <c r="C316" s="109"/>
      <c r="D316" s="36"/>
      <c r="E316" s="42"/>
      <c r="F316" s="43"/>
      <c r="G316" s="43">
        <v>0</v>
      </c>
      <c r="H316" s="43"/>
      <c r="I316" s="43"/>
      <c r="J316" s="34">
        <f t="shared" si="124"/>
        <v>0</v>
      </c>
      <c r="K316" s="55"/>
      <c r="L316" s="43"/>
      <c r="M316" s="34">
        <f t="shared" si="123"/>
        <v>0</v>
      </c>
      <c r="N316" s="55"/>
      <c r="O316" s="43"/>
      <c r="P316" s="33">
        <f t="shared" si="120"/>
        <v>0</v>
      </c>
      <c r="Q316" s="65">
        <f t="shared" si="121"/>
        <v>0</v>
      </c>
    </row>
    <row r="317" spans="1:17" x14ac:dyDescent="0.3">
      <c r="A317" s="105"/>
      <c r="B317" s="107" t="s">
        <v>235</v>
      </c>
      <c r="C317" s="109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24"/>
        <v>2300</v>
      </c>
      <c r="K317" s="44">
        <v>0</v>
      </c>
      <c r="L317" s="38">
        <v>0</v>
      </c>
      <c r="M317" s="40">
        <f t="shared" si="123"/>
        <v>0</v>
      </c>
      <c r="N317" s="44">
        <v>0</v>
      </c>
      <c r="O317" s="38">
        <v>0</v>
      </c>
      <c r="P317" s="39">
        <f t="shared" si="120"/>
        <v>0</v>
      </c>
      <c r="Q317" s="66">
        <f t="shared" si="121"/>
        <v>2300</v>
      </c>
    </row>
    <row r="318" spans="1:17" x14ac:dyDescent="0.3">
      <c r="A318" s="105"/>
      <c r="B318" s="107"/>
      <c r="C318" s="109"/>
      <c r="D318" s="36"/>
      <c r="E318" s="42"/>
      <c r="F318" s="43"/>
      <c r="G318" s="43">
        <v>932.54</v>
      </c>
      <c r="H318" s="43"/>
      <c r="I318" s="43"/>
      <c r="J318" s="34">
        <f t="shared" si="124"/>
        <v>932.54</v>
      </c>
      <c r="K318" s="55"/>
      <c r="L318" s="43"/>
      <c r="M318" s="34">
        <f t="shared" si="123"/>
        <v>0</v>
      </c>
      <c r="N318" s="55"/>
      <c r="O318" s="43"/>
      <c r="P318" s="33">
        <f t="shared" si="120"/>
        <v>0</v>
      </c>
      <c r="Q318" s="65">
        <f t="shared" si="121"/>
        <v>932.54</v>
      </c>
    </row>
    <row r="319" spans="1:17" x14ac:dyDescent="0.3">
      <c r="A319" s="105"/>
      <c r="B319" s="107" t="s">
        <v>237</v>
      </c>
      <c r="C319" s="109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24"/>
        <v>15700</v>
      </c>
      <c r="K319" s="44">
        <v>0</v>
      </c>
      <c r="L319" s="38">
        <v>0</v>
      </c>
      <c r="M319" s="40">
        <f t="shared" si="123"/>
        <v>0</v>
      </c>
      <c r="N319" s="44">
        <v>0</v>
      </c>
      <c r="O319" s="38">
        <v>0</v>
      </c>
      <c r="P319" s="39">
        <f t="shared" si="120"/>
        <v>0</v>
      </c>
      <c r="Q319" s="66">
        <f t="shared" si="121"/>
        <v>15700</v>
      </c>
    </row>
    <row r="320" spans="1:17" x14ac:dyDescent="0.3">
      <c r="A320" s="105"/>
      <c r="B320" s="107"/>
      <c r="C320" s="109"/>
      <c r="D320" s="36"/>
      <c r="E320" s="42"/>
      <c r="F320" s="43"/>
      <c r="G320" s="43">
        <v>4931.26</v>
      </c>
      <c r="H320" s="43"/>
      <c r="I320" s="43"/>
      <c r="J320" s="34">
        <f t="shared" si="124"/>
        <v>4931.26</v>
      </c>
      <c r="K320" s="55"/>
      <c r="L320" s="43"/>
      <c r="M320" s="34">
        <f t="shared" si="123"/>
        <v>0</v>
      </c>
      <c r="N320" s="55"/>
      <c r="O320" s="43"/>
      <c r="P320" s="33">
        <f t="shared" si="120"/>
        <v>0</v>
      </c>
      <c r="Q320" s="65">
        <f t="shared" si="121"/>
        <v>4931.26</v>
      </c>
    </row>
    <row r="321" spans="1:17" x14ac:dyDescent="0.3">
      <c r="A321" s="105"/>
      <c r="B321" s="107" t="s">
        <v>239</v>
      </c>
      <c r="C321" s="109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24"/>
        <v>7200</v>
      </c>
      <c r="K321" s="44">
        <v>0</v>
      </c>
      <c r="L321" s="38">
        <v>0</v>
      </c>
      <c r="M321" s="40">
        <f t="shared" si="123"/>
        <v>0</v>
      </c>
      <c r="N321" s="44">
        <v>0</v>
      </c>
      <c r="O321" s="38">
        <v>0</v>
      </c>
      <c r="P321" s="39">
        <f t="shared" si="120"/>
        <v>0</v>
      </c>
      <c r="Q321" s="66">
        <f t="shared" si="121"/>
        <v>7200</v>
      </c>
    </row>
    <row r="322" spans="1:17" x14ac:dyDescent="0.3">
      <c r="A322" s="105"/>
      <c r="B322" s="107"/>
      <c r="C322" s="109"/>
      <c r="D322" s="36"/>
      <c r="E322" s="42"/>
      <c r="F322" s="43"/>
      <c r="G322" s="43">
        <v>1789.9</v>
      </c>
      <c r="H322" s="43"/>
      <c r="I322" s="43"/>
      <c r="J322" s="34">
        <f t="shared" si="124"/>
        <v>1789.9</v>
      </c>
      <c r="K322" s="55"/>
      <c r="L322" s="43"/>
      <c r="M322" s="34">
        <f t="shared" si="123"/>
        <v>0</v>
      </c>
      <c r="N322" s="55"/>
      <c r="O322" s="43"/>
      <c r="P322" s="33">
        <f t="shared" si="120"/>
        <v>0</v>
      </c>
      <c r="Q322" s="65">
        <f t="shared" si="121"/>
        <v>1789.9</v>
      </c>
    </row>
    <row r="323" spans="1:17" x14ac:dyDescent="0.3">
      <c r="A323" s="105"/>
      <c r="B323" s="107" t="s">
        <v>241</v>
      </c>
      <c r="C323" s="109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24"/>
        <v>3228</v>
      </c>
      <c r="K323" s="44">
        <v>0</v>
      </c>
      <c r="L323" s="38">
        <v>0</v>
      </c>
      <c r="M323" s="40">
        <f t="shared" si="123"/>
        <v>0</v>
      </c>
      <c r="N323" s="44">
        <v>0</v>
      </c>
      <c r="O323" s="38">
        <v>0</v>
      </c>
      <c r="P323" s="39">
        <f t="shared" si="120"/>
        <v>0</v>
      </c>
      <c r="Q323" s="66">
        <f t="shared" si="121"/>
        <v>3228</v>
      </c>
    </row>
    <row r="324" spans="1:17" x14ac:dyDescent="0.3">
      <c r="A324" s="105"/>
      <c r="B324" s="107"/>
      <c r="C324" s="109"/>
      <c r="D324" s="36"/>
      <c r="E324" s="42"/>
      <c r="F324" s="43"/>
      <c r="G324" s="43">
        <v>431.13</v>
      </c>
      <c r="H324" s="43"/>
      <c r="I324" s="43"/>
      <c r="J324" s="34">
        <f t="shared" si="124"/>
        <v>431.13</v>
      </c>
      <c r="K324" s="55"/>
      <c r="L324" s="43"/>
      <c r="M324" s="34">
        <f t="shared" si="123"/>
        <v>0</v>
      </c>
      <c r="N324" s="55"/>
      <c r="O324" s="43"/>
      <c r="P324" s="33">
        <f t="shared" si="120"/>
        <v>0</v>
      </c>
      <c r="Q324" s="65">
        <f t="shared" si="121"/>
        <v>431.13</v>
      </c>
    </row>
    <row r="325" spans="1:17" x14ac:dyDescent="0.3">
      <c r="A325" s="105"/>
      <c r="B325" s="107" t="s">
        <v>243</v>
      </c>
      <c r="C325" s="109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24"/>
        <v>13803</v>
      </c>
      <c r="K325" s="44">
        <v>0</v>
      </c>
      <c r="L325" s="38">
        <v>0</v>
      </c>
      <c r="M325" s="40">
        <f t="shared" si="123"/>
        <v>0</v>
      </c>
      <c r="N325" s="44">
        <v>0</v>
      </c>
      <c r="O325" s="38">
        <v>0</v>
      </c>
      <c r="P325" s="39">
        <f t="shared" si="120"/>
        <v>0</v>
      </c>
      <c r="Q325" s="66">
        <f t="shared" si="121"/>
        <v>13803</v>
      </c>
    </row>
    <row r="326" spans="1:17" x14ac:dyDescent="0.3">
      <c r="A326" s="105"/>
      <c r="B326" s="107"/>
      <c r="C326" s="109"/>
      <c r="D326" s="36"/>
      <c r="E326" s="42"/>
      <c r="F326" s="43"/>
      <c r="G326" s="43">
        <v>1576.4</v>
      </c>
      <c r="H326" s="43"/>
      <c r="I326" s="43"/>
      <c r="J326" s="34">
        <f t="shared" si="124"/>
        <v>1576.4</v>
      </c>
      <c r="K326" s="55"/>
      <c r="L326" s="43"/>
      <c r="M326" s="34">
        <f t="shared" si="123"/>
        <v>0</v>
      </c>
      <c r="N326" s="55"/>
      <c r="O326" s="43"/>
      <c r="P326" s="33">
        <f t="shared" si="120"/>
        <v>0</v>
      </c>
      <c r="Q326" s="65">
        <f t="shared" si="121"/>
        <v>1576.4</v>
      </c>
    </row>
    <row r="327" spans="1:17" hidden="1" x14ac:dyDescent="0.3">
      <c r="A327" s="105"/>
      <c r="B327" s="107" t="s">
        <v>245</v>
      </c>
      <c r="C327" s="109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24"/>
        <v>0</v>
      </c>
      <c r="K327" s="44">
        <v>0</v>
      </c>
      <c r="L327" s="38">
        <v>0</v>
      </c>
      <c r="M327" s="40">
        <f t="shared" si="123"/>
        <v>0</v>
      </c>
      <c r="N327" s="44">
        <v>0</v>
      </c>
      <c r="O327" s="38">
        <v>0</v>
      </c>
      <c r="P327" s="39">
        <f t="shared" si="120"/>
        <v>0</v>
      </c>
      <c r="Q327" s="66">
        <f t="shared" si="121"/>
        <v>0</v>
      </c>
    </row>
    <row r="328" spans="1:17" hidden="1" x14ac:dyDescent="0.3">
      <c r="A328" s="105"/>
      <c r="B328" s="107"/>
      <c r="C328" s="109"/>
      <c r="D328" s="36"/>
      <c r="E328" s="42"/>
      <c r="F328" s="43"/>
      <c r="G328" s="43">
        <v>0</v>
      </c>
      <c r="H328" s="43"/>
      <c r="I328" s="43"/>
      <c r="J328" s="34">
        <f t="shared" si="124"/>
        <v>0</v>
      </c>
      <c r="K328" s="55"/>
      <c r="L328" s="43"/>
      <c r="M328" s="34">
        <f t="shared" si="123"/>
        <v>0</v>
      </c>
      <c r="N328" s="55"/>
      <c r="O328" s="43"/>
      <c r="P328" s="33">
        <f t="shared" si="120"/>
        <v>0</v>
      </c>
      <c r="Q328" s="65">
        <f t="shared" si="121"/>
        <v>0</v>
      </c>
    </row>
    <row r="329" spans="1:17" x14ac:dyDescent="0.3">
      <c r="A329" s="105"/>
      <c r="B329" s="107" t="s">
        <v>247</v>
      </c>
      <c r="C329" s="109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24"/>
        <v>1100</v>
      </c>
      <c r="K329" s="44">
        <v>0</v>
      </c>
      <c r="L329" s="38">
        <v>0</v>
      </c>
      <c r="M329" s="40">
        <f t="shared" si="123"/>
        <v>0</v>
      </c>
      <c r="N329" s="44">
        <v>0</v>
      </c>
      <c r="O329" s="38">
        <v>0</v>
      </c>
      <c r="P329" s="39">
        <f t="shared" si="120"/>
        <v>0</v>
      </c>
      <c r="Q329" s="66">
        <f t="shared" si="121"/>
        <v>1100</v>
      </c>
    </row>
    <row r="330" spans="1:17" x14ac:dyDescent="0.3">
      <c r="A330" s="105"/>
      <c r="B330" s="107"/>
      <c r="C330" s="109"/>
      <c r="D330" s="36"/>
      <c r="E330" s="42"/>
      <c r="F330" s="43"/>
      <c r="G330" s="43">
        <v>959.55</v>
      </c>
      <c r="H330" s="43"/>
      <c r="I330" s="43"/>
      <c r="J330" s="34">
        <f t="shared" si="124"/>
        <v>959.55</v>
      </c>
      <c r="K330" s="55"/>
      <c r="L330" s="43"/>
      <c r="M330" s="34">
        <f t="shared" si="123"/>
        <v>0</v>
      </c>
      <c r="N330" s="55"/>
      <c r="O330" s="43"/>
      <c r="P330" s="33">
        <f t="shared" si="120"/>
        <v>0</v>
      </c>
      <c r="Q330" s="65">
        <f t="shared" si="121"/>
        <v>959.55</v>
      </c>
    </row>
    <row r="331" spans="1:17" x14ac:dyDescent="0.3">
      <c r="A331" s="105" t="s">
        <v>203</v>
      </c>
      <c r="B331" s="107"/>
      <c r="C331" s="109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24"/>
        <v>8506</v>
      </c>
      <c r="K331" s="44">
        <v>0</v>
      </c>
      <c r="L331" s="38">
        <v>0</v>
      </c>
      <c r="M331" s="40">
        <f t="shared" si="123"/>
        <v>0</v>
      </c>
      <c r="N331" s="44">
        <v>0</v>
      </c>
      <c r="O331" s="38">
        <v>0</v>
      </c>
      <c r="P331" s="39">
        <f t="shared" si="120"/>
        <v>0</v>
      </c>
      <c r="Q331" s="66">
        <f t="shared" si="121"/>
        <v>8506</v>
      </c>
    </row>
    <row r="332" spans="1:17" x14ac:dyDescent="0.3">
      <c r="A332" s="105"/>
      <c r="B332" s="107"/>
      <c r="C332" s="109"/>
      <c r="D332" s="36"/>
      <c r="E332" s="42"/>
      <c r="F332" s="43"/>
      <c r="G332" s="43"/>
      <c r="H332" s="43">
        <v>0</v>
      </c>
      <c r="I332" s="43"/>
      <c r="J332" s="34">
        <f t="shared" si="124"/>
        <v>0</v>
      </c>
      <c r="K332" s="55"/>
      <c r="L332" s="43"/>
      <c r="M332" s="34">
        <f t="shared" si="123"/>
        <v>0</v>
      </c>
      <c r="N332" s="55"/>
      <c r="O332" s="43"/>
      <c r="P332" s="33">
        <f t="shared" si="120"/>
        <v>0</v>
      </c>
      <c r="Q332" s="65">
        <f t="shared" si="121"/>
        <v>0</v>
      </c>
    </row>
    <row r="333" spans="1:17" x14ac:dyDescent="0.3">
      <c r="A333" s="105" t="s">
        <v>203</v>
      </c>
      <c r="B333" s="107"/>
      <c r="C333" s="109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24"/>
        <v>1843</v>
      </c>
      <c r="K333" s="44">
        <v>0</v>
      </c>
      <c r="L333" s="38">
        <v>0</v>
      </c>
      <c r="M333" s="40">
        <f t="shared" si="123"/>
        <v>0</v>
      </c>
      <c r="N333" s="44">
        <v>0</v>
      </c>
      <c r="O333" s="38">
        <v>0</v>
      </c>
      <c r="P333" s="39">
        <f t="shared" si="120"/>
        <v>0</v>
      </c>
      <c r="Q333" s="66">
        <f t="shared" si="121"/>
        <v>1843</v>
      </c>
    </row>
    <row r="334" spans="1:17" x14ac:dyDescent="0.3">
      <c r="A334" s="105"/>
      <c r="B334" s="107"/>
      <c r="C334" s="109"/>
      <c r="D334" s="36"/>
      <c r="E334" s="42"/>
      <c r="F334" s="43"/>
      <c r="G334" s="43"/>
      <c r="H334" s="43">
        <v>10.91</v>
      </c>
      <c r="I334" s="43"/>
      <c r="J334" s="34">
        <f t="shared" si="124"/>
        <v>10.91</v>
      </c>
      <c r="K334" s="55"/>
      <c r="L334" s="43"/>
      <c r="M334" s="34">
        <f t="shared" si="123"/>
        <v>0</v>
      </c>
      <c r="N334" s="55"/>
      <c r="O334" s="43"/>
      <c r="P334" s="33">
        <f t="shared" si="120"/>
        <v>0</v>
      </c>
      <c r="Q334" s="65">
        <f t="shared" si="121"/>
        <v>10.91</v>
      </c>
    </row>
    <row r="335" spans="1:17" hidden="1" x14ac:dyDescent="0.3">
      <c r="A335" s="105" t="s">
        <v>203</v>
      </c>
      <c r="B335" s="107"/>
      <c r="C335" s="109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24"/>
        <v>0</v>
      </c>
      <c r="K335" s="44">
        <v>0</v>
      </c>
      <c r="L335" s="38">
        <v>0</v>
      </c>
      <c r="M335" s="40">
        <f t="shared" si="123"/>
        <v>0</v>
      </c>
      <c r="N335" s="44">
        <v>0</v>
      </c>
      <c r="O335" s="38">
        <v>0</v>
      </c>
      <c r="P335" s="39">
        <f t="shared" si="120"/>
        <v>0</v>
      </c>
      <c r="Q335" s="66">
        <f t="shared" si="121"/>
        <v>0</v>
      </c>
    </row>
    <row r="336" spans="1:17" ht="14.4" hidden="1" thickBot="1" x14ac:dyDescent="0.35">
      <c r="A336" s="106"/>
      <c r="B336" s="108"/>
      <c r="C336" s="11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21"/>
        <v>0</v>
      </c>
    </row>
  </sheetData>
  <sheetProtection sheet="1" objects="1" scenarios="1"/>
  <mergeCells count="519"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22:D23"/>
    <mergeCell ref="D39:D40"/>
    <mergeCell ref="D28:D29"/>
    <mergeCell ref="D135:D136"/>
    <mergeCell ref="D148:D149"/>
    <mergeCell ref="D139:D140"/>
    <mergeCell ref="D141:D142"/>
    <mergeCell ref="D143:D144"/>
    <mergeCell ref="D159:D160"/>
    <mergeCell ref="C190:C191"/>
    <mergeCell ref="C183:C184"/>
    <mergeCell ref="D183:D184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92:A193"/>
    <mergeCell ref="B192:B193"/>
    <mergeCell ref="C192:C193"/>
    <mergeCell ref="A177:A178"/>
    <mergeCell ref="B177:B178"/>
    <mergeCell ref="C177:C178"/>
    <mergeCell ref="D177:D17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B183:B184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8:A209"/>
    <mergeCell ref="B208:B209"/>
    <mergeCell ref="C208:C209"/>
    <mergeCell ref="A210:A211"/>
    <mergeCell ref="B210:B211"/>
    <mergeCell ref="C210:C211"/>
    <mergeCell ref="A202:A203"/>
    <mergeCell ref="B202:B203"/>
    <mergeCell ref="C202:C203"/>
    <mergeCell ref="A206:A207"/>
    <mergeCell ref="B206:B207"/>
    <mergeCell ref="C206:C207"/>
    <mergeCell ref="A204:A205"/>
    <mergeCell ref="B204:B205"/>
    <mergeCell ref="C204:C205"/>
    <mergeCell ref="A222:A223"/>
    <mergeCell ref="B222:B223"/>
    <mergeCell ref="C222:C223"/>
    <mergeCell ref="A212:A213"/>
    <mergeCell ref="B212:B213"/>
    <mergeCell ref="C212:C213"/>
    <mergeCell ref="A214:A215"/>
    <mergeCell ref="B214:B215"/>
    <mergeCell ref="C214:C215"/>
    <mergeCell ref="A220:A221"/>
    <mergeCell ref="B220:B221"/>
    <mergeCell ref="C220:C221"/>
    <mergeCell ref="A216:A217"/>
    <mergeCell ref="B216:B217"/>
    <mergeCell ref="C216:C217"/>
    <mergeCell ref="A218:A219"/>
    <mergeCell ref="B218:B219"/>
    <mergeCell ref="C218:C219"/>
    <mergeCell ref="A233:A234"/>
    <mergeCell ref="B233:B234"/>
    <mergeCell ref="C233:C234"/>
    <mergeCell ref="A235:A236"/>
    <mergeCell ref="B235:B236"/>
    <mergeCell ref="C235:C236"/>
    <mergeCell ref="C231:C232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247:A248"/>
    <mergeCell ref="B247:B248"/>
    <mergeCell ref="C247:C248"/>
    <mergeCell ref="A237:A238"/>
    <mergeCell ref="B237:B238"/>
    <mergeCell ref="C237:C238"/>
    <mergeCell ref="A239:A240"/>
    <mergeCell ref="B239:B240"/>
    <mergeCell ref="C239:C240"/>
    <mergeCell ref="A241:A242"/>
    <mergeCell ref="B241:B242"/>
    <mergeCell ref="C241:C242"/>
    <mergeCell ref="A243:A244"/>
    <mergeCell ref="B243:B244"/>
    <mergeCell ref="C243:C244"/>
    <mergeCell ref="A245:A246"/>
    <mergeCell ref="B245:B246"/>
    <mergeCell ref="C245:C246"/>
    <mergeCell ref="A260:A261"/>
    <mergeCell ref="B260:B261"/>
    <mergeCell ref="A262:A263"/>
    <mergeCell ref="B262:B263"/>
    <mergeCell ref="C256:C257"/>
    <mergeCell ref="A249:A250"/>
    <mergeCell ref="B249:B250"/>
    <mergeCell ref="C249:C250"/>
    <mergeCell ref="A251:A252"/>
    <mergeCell ref="B251:B252"/>
    <mergeCell ref="C251:C252"/>
    <mergeCell ref="A253:A254"/>
    <mergeCell ref="B253:B254"/>
    <mergeCell ref="C253:C254"/>
    <mergeCell ref="A279:A280"/>
    <mergeCell ref="B279:B280"/>
    <mergeCell ref="C279:C280"/>
    <mergeCell ref="A272:A273"/>
    <mergeCell ref="B272:B273"/>
    <mergeCell ref="C272:C273"/>
    <mergeCell ref="A274:A275"/>
    <mergeCell ref="B274:B275"/>
    <mergeCell ref="A264:A265"/>
    <mergeCell ref="B264:B265"/>
    <mergeCell ref="C264:C265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83:A184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190:B191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C274:C275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C277:C278"/>
    <mergeCell ref="A258:A259"/>
    <mergeCell ref="B258:B259"/>
    <mergeCell ref="C258:C2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3" ySplit="3" topLeftCell="D106" activePane="bottomRight" state="frozen"/>
      <selection pane="topRight" activeCell="D1" sqref="D1"/>
      <selection pane="bottomLeft" activeCell="A4" sqref="A4"/>
      <selection pane="bottomRight" activeCell="G112" sqref="G112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37" t="s">
        <v>3</v>
      </c>
    </row>
    <row r="2" spans="1:19" s="1" customFormat="1" x14ac:dyDescent="0.3">
      <c r="A2" s="131"/>
      <c r="B2" s="131"/>
      <c r="C2" s="131"/>
      <c r="D2" s="132"/>
      <c r="E2" s="139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38"/>
    </row>
    <row r="3" spans="1:19" s="1" customFormat="1" ht="15" thickBot="1" x14ac:dyDescent="0.35">
      <c r="A3" s="133"/>
      <c r="B3" s="133"/>
      <c r="C3" s="133"/>
      <c r="D3" s="134"/>
      <c r="E3" s="140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27" t="s">
        <v>312</v>
      </c>
      <c r="B4" s="128"/>
      <c r="C4" s="117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129"/>
      <c r="B5" s="130"/>
      <c r="C5" s="118"/>
      <c r="D5" s="11" t="s">
        <v>5</v>
      </c>
      <c r="E5" s="12">
        <f t="shared" si="0"/>
        <v>187737.27</v>
      </c>
      <c r="F5" s="13">
        <f t="shared" si="0"/>
        <v>67163.45</v>
      </c>
      <c r="G5" s="13">
        <f t="shared" si="0"/>
        <v>262931.37</v>
      </c>
      <c r="H5" s="13">
        <f t="shared" si="0"/>
        <v>9635.35</v>
      </c>
      <c r="I5" s="13">
        <f t="shared" si="0"/>
        <v>3955.67</v>
      </c>
      <c r="J5" s="13">
        <f t="shared" si="1"/>
        <v>531423.11</v>
      </c>
      <c r="K5" s="13">
        <f>K7+K40+K59+K86+K97+K110+K117+K136+K149+K160+K191+K232+K257+K278</f>
        <v>6921.5199999999995</v>
      </c>
      <c r="L5" s="13">
        <f>L7+L40+L59+L86+L97+L110+L117+L136+L149+L160+L191+L232+L257+L278</f>
        <v>0</v>
      </c>
      <c r="M5" s="13">
        <f>SUM(K5:L5)</f>
        <v>6921.5199999999995</v>
      </c>
      <c r="N5" s="13">
        <f>N7+N40+N59+N86+N97+N110+N117+N136+N149+N160+N191+N232+N257+N278</f>
        <v>0</v>
      </c>
      <c r="O5" s="13">
        <f>O7+O40+O59+O86+O97+O110+O117+O136+O149+O160+O191+O232+O257+O278</f>
        <v>48668.229999999996</v>
      </c>
      <c r="P5" s="14">
        <f>SUM(N5:O5)</f>
        <v>48668.229999999996</v>
      </c>
      <c r="Q5" s="15">
        <f>P5+M5+J5</f>
        <v>587012.86</v>
      </c>
    </row>
    <row r="6" spans="1:19" x14ac:dyDescent="0.3">
      <c r="A6" s="113" t="s">
        <v>8</v>
      </c>
      <c r="B6" s="114"/>
      <c r="C6" s="117" t="s">
        <v>9</v>
      </c>
      <c r="D6" s="111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5"/>
      <c r="B7" s="116"/>
      <c r="C7" s="118"/>
      <c r="D7" s="112"/>
      <c r="E7" s="21">
        <f t="shared" si="2"/>
        <v>6907.41</v>
      </c>
      <c r="F7" s="22">
        <f t="shared" si="2"/>
        <v>3238.67</v>
      </c>
      <c r="G7" s="22">
        <f t="shared" si="2"/>
        <v>4619.43</v>
      </c>
      <c r="H7" s="22">
        <f t="shared" si="2"/>
        <v>4441.2700000000004</v>
      </c>
      <c r="I7" s="22">
        <f t="shared" si="2"/>
        <v>0</v>
      </c>
      <c r="J7" s="23">
        <f t="shared" si="1"/>
        <v>19206.78</v>
      </c>
      <c r="K7" s="21">
        <f>K9+K15+K17+K19+K21+K23+K35+K37</f>
        <v>3000</v>
      </c>
      <c r="L7" s="22">
        <f>L9+L15+L17+L19+L21+L23+L35+L37</f>
        <v>0</v>
      </c>
      <c r="M7" s="23">
        <f t="shared" si="3"/>
        <v>3000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22206.78</v>
      </c>
    </row>
    <row r="8" spans="1:19" x14ac:dyDescent="0.3">
      <c r="A8" s="102" t="s">
        <v>10</v>
      </c>
      <c r="B8" s="102"/>
      <c r="C8" s="104" t="s">
        <v>11</v>
      </c>
      <c r="D8" s="119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9"/>
      <c r="D9" s="120"/>
      <c r="E9" s="31">
        <f>E11+E13</f>
        <v>6907.41</v>
      </c>
      <c r="F9" s="32">
        <f>F11+F13</f>
        <v>3238.67</v>
      </c>
      <c r="G9" s="32">
        <f t="shared" si="4"/>
        <v>3069.43</v>
      </c>
      <c r="H9" s="32">
        <f t="shared" si="4"/>
        <v>0</v>
      </c>
      <c r="I9" s="32">
        <f t="shared" si="4"/>
        <v>0</v>
      </c>
      <c r="J9" s="33">
        <f t="shared" si="1"/>
        <v>13215.51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13215.51</v>
      </c>
    </row>
    <row r="10" spans="1:19" x14ac:dyDescent="0.3">
      <c r="A10" s="107"/>
      <c r="B10" s="107" t="s">
        <v>12</v>
      </c>
      <c r="C10" s="109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9"/>
      <c r="D11" s="36"/>
      <c r="E11" s="42">
        <v>6907.41</v>
      </c>
      <c r="F11" s="43">
        <v>2415.84</v>
      </c>
      <c r="G11" s="43">
        <v>594.39</v>
      </c>
      <c r="H11" s="43">
        <v>0</v>
      </c>
      <c r="I11" s="43"/>
      <c r="J11" s="33">
        <f t="shared" si="7"/>
        <v>9917.64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9917.64</v>
      </c>
    </row>
    <row r="12" spans="1:19" x14ac:dyDescent="0.3">
      <c r="A12" s="107"/>
      <c r="B12" s="107" t="s">
        <v>14</v>
      </c>
      <c r="C12" s="109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9"/>
      <c r="D13" s="36"/>
      <c r="E13" s="42"/>
      <c r="F13" s="43">
        <v>822.83</v>
      </c>
      <c r="G13" s="43">
        <v>2475.04</v>
      </c>
      <c r="H13" s="43"/>
      <c r="I13" s="43"/>
      <c r="J13" s="33">
        <f t="shared" si="7"/>
        <v>3297.87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3297.87</v>
      </c>
    </row>
    <row r="14" spans="1:19" x14ac:dyDescent="0.3">
      <c r="A14" s="107" t="s">
        <v>16</v>
      </c>
      <c r="B14" s="107"/>
      <c r="C14" s="109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9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107" t="s">
        <v>19</v>
      </c>
      <c r="B16" s="107"/>
      <c r="C16" s="109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9"/>
      <c r="D17" s="36"/>
      <c r="E17" s="42"/>
      <c r="F17" s="43"/>
      <c r="G17" s="43"/>
      <c r="H17" s="43">
        <v>2220</v>
      </c>
      <c r="I17" s="43"/>
      <c r="J17" s="33">
        <f t="shared" si="7"/>
        <v>2220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2220</v>
      </c>
    </row>
    <row r="18" spans="1:17" x14ac:dyDescent="0.3">
      <c r="A18" s="107" t="s">
        <v>19</v>
      </c>
      <c r="B18" s="107"/>
      <c r="C18" s="109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9"/>
      <c r="D19" s="36"/>
      <c r="E19" s="42"/>
      <c r="F19" s="43"/>
      <c r="G19" s="43"/>
      <c r="H19" s="43">
        <v>249</v>
      </c>
      <c r="I19" s="43"/>
      <c r="J19" s="33">
        <f t="shared" si="7"/>
        <v>249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249</v>
      </c>
    </row>
    <row r="20" spans="1:17" x14ac:dyDescent="0.3">
      <c r="A20" s="107" t="s">
        <v>24</v>
      </c>
      <c r="B20" s="107"/>
      <c r="C20" s="109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107"/>
      <c r="B21" s="107"/>
      <c r="C21" s="109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3000</v>
      </c>
      <c r="L21" s="43"/>
      <c r="M21" s="33">
        <f t="shared" si="3"/>
        <v>3000</v>
      </c>
      <c r="N21" s="42"/>
      <c r="O21" s="43"/>
      <c r="P21" s="34">
        <f t="shared" si="5"/>
        <v>0</v>
      </c>
      <c r="Q21" s="35">
        <f t="shared" si="6"/>
        <v>3200</v>
      </c>
    </row>
    <row r="22" spans="1:17" x14ac:dyDescent="0.3">
      <c r="A22" s="107" t="s">
        <v>27</v>
      </c>
      <c r="B22" s="107"/>
      <c r="C22" s="109" t="s">
        <v>28</v>
      </c>
      <c r="D22" s="120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9"/>
      <c r="D23" s="120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17" ht="13.8" customHeight="1" x14ac:dyDescent="0.3">
      <c r="A24" s="107"/>
      <c r="B24" s="107" t="s">
        <v>29</v>
      </c>
      <c r="C24" s="109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9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17" x14ac:dyDescent="0.3">
      <c r="A26" s="107"/>
      <c r="B26" s="107" t="s">
        <v>32</v>
      </c>
      <c r="C26" s="109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9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3" t="s">
        <v>296</v>
      </c>
      <c r="D28" s="120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4"/>
      <c r="D29" s="120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3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4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9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9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107" t="s">
        <v>34</v>
      </c>
      <c r="B34" s="107"/>
      <c r="C34" s="109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107"/>
      <c r="B35" s="107"/>
      <c r="C35" s="109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9" t="s">
        <v>37</v>
      </c>
      <c r="D36" s="12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9"/>
      <c r="D37" s="120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3" t="s">
        <v>38</v>
      </c>
      <c r="B39" s="114"/>
      <c r="C39" s="117" t="s">
        <v>39</v>
      </c>
      <c r="D39" s="111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5"/>
      <c r="B40" s="116"/>
      <c r="C40" s="118"/>
      <c r="D40" s="112"/>
      <c r="E40" s="21">
        <f>E42+E44+E50+E52+E54+E56</f>
        <v>0</v>
      </c>
      <c r="F40" s="22">
        <f t="shared" si="10"/>
        <v>58.65</v>
      </c>
      <c r="G40" s="22">
        <f t="shared" si="10"/>
        <v>2033.34</v>
      </c>
      <c r="H40" s="22">
        <f t="shared" si="10"/>
        <v>0</v>
      </c>
      <c r="I40" s="22">
        <f t="shared" si="10"/>
        <v>0</v>
      </c>
      <c r="J40" s="24">
        <f t="shared" si="11"/>
        <v>2091.9899999999998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2091.9899999999998</v>
      </c>
    </row>
    <row r="41" spans="1:17" x14ac:dyDescent="0.3">
      <c r="A41" s="102" t="s">
        <v>40</v>
      </c>
      <c r="B41" s="102"/>
      <c r="C41" s="104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9"/>
      <c r="D42" s="36"/>
      <c r="E42" s="42"/>
      <c r="F42" s="43"/>
      <c r="G42" s="43">
        <v>157.6</v>
      </c>
      <c r="H42" s="43"/>
      <c r="I42" s="43"/>
      <c r="J42" s="34">
        <f t="shared" si="11"/>
        <v>157.6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157.6</v>
      </c>
    </row>
    <row r="43" spans="1:17" x14ac:dyDescent="0.3">
      <c r="A43" s="107" t="s">
        <v>43</v>
      </c>
      <c r="B43" s="107"/>
      <c r="C43" s="109" t="s">
        <v>44</v>
      </c>
      <c r="D43" s="120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9"/>
      <c r="D44" s="120"/>
      <c r="E44" s="42"/>
      <c r="F44" s="43">
        <v>58.65</v>
      </c>
      <c r="G44" s="43">
        <v>300</v>
      </c>
      <c r="H44" s="43"/>
      <c r="I44" s="43"/>
      <c r="J44" s="34">
        <f t="shared" si="11"/>
        <v>358.65</v>
      </c>
      <c r="K44" s="42"/>
      <c r="L44" s="43"/>
      <c r="M44" s="34"/>
      <c r="N44" s="42"/>
      <c r="O44" s="43"/>
      <c r="P44" s="34"/>
      <c r="Q44" s="35">
        <f t="shared" si="14"/>
        <v>358.65</v>
      </c>
    </row>
    <row r="45" spans="1:17" hidden="1" x14ac:dyDescent="0.3">
      <c r="A45" s="107"/>
      <c r="B45" s="107" t="s">
        <v>45</v>
      </c>
      <c r="C45" s="109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9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9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9"/>
      <c r="D50" s="36"/>
      <c r="E50" s="42"/>
      <c r="F50" s="43"/>
      <c r="G50" s="43">
        <v>25.2</v>
      </c>
      <c r="H50" s="43"/>
      <c r="I50" s="43"/>
      <c r="J50" s="34">
        <f t="shared" si="11"/>
        <v>25.2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25.2</v>
      </c>
    </row>
    <row r="51" spans="1:17" x14ac:dyDescent="0.3">
      <c r="A51" s="107" t="s">
        <v>49</v>
      </c>
      <c r="B51" s="107"/>
      <c r="C51" s="109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9"/>
      <c r="D52" s="36"/>
      <c r="E52" s="42"/>
      <c r="F52" s="43"/>
      <c r="G52" s="43">
        <v>858.73</v>
      </c>
      <c r="H52" s="43"/>
      <c r="I52" s="43"/>
      <c r="J52" s="34">
        <f t="shared" si="11"/>
        <v>858.73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858.73</v>
      </c>
    </row>
    <row r="53" spans="1:17" x14ac:dyDescent="0.3">
      <c r="A53" s="107" t="s">
        <v>53</v>
      </c>
      <c r="B53" s="107"/>
      <c r="C53" s="109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9"/>
      <c r="D54" s="36"/>
      <c r="E54" s="42"/>
      <c r="F54" s="43"/>
      <c r="G54" s="43">
        <v>691.81</v>
      </c>
      <c r="H54" s="43"/>
      <c r="I54" s="43"/>
      <c r="J54" s="34">
        <f t="shared" si="11"/>
        <v>691.81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691.81</v>
      </c>
    </row>
    <row r="55" spans="1:17" x14ac:dyDescent="0.3">
      <c r="A55" s="107" t="s">
        <v>55</v>
      </c>
      <c r="B55" s="107"/>
      <c r="C55" s="109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08"/>
      <c r="B56" s="108"/>
      <c r="C56" s="11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3" t="s">
        <v>58</v>
      </c>
      <c r="B58" s="114"/>
      <c r="C58" s="117" t="s">
        <v>59</v>
      </c>
      <c r="D58" s="11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64265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75425</v>
      </c>
    </row>
    <row r="59" spans="1:17" ht="14.4" thickBot="1" x14ac:dyDescent="0.35">
      <c r="A59" s="115"/>
      <c r="B59" s="116"/>
      <c r="C59" s="118"/>
      <c r="D59" s="11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13429.86</v>
      </c>
      <c r="H59" s="22">
        <f t="shared" si="22"/>
        <v>0.27</v>
      </c>
      <c r="I59" s="22">
        <f t="shared" si="22"/>
        <v>0</v>
      </c>
      <c r="J59" s="24">
        <f t="shared" si="17"/>
        <v>13430.130000000001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441.42</v>
      </c>
      <c r="P59" s="24">
        <f t="shared" si="20"/>
        <v>441.42</v>
      </c>
      <c r="Q59" s="25">
        <f t="shared" si="21"/>
        <v>13871.550000000001</v>
      </c>
    </row>
    <row r="60" spans="1:17" x14ac:dyDescent="0.3">
      <c r="A60" s="102" t="s">
        <v>60</v>
      </c>
      <c r="B60" s="102"/>
      <c r="C60" s="104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9"/>
      <c r="D61" s="36"/>
      <c r="E61" s="42"/>
      <c r="F61" s="43"/>
      <c r="G61" s="43">
        <v>3059.76</v>
      </c>
      <c r="H61" s="43"/>
      <c r="I61" s="43"/>
      <c r="J61" s="34">
        <f t="shared" si="17"/>
        <v>3059.76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3059.76</v>
      </c>
    </row>
    <row r="62" spans="1:17" x14ac:dyDescent="0.3">
      <c r="A62" s="107" t="s">
        <v>61</v>
      </c>
      <c r="B62" s="107"/>
      <c r="C62" s="109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9"/>
      <c r="D63" s="36"/>
      <c r="E63" s="42"/>
      <c r="F63" s="43"/>
      <c r="G63" s="43">
        <v>4696.49</v>
      </c>
      <c r="H63" s="43"/>
      <c r="I63" s="43"/>
      <c r="J63" s="34">
        <f t="shared" si="17"/>
        <v>4696.49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4696.49</v>
      </c>
    </row>
    <row r="64" spans="1:17" x14ac:dyDescent="0.3">
      <c r="A64" s="107" t="s">
        <v>63</v>
      </c>
      <c r="B64" s="107"/>
      <c r="C64" s="109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9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9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9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9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9"/>
      <c r="D69" s="36"/>
      <c r="E69" s="42"/>
      <c r="F69" s="43"/>
      <c r="G69" s="43">
        <v>439.9</v>
      </c>
      <c r="H69" s="43"/>
      <c r="I69" s="43"/>
      <c r="J69" s="34">
        <f t="shared" si="17"/>
        <v>439.9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439.9</v>
      </c>
    </row>
    <row r="70" spans="1:17" hidden="1" x14ac:dyDescent="0.3">
      <c r="A70" s="107" t="s">
        <v>63</v>
      </c>
      <c r="B70" s="107"/>
      <c r="C70" s="109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9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1" t="s">
        <v>63</v>
      </c>
      <c r="B72" s="101"/>
      <c r="C72" s="103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2"/>
      <c r="B73" s="102"/>
      <c r="C73" s="104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9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9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9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9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9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9"/>
      <c r="D79" s="36"/>
      <c r="E79" s="42"/>
      <c r="F79" s="43"/>
      <c r="G79" s="43">
        <v>4750.5200000000004</v>
      </c>
      <c r="H79" s="43">
        <v>0.27</v>
      </c>
      <c r="I79" s="43"/>
      <c r="J79" s="34">
        <f t="shared" si="17"/>
        <v>4750.7900000000009</v>
      </c>
      <c r="K79" s="55"/>
      <c r="L79" s="43"/>
      <c r="M79" s="34">
        <f t="shared" si="18"/>
        <v>0</v>
      </c>
      <c r="N79" s="55"/>
      <c r="O79" s="43">
        <v>441.42</v>
      </c>
      <c r="P79" s="34">
        <f t="shared" si="20"/>
        <v>441.42</v>
      </c>
      <c r="Q79" s="35">
        <f t="shared" si="21"/>
        <v>5192.2100000000009</v>
      </c>
    </row>
    <row r="80" spans="1:17" x14ac:dyDescent="0.3">
      <c r="A80" s="107" t="s">
        <v>70</v>
      </c>
      <c r="B80" s="107"/>
      <c r="C80" s="109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2653</v>
      </c>
    </row>
    <row r="81" spans="1:17" x14ac:dyDescent="0.3">
      <c r="A81" s="107"/>
      <c r="B81" s="107"/>
      <c r="C81" s="109" t="s">
        <v>74</v>
      </c>
      <c r="D81" s="36"/>
      <c r="E81" s="42"/>
      <c r="F81" s="43"/>
      <c r="G81" s="43">
        <v>483.19</v>
      </c>
      <c r="H81" s="43"/>
      <c r="I81" s="43"/>
      <c r="J81" s="34">
        <f t="shared" si="17"/>
        <v>483.19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483.19</v>
      </c>
    </row>
    <row r="82" spans="1:17" hidden="1" x14ac:dyDescent="0.3">
      <c r="A82" s="107" t="s">
        <v>70</v>
      </c>
      <c r="B82" s="107"/>
      <c r="C82" s="109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08"/>
      <c r="B83" s="108"/>
      <c r="C83" s="11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3" t="s">
        <v>75</v>
      </c>
      <c r="B85" s="114"/>
      <c r="C85" s="117" t="s">
        <v>76</v>
      </c>
      <c r="D85" s="111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5"/>
      <c r="B86" s="116"/>
      <c r="C86" s="118"/>
      <c r="D86" s="112"/>
      <c r="E86" s="21">
        <f t="shared" si="26"/>
        <v>0</v>
      </c>
      <c r="F86" s="22">
        <f t="shared" si="26"/>
        <v>214.02</v>
      </c>
      <c r="G86" s="22">
        <f t="shared" si="26"/>
        <v>798.19999999999993</v>
      </c>
      <c r="H86" s="22">
        <f t="shared" si="26"/>
        <v>8</v>
      </c>
      <c r="I86" s="22">
        <f t="shared" si="26"/>
        <v>0</v>
      </c>
      <c r="J86" s="24">
        <f t="shared" si="27"/>
        <v>1020.2199999999999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1020.2199999999999</v>
      </c>
    </row>
    <row r="87" spans="1:17" x14ac:dyDescent="0.3">
      <c r="A87" s="102" t="s">
        <v>77</v>
      </c>
      <c r="B87" s="102"/>
      <c r="C87" s="104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9"/>
      <c r="D88" s="36"/>
      <c r="E88" s="42">
        <v>0</v>
      </c>
      <c r="F88" s="43">
        <v>0</v>
      </c>
      <c r="G88" s="43">
        <v>6.3</v>
      </c>
      <c r="H88" s="43">
        <v>8</v>
      </c>
      <c r="I88" s="43"/>
      <c r="J88" s="34">
        <f t="shared" si="27"/>
        <v>14.3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14.3</v>
      </c>
    </row>
    <row r="89" spans="1:17" hidden="1" x14ac:dyDescent="0.3">
      <c r="A89" s="101" t="s">
        <v>77</v>
      </c>
      <c r="B89" s="101"/>
      <c r="C89" s="103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2"/>
      <c r="B90" s="102"/>
      <c r="C90" s="104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9" t="s">
        <v>82</v>
      </c>
      <c r="D91" s="120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9"/>
      <c r="D92" s="120"/>
      <c r="E92" s="42">
        <v>0</v>
      </c>
      <c r="F92" s="43">
        <v>0</v>
      </c>
      <c r="G92" s="43">
        <v>0</v>
      </c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9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08"/>
      <c r="B94" s="108"/>
      <c r="C94" s="110"/>
      <c r="D94" s="50"/>
      <c r="E94" s="51"/>
      <c r="F94" s="45">
        <v>214.02</v>
      </c>
      <c r="G94" s="45">
        <v>791.9</v>
      </c>
      <c r="H94" s="45"/>
      <c r="I94" s="45"/>
      <c r="J94" s="24">
        <f t="shared" si="27"/>
        <v>1005.92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1005.92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3" t="s">
        <v>85</v>
      </c>
      <c r="B96" s="114"/>
      <c r="C96" s="117" t="s">
        <v>86</v>
      </c>
      <c r="D96" s="111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33742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140380</v>
      </c>
    </row>
    <row r="97" spans="1:17" ht="14.4" thickBot="1" x14ac:dyDescent="0.35">
      <c r="A97" s="115"/>
      <c r="B97" s="116"/>
      <c r="C97" s="118"/>
      <c r="D97" s="112"/>
      <c r="E97" s="21">
        <f t="shared" si="31"/>
        <v>18325.89</v>
      </c>
      <c r="F97" s="22">
        <f t="shared" si="31"/>
        <v>6421.6399999999994</v>
      </c>
      <c r="G97" s="22">
        <f t="shared" si="31"/>
        <v>7901.3099999999995</v>
      </c>
      <c r="H97" s="22">
        <f t="shared" si="31"/>
        <v>0</v>
      </c>
      <c r="I97" s="22">
        <f t="shared" si="31"/>
        <v>0</v>
      </c>
      <c r="J97" s="24">
        <f t="shared" si="32"/>
        <v>32648.839999999997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32648.839999999997</v>
      </c>
    </row>
    <row r="98" spans="1:17" x14ac:dyDescent="0.3">
      <c r="A98" s="102" t="s">
        <v>87</v>
      </c>
      <c r="B98" s="102"/>
      <c r="C98" s="104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9"/>
      <c r="D99" s="36"/>
      <c r="E99" s="42">
        <v>13565.22</v>
      </c>
      <c r="F99" s="43">
        <v>4777.41</v>
      </c>
      <c r="G99" s="43">
        <v>1716.87</v>
      </c>
      <c r="H99" s="43">
        <v>0</v>
      </c>
      <c r="I99" s="43"/>
      <c r="J99" s="34">
        <f t="shared" si="32"/>
        <v>20059.499999999996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20059.499999999996</v>
      </c>
    </row>
    <row r="100" spans="1:17" x14ac:dyDescent="0.3">
      <c r="A100" s="107" t="s">
        <v>89</v>
      </c>
      <c r="B100" s="107"/>
      <c r="C100" s="109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9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9" t="s">
        <v>256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32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24323</v>
      </c>
    </row>
    <row r="103" spans="1:17" x14ac:dyDescent="0.3">
      <c r="A103" s="107"/>
      <c r="B103" s="107"/>
      <c r="C103" s="109"/>
      <c r="D103" s="36"/>
      <c r="E103" s="42">
        <v>4760.67</v>
      </c>
      <c r="F103" s="43">
        <v>1404.17</v>
      </c>
      <c r="G103" s="43">
        <v>873.45</v>
      </c>
      <c r="H103" s="43">
        <v>0</v>
      </c>
      <c r="I103" s="43"/>
      <c r="J103" s="34">
        <f t="shared" si="32"/>
        <v>7038.29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7038.29</v>
      </c>
    </row>
    <row r="104" spans="1:17" x14ac:dyDescent="0.3">
      <c r="A104" s="107" t="s">
        <v>92</v>
      </c>
      <c r="B104" s="107"/>
      <c r="C104" s="109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9"/>
      <c r="D105" s="36"/>
      <c r="E105" s="42"/>
      <c r="F105" s="43">
        <v>56.58</v>
      </c>
      <c r="G105" s="43">
        <v>167.72</v>
      </c>
      <c r="H105" s="43"/>
      <c r="I105" s="43"/>
      <c r="J105" s="34">
        <f t="shared" si="32"/>
        <v>224.3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224.3</v>
      </c>
    </row>
    <row r="106" spans="1:17" x14ac:dyDescent="0.3">
      <c r="A106" s="107" t="s">
        <v>95</v>
      </c>
      <c r="B106" s="107"/>
      <c r="C106" s="109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9"/>
      <c r="D107" s="36"/>
      <c r="E107" s="51"/>
      <c r="F107" s="45">
        <v>183.48</v>
      </c>
      <c r="G107" s="45">
        <v>5143.2700000000004</v>
      </c>
      <c r="H107" s="45"/>
      <c r="I107" s="45"/>
      <c r="J107" s="24">
        <f t="shared" si="32"/>
        <v>5326.75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5326.75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3" t="s">
        <v>98</v>
      </c>
      <c r="B109" s="114"/>
      <c r="C109" s="117" t="s">
        <v>99</v>
      </c>
      <c r="D109" s="111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5"/>
      <c r="B110" s="116"/>
      <c r="C110" s="118"/>
      <c r="D110" s="112"/>
      <c r="E110" s="21">
        <f t="shared" si="36"/>
        <v>0</v>
      </c>
      <c r="F110" s="22">
        <f t="shared" si="36"/>
        <v>0</v>
      </c>
      <c r="G110" s="22">
        <f t="shared" si="36"/>
        <v>45671.06</v>
      </c>
      <c r="H110" s="22">
        <f t="shared" si="36"/>
        <v>0</v>
      </c>
      <c r="I110" s="22">
        <f t="shared" si="36"/>
        <v>0</v>
      </c>
      <c r="J110" s="24">
        <f t="shared" si="37"/>
        <v>45671.06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45671.06</v>
      </c>
    </row>
    <row r="111" spans="1:17" x14ac:dyDescent="0.3">
      <c r="A111" s="102" t="s">
        <v>100</v>
      </c>
      <c r="B111" s="102"/>
      <c r="C111" s="104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9"/>
      <c r="D112" s="36"/>
      <c r="E112" s="42"/>
      <c r="F112" s="43"/>
      <c r="G112" s="43">
        <v>43767.5</v>
      </c>
      <c r="H112" s="43"/>
      <c r="I112" s="43"/>
      <c r="J112" s="34">
        <f t="shared" si="37"/>
        <v>43767.5</v>
      </c>
      <c r="K112" s="42">
        <v>0</v>
      </c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43767.5</v>
      </c>
    </row>
    <row r="113" spans="1:17" x14ac:dyDescent="0.3">
      <c r="A113" s="107" t="s">
        <v>102</v>
      </c>
      <c r="B113" s="107"/>
      <c r="C113" s="109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08"/>
      <c r="B114" s="108"/>
      <c r="C114" s="110"/>
      <c r="D114" s="50"/>
      <c r="E114" s="51"/>
      <c r="F114" s="45"/>
      <c r="G114" s="45">
        <v>1903.56</v>
      </c>
      <c r="H114" s="45"/>
      <c r="I114" s="45"/>
      <c r="J114" s="24">
        <f t="shared" si="37"/>
        <v>1903.56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1903.56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3" t="s">
        <v>105</v>
      </c>
      <c r="B116" s="114"/>
      <c r="C116" s="117" t="s">
        <v>106</v>
      </c>
      <c r="D116" s="111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5"/>
      <c r="B117" s="116"/>
      <c r="C117" s="118"/>
      <c r="D117" s="112"/>
      <c r="E117" s="21">
        <f t="shared" si="41"/>
        <v>0</v>
      </c>
      <c r="F117" s="22">
        <f t="shared" si="41"/>
        <v>0</v>
      </c>
      <c r="G117" s="22">
        <f t="shared" si="41"/>
        <v>16931.72</v>
      </c>
      <c r="H117" s="22">
        <f t="shared" si="41"/>
        <v>0</v>
      </c>
      <c r="I117" s="22">
        <f t="shared" si="41"/>
        <v>634.32000000000005</v>
      </c>
      <c r="J117" s="24">
        <f t="shared" si="42"/>
        <v>17566.04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4290</v>
      </c>
      <c r="P117" s="24">
        <f t="shared" si="44"/>
        <v>4290</v>
      </c>
      <c r="Q117" s="25">
        <f t="shared" ref="Q117:Q133" si="45">P117+M117+J117</f>
        <v>21856.04</v>
      </c>
    </row>
    <row r="118" spans="1:17" x14ac:dyDescent="0.3">
      <c r="A118" s="100" t="s">
        <v>107</v>
      </c>
      <c r="B118" s="102"/>
      <c r="C118" s="104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5"/>
      <c r="B119" s="107"/>
      <c r="C119" s="109"/>
      <c r="D119" s="36"/>
      <c r="E119" s="42"/>
      <c r="F119" s="43"/>
      <c r="G119" s="43">
        <v>13515.26</v>
      </c>
      <c r="H119" s="43"/>
      <c r="I119" s="43"/>
      <c r="J119" s="34">
        <f t="shared" si="42"/>
        <v>13515.26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13515.26</v>
      </c>
    </row>
    <row r="120" spans="1:17" x14ac:dyDescent="0.3">
      <c r="A120" s="100" t="s">
        <v>107</v>
      </c>
      <c r="B120" s="107"/>
      <c r="C120" s="109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5"/>
      <c r="B121" s="107"/>
      <c r="C121" s="109"/>
      <c r="D121" s="36"/>
      <c r="E121" s="42"/>
      <c r="F121" s="43"/>
      <c r="G121" s="43">
        <v>3302.46</v>
      </c>
      <c r="H121" s="43"/>
      <c r="I121" s="43"/>
      <c r="J121" s="34">
        <f t="shared" si="42"/>
        <v>3302.46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3302.46</v>
      </c>
    </row>
    <row r="122" spans="1:17" x14ac:dyDescent="0.3">
      <c r="A122" s="105" t="s">
        <v>107</v>
      </c>
      <c r="B122" s="107"/>
      <c r="C122" s="109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5"/>
      <c r="B123" s="107"/>
      <c r="C123" s="109"/>
      <c r="D123" s="36"/>
      <c r="E123" s="42"/>
      <c r="F123" s="43"/>
      <c r="G123" s="43">
        <v>114</v>
      </c>
      <c r="H123" s="43"/>
      <c r="I123" s="43"/>
      <c r="J123" s="34">
        <f t="shared" si="42"/>
        <v>114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114</v>
      </c>
    </row>
    <row r="124" spans="1:17" x14ac:dyDescent="0.3">
      <c r="A124" s="105" t="s">
        <v>107</v>
      </c>
      <c r="B124" s="107"/>
      <c r="C124" s="109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5"/>
      <c r="B125" s="107"/>
      <c r="C125" s="109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99" t="s">
        <v>113</v>
      </c>
      <c r="B126" s="101"/>
      <c r="C126" s="103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0"/>
      <c r="B127" s="102"/>
      <c r="C127" s="104"/>
      <c r="D127" s="36"/>
      <c r="E127" s="42"/>
      <c r="F127" s="43"/>
      <c r="G127" s="43"/>
      <c r="H127" s="43"/>
      <c r="I127" s="43">
        <v>634.32000000000005</v>
      </c>
      <c r="J127" s="34">
        <f t="shared" si="42"/>
        <v>634.32000000000005</v>
      </c>
      <c r="K127" s="42"/>
      <c r="L127" s="43"/>
      <c r="M127" s="34">
        <f t="shared" si="43"/>
        <v>0</v>
      </c>
      <c r="N127" s="55"/>
      <c r="O127" s="43">
        <v>4290</v>
      </c>
      <c r="P127" s="34">
        <f t="shared" si="44"/>
        <v>4290</v>
      </c>
      <c r="Q127" s="35">
        <f t="shared" si="45"/>
        <v>4924.32</v>
      </c>
    </row>
    <row r="128" spans="1:17" x14ac:dyDescent="0.3">
      <c r="A128" s="99" t="s">
        <v>113</v>
      </c>
      <c r="B128" s="101"/>
      <c r="C128" s="103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0"/>
      <c r="B129" s="102"/>
      <c r="C129" s="104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99" t="s">
        <v>113</v>
      </c>
      <c r="B130" s="101"/>
      <c r="C130" s="103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0"/>
      <c r="B131" s="102"/>
      <c r="C131" s="104"/>
      <c r="D131" s="36"/>
      <c r="E131" s="42"/>
      <c r="F131" s="43"/>
      <c r="G131" s="43"/>
      <c r="H131" s="43"/>
      <c r="I131" s="43"/>
      <c r="J131" s="34">
        <f t="shared" si="46"/>
        <v>0</v>
      </c>
      <c r="K131" s="42">
        <v>0</v>
      </c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5" t="s">
        <v>113</v>
      </c>
      <c r="B132" s="107"/>
      <c r="C132" s="109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06"/>
      <c r="B133" s="108"/>
      <c r="C133" s="110"/>
      <c r="D133" s="50"/>
      <c r="E133" s="51"/>
      <c r="F133" s="45"/>
      <c r="G133" s="45"/>
      <c r="H133" s="45"/>
      <c r="I133" s="45"/>
      <c r="J133" s="24">
        <f t="shared" si="42"/>
        <v>0</v>
      </c>
      <c r="K133" s="51">
        <v>0</v>
      </c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3" t="s">
        <v>116</v>
      </c>
      <c r="B135" s="114"/>
      <c r="C135" s="117" t="s">
        <v>117</v>
      </c>
      <c r="D135" s="111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61786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326877</v>
      </c>
    </row>
    <row r="136" spans="1:17" x14ac:dyDescent="0.3">
      <c r="A136" s="122"/>
      <c r="B136" s="123"/>
      <c r="C136" s="124"/>
      <c r="D136" s="120"/>
      <c r="E136" s="31">
        <f t="shared" si="50"/>
        <v>42559.86</v>
      </c>
      <c r="F136" s="32">
        <f t="shared" si="50"/>
        <v>14578.88</v>
      </c>
      <c r="G136" s="32">
        <f t="shared" si="50"/>
        <v>12271.289999999999</v>
      </c>
      <c r="H136" s="32">
        <f t="shared" si="50"/>
        <v>157.94999999999999</v>
      </c>
      <c r="I136" s="32">
        <f t="shared" si="50"/>
        <v>0</v>
      </c>
      <c r="J136" s="33">
        <f t="shared" si="51"/>
        <v>69567.98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69567.98</v>
      </c>
    </row>
    <row r="137" spans="1:17" x14ac:dyDescent="0.3">
      <c r="A137" s="100" t="s">
        <v>118</v>
      </c>
      <c r="B137" s="102"/>
      <c r="C137" s="104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5"/>
      <c r="B138" s="107"/>
      <c r="C138" s="109"/>
      <c r="D138" s="36"/>
      <c r="E138" s="42">
        <v>39504.58</v>
      </c>
      <c r="F138" s="43">
        <v>13633.33</v>
      </c>
      <c r="G138" s="43">
        <v>10843.06</v>
      </c>
      <c r="H138" s="43">
        <v>40.33</v>
      </c>
      <c r="I138" s="43"/>
      <c r="J138" s="34">
        <f t="shared" si="51"/>
        <v>64021.3</v>
      </c>
      <c r="K138" s="42">
        <v>0</v>
      </c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64021.3</v>
      </c>
    </row>
    <row r="139" spans="1:17" x14ac:dyDescent="0.3">
      <c r="A139" s="99" t="s">
        <v>121</v>
      </c>
      <c r="B139" s="101"/>
      <c r="C139" s="103" t="s">
        <v>314</v>
      </c>
      <c r="D139" s="141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5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296</v>
      </c>
    </row>
    <row r="140" spans="1:17" x14ac:dyDescent="0.3">
      <c r="A140" s="100"/>
      <c r="B140" s="102"/>
      <c r="C140" s="104"/>
      <c r="D140" s="142"/>
      <c r="E140" s="42"/>
      <c r="F140" s="43"/>
      <c r="G140" s="43">
        <v>296</v>
      </c>
      <c r="H140" s="43"/>
      <c r="I140" s="43"/>
      <c r="J140" s="33">
        <f t="shared" si="51"/>
        <v>296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296</v>
      </c>
    </row>
    <row r="141" spans="1:17" x14ac:dyDescent="0.3">
      <c r="A141" s="105" t="s">
        <v>123</v>
      </c>
      <c r="B141" s="107"/>
      <c r="C141" s="109" t="s">
        <v>302</v>
      </c>
      <c r="D141" s="12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5"/>
      <c r="B142" s="107"/>
      <c r="C142" s="109"/>
      <c r="D142" s="120"/>
      <c r="E142" s="42"/>
      <c r="F142" s="43"/>
      <c r="G142" s="43"/>
      <c r="H142" s="43">
        <v>0</v>
      </c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5" t="s">
        <v>124</v>
      </c>
      <c r="B143" s="107"/>
      <c r="C143" s="109" t="s">
        <v>301</v>
      </c>
      <c r="D143" s="120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06"/>
      <c r="B144" s="108"/>
      <c r="C144" s="110"/>
      <c r="D144" s="120"/>
      <c r="E144" s="42"/>
      <c r="F144" s="43"/>
      <c r="G144" s="43">
        <v>0</v>
      </c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5" t="s">
        <v>124</v>
      </c>
      <c r="B145" s="107"/>
      <c r="C145" s="109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06"/>
      <c r="B146" s="108"/>
      <c r="C146" s="110"/>
      <c r="D146" s="50"/>
      <c r="E146" s="51">
        <v>3055.28</v>
      </c>
      <c r="F146" s="45">
        <v>945.55</v>
      </c>
      <c r="G146" s="45">
        <v>1132.23</v>
      </c>
      <c r="H146" s="45">
        <v>117.62</v>
      </c>
      <c r="I146" s="45"/>
      <c r="J146" s="23">
        <f t="shared" si="51"/>
        <v>5250.6799999999994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5250.6799999999994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3" t="s">
        <v>127</v>
      </c>
      <c r="B148" s="114"/>
      <c r="C148" s="117" t="s">
        <v>128</v>
      </c>
      <c r="D148" s="14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51513</v>
      </c>
      <c r="H148" s="17">
        <f t="shared" si="58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232513</v>
      </c>
    </row>
    <row r="149" spans="1:17" ht="14.4" thickBot="1" x14ac:dyDescent="0.35">
      <c r="A149" s="115"/>
      <c r="B149" s="116"/>
      <c r="C149" s="118"/>
      <c r="D149" s="144"/>
      <c r="E149" s="21">
        <f t="shared" si="58"/>
        <v>0</v>
      </c>
      <c r="F149" s="22">
        <f t="shared" si="58"/>
        <v>0</v>
      </c>
      <c r="G149" s="22">
        <f t="shared" si="58"/>
        <v>44291.14</v>
      </c>
      <c r="H149" s="22">
        <f t="shared" si="58"/>
        <v>500</v>
      </c>
      <c r="I149" s="22">
        <f>I151+I153+I155+I157</f>
        <v>0</v>
      </c>
      <c r="J149" s="24">
        <f>SUM(E149:I149)</f>
        <v>44791.14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44791.14</v>
      </c>
    </row>
    <row r="150" spans="1:17" x14ac:dyDescent="0.3">
      <c r="A150" s="100" t="s">
        <v>129</v>
      </c>
      <c r="B150" s="102"/>
      <c r="C150" s="104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61">SUM(E150:I150)</f>
        <v>165000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165000</v>
      </c>
    </row>
    <row r="151" spans="1:17" x14ac:dyDescent="0.3">
      <c r="A151" s="105"/>
      <c r="B151" s="107"/>
      <c r="C151" s="109"/>
      <c r="D151" s="59"/>
      <c r="E151" s="42"/>
      <c r="F151" s="43"/>
      <c r="G151" s="43"/>
      <c r="H151" s="43">
        <v>0</v>
      </c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5" t="s">
        <v>129</v>
      </c>
      <c r="B152" s="107"/>
      <c r="C152" s="109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61"/>
        <v>3000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3000</v>
      </c>
    </row>
    <row r="153" spans="1:17" x14ac:dyDescent="0.3">
      <c r="A153" s="105"/>
      <c r="B153" s="107"/>
      <c r="C153" s="109"/>
      <c r="D153" s="59"/>
      <c r="E153" s="42"/>
      <c r="F153" s="43"/>
      <c r="G153" s="43"/>
      <c r="H153" s="43">
        <v>500</v>
      </c>
      <c r="I153" s="43"/>
      <c r="J153" s="34">
        <f t="shared" si="61"/>
        <v>500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500</v>
      </c>
    </row>
    <row r="154" spans="1:17" x14ac:dyDescent="0.3">
      <c r="A154" s="105" t="s">
        <v>133</v>
      </c>
      <c r="B154" s="107"/>
      <c r="C154" s="109" t="s">
        <v>134</v>
      </c>
      <c r="D154" s="59" t="s">
        <v>131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105"/>
      <c r="B155" s="107"/>
      <c r="C155" s="109"/>
      <c r="D155" s="59"/>
      <c r="E155" s="42"/>
      <c r="F155" s="43"/>
      <c r="G155" s="43">
        <v>44291.14</v>
      </c>
      <c r="H155" s="43">
        <v>0</v>
      </c>
      <c r="I155" s="43"/>
      <c r="J155" s="34">
        <f>SUM(E155:I155)</f>
        <v>44291.14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44291.14</v>
      </c>
    </row>
    <row r="156" spans="1:17" x14ac:dyDescent="0.3">
      <c r="A156" s="105" t="s">
        <v>135</v>
      </c>
      <c r="B156" s="107"/>
      <c r="C156" s="109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06"/>
      <c r="B157" s="108"/>
      <c r="C157" s="11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3" t="s">
        <v>137</v>
      </c>
      <c r="B159" s="114"/>
      <c r="C159" s="117" t="s">
        <v>138</v>
      </c>
      <c r="D159" s="111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22"/>
      <c r="B160" s="123"/>
      <c r="C160" s="124"/>
      <c r="D160" s="120"/>
      <c r="E160" s="31">
        <f t="shared" ref="E160:I160" si="69">E162+E164+E166+E168+E170+E172+E174++E176+E178+E180+E182+E184+E186+E188</f>
        <v>41.29</v>
      </c>
      <c r="F160" s="32">
        <f t="shared" si="69"/>
        <v>393.04</v>
      </c>
      <c r="G160" s="32">
        <f>G162+G164+G166+G168+G170+G172+G174++G176+G178+G180+G182+G184+G186+G188</f>
        <v>16378.55</v>
      </c>
      <c r="H160" s="32">
        <f t="shared" si="69"/>
        <v>0</v>
      </c>
      <c r="I160" s="32">
        <f t="shared" si="69"/>
        <v>0</v>
      </c>
      <c r="J160" s="34">
        <f>SUM(E160:I160)</f>
        <v>16812.88</v>
      </c>
      <c r="K160" s="57">
        <f t="shared" si="65"/>
        <v>2174.4</v>
      </c>
      <c r="L160" s="32">
        <f t="shared" si="65"/>
        <v>0</v>
      </c>
      <c r="M160" s="34">
        <f t="shared" si="66"/>
        <v>2174.4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>P160+M160+J160</f>
        <v>18987.280000000002</v>
      </c>
    </row>
    <row r="161" spans="1:17" x14ac:dyDescent="0.3">
      <c r="A161" s="100" t="s">
        <v>139</v>
      </c>
      <c r="B161" s="102"/>
      <c r="C161" s="104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5"/>
      <c r="B162" s="107"/>
      <c r="C162" s="109"/>
      <c r="D162" s="36"/>
      <c r="E162" s="42">
        <v>41.29</v>
      </c>
      <c r="F162" s="43">
        <v>393.04</v>
      </c>
      <c r="G162" s="43"/>
      <c r="H162" s="43"/>
      <c r="I162" s="43"/>
      <c r="J162" s="34">
        <f t="shared" si="64"/>
        <v>434.33000000000004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434.33000000000004</v>
      </c>
    </row>
    <row r="163" spans="1:17" x14ac:dyDescent="0.3">
      <c r="A163" s="105" t="s">
        <v>139</v>
      </c>
      <c r="B163" s="107"/>
      <c r="C163" s="109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5"/>
      <c r="B164" s="107"/>
      <c r="C164" s="109"/>
      <c r="D164" s="36"/>
      <c r="E164" s="42"/>
      <c r="F164" s="43"/>
      <c r="G164" s="43">
        <v>6341.41</v>
      </c>
      <c r="H164" s="43"/>
      <c r="I164" s="43"/>
      <c r="J164" s="34">
        <f t="shared" si="64"/>
        <v>6341.41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6341.41</v>
      </c>
    </row>
    <row r="165" spans="1:17" x14ac:dyDescent="0.3">
      <c r="A165" s="105" t="s">
        <v>139</v>
      </c>
      <c r="B165" s="107"/>
      <c r="C165" s="109" t="s">
        <v>261</v>
      </c>
      <c r="D165" s="120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5"/>
      <c r="B166" s="107"/>
      <c r="C166" s="109"/>
      <c r="D166" s="120"/>
      <c r="E166" s="42"/>
      <c r="F166" s="43"/>
      <c r="G166" s="43">
        <v>1826.45</v>
      </c>
      <c r="H166" s="43"/>
      <c r="I166" s="43"/>
      <c r="J166" s="34">
        <f t="shared" si="64"/>
        <v>1826.45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1826.45</v>
      </c>
    </row>
    <row r="167" spans="1:17" x14ac:dyDescent="0.3">
      <c r="A167" s="105" t="s">
        <v>139</v>
      </c>
      <c r="B167" s="107"/>
      <c r="C167" s="109" t="s">
        <v>265</v>
      </c>
      <c r="D167" s="120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5"/>
      <c r="B168" s="107"/>
      <c r="C168" s="109"/>
      <c r="D168" s="120"/>
      <c r="E168" s="42"/>
      <c r="F168" s="43"/>
      <c r="G168" s="43">
        <v>0</v>
      </c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5" t="s">
        <v>139</v>
      </c>
      <c r="B169" s="107"/>
      <c r="C169" s="109" t="s">
        <v>303</v>
      </c>
      <c r="D169" s="12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5"/>
      <c r="B170" s="107"/>
      <c r="C170" s="109"/>
      <c r="D170" s="120"/>
      <c r="E170" s="42"/>
      <c r="F170" s="43"/>
      <c r="G170" s="43">
        <v>0</v>
      </c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5" t="s">
        <v>139</v>
      </c>
      <c r="B171" s="107"/>
      <c r="C171" s="109" t="s">
        <v>304</v>
      </c>
      <c r="D171" s="120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5"/>
      <c r="B172" s="107"/>
      <c r="C172" s="109"/>
      <c r="D172" s="120"/>
      <c r="E172" s="42"/>
      <c r="F172" s="43"/>
      <c r="G172" s="43">
        <v>6589.56</v>
      </c>
      <c r="H172" s="43"/>
      <c r="I172" s="43"/>
      <c r="J172" s="34">
        <f t="shared" si="64"/>
        <v>6589.56</v>
      </c>
      <c r="K172" s="55">
        <v>2174.4</v>
      </c>
      <c r="L172" s="43"/>
      <c r="M172" s="34">
        <f t="shared" si="66"/>
        <v>2174.4</v>
      </c>
      <c r="N172" s="55"/>
      <c r="O172" s="43"/>
      <c r="P172" s="34">
        <f t="shared" si="70"/>
        <v>0</v>
      </c>
      <c r="Q172" s="35">
        <f t="shared" si="68"/>
        <v>8763.9600000000009</v>
      </c>
    </row>
    <row r="173" spans="1:17" x14ac:dyDescent="0.3">
      <c r="A173" s="105" t="s">
        <v>139</v>
      </c>
      <c r="B173" s="107"/>
      <c r="C173" s="109" t="s">
        <v>263</v>
      </c>
      <c r="D173" s="120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5"/>
      <c r="B174" s="107"/>
      <c r="C174" s="109"/>
      <c r="D174" s="120"/>
      <c r="E174" s="42"/>
      <c r="F174" s="43"/>
      <c r="G174" s="43">
        <v>621.13</v>
      </c>
      <c r="H174" s="43"/>
      <c r="I174" s="43"/>
      <c r="J174" s="34">
        <f t="shared" si="64"/>
        <v>621.13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621.13</v>
      </c>
    </row>
    <row r="175" spans="1:17" x14ac:dyDescent="0.3">
      <c r="A175" s="105" t="s">
        <v>139</v>
      </c>
      <c r="B175" s="107"/>
      <c r="C175" s="109" t="s">
        <v>217</v>
      </c>
      <c r="D175" s="120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5"/>
      <c r="B176" s="107"/>
      <c r="C176" s="109"/>
      <c r="D176" s="120"/>
      <c r="E176" s="42"/>
      <c r="F176" s="43"/>
      <c r="G176" s="43">
        <v>0</v>
      </c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5" t="s">
        <v>262</v>
      </c>
      <c r="B177" s="107"/>
      <c r="C177" s="109" t="s">
        <v>140</v>
      </c>
      <c r="D177" s="120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5"/>
      <c r="B178" s="107"/>
      <c r="C178" s="109"/>
      <c r="D178" s="120"/>
      <c r="E178" s="42"/>
      <c r="F178" s="43"/>
      <c r="G178" s="43">
        <v>0</v>
      </c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5" t="s">
        <v>139</v>
      </c>
      <c r="B179" s="107"/>
      <c r="C179" s="109" t="s">
        <v>264</v>
      </c>
      <c r="D179" s="120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5"/>
      <c r="B180" s="107"/>
      <c r="C180" s="109"/>
      <c r="D180" s="120"/>
      <c r="E180" s="42"/>
      <c r="F180" s="43"/>
      <c r="G180" s="43">
        <v>1000</v>
      </c>
      <c r="H180" s="43"/>
      <c r="I180" s="43"/>
      <c r="J180" s="34">
        <f t="shared" si="64"/>
        <v>1000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1000</v>
      </c>
    </row>
    <row r="181" spans="1:17" x14ac:dyDescent="0.3">
      <c r="A181" s="105" t="s">
        <v>262</v>
      </c>
      <c r="B181" s="107"/>
      <c r="C181" s="109" t="s">
        <v>230</v>
      </c>
      <c r="D181" s="120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5"/>
      <c r="B182" s="107"/>
      <c r="C182" s="109"/>
      <c r="D182" s="120"/>
      <c r="E182" s="42"/>
      <c r="F182" s="43"/>
      <c r="G182" s="43">
        <v>0</v>
      </c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5" t="s">
        <v>293</v>
      </c>
      <c r="B183" s="107"/>
      <c r="C183" s="109" t="s">
        <v>294</v>
      </c>
      <c r="D183" s="120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5"/>
      <c r="B184" s="107"/>
      <c r="C184" s="109"/>
      <c r="D184" s="120"/>
      <c r="E184" s="42"/>
      <c r="F184" s="43"/>
      <c r="G184" s="43">
        <v>0</v>
      </c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5"/>
      <c r="B185" s="107"/>
      <c r="C185" s="109"/>
      <c r="D185" s="120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5"/>
      <c r="B186" s="107"/>
      <c r="C186" s="109"/>
      <c r="D186" s="120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5"/>
      <c r="B187" s="107"/>
      <c r="C187" s="109"/>
      <c r="D187" s="120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06"/>
      <c r="B188" s="108"/>
      <c r="C188" s="110"/>
      <c r="D188" s="112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3" t="s">
        <v>141</v>
      </c>
      <c r="B190" s="114"/>
      <c r="C190" s="117" t="s">
        <v>142</v>
      </c>
      <c r="D190" s="111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5"/>
      <c r="B191" s="116"/>
      <c r="C191" s="118"/>
      <c r="D191" s="112"/>
      <c r="E191" s="21">
        <f t="shared" si="77"/>
        <v>16466.259999999998</v>
      </c>
      <c r="F191" s="22">
        <f t="shared" si="77"/>
        <v>5682.27</v>
      </c>
      <c r="G191" s="22">
        <f t="shared" si="77"/>
        <v>42628.75</v>
      </c>
      <c r="H191" s="22">
        <f t="shared" si="77"/>
        <v>674.96</v>
      </c>
      <c r="I191" s="22">
        <f t="shared" si="77"/>
        <v>0</v>
      </c>
      <c r="J191" s="24">
        <f t="shared" ref="J191:J229" si="79">SUM(E191:I191)</f>
        <v>65452.24</v>
      </c>
      <c r="K191" s="53">
        <f>K193+K195+K197+K199++K213+K215+K217+K227+K229</f>
        <v>1747.12</v>
      </c>
      <c r="L191" s="22">
        <f>L193+L195+L197+L199++L213+L215+L217+L227+L229</f>
        <v>0</v>
      </c>
      <c r="M191" s="24">
        <f t="shared" si="78"/>
        <v>1747.12</v>
      </c>
      <c r="N191" s="53">
        <f>N193+N195+N197+N199++N213+N215+N217+N227+N229</f>
        <v>0</v>
      </c>
      <c r="O191" s="22">
        <f>O193+O195+O197+O199++O213+O215+O217+O227+O229</f>
        <v>24833.97</v>
      </c>
      <c r="P191" s="24">
        <f t="shared" ref="P191:P229" si="80">SUM(N191:O191)</f>
        <v>24833.97</v>
      </c>
      <c r="Q191" s="25">
        <f t="shared" ref="Q191:Q229" si="81">P191+M191+J191</f>
        <v>92033.33</v>
      </c>
    </row>
    <row r="192" spans="1:17" x14ac:dyDescent="0.3">
      <c r="A192" s="121" t="s">
        <v>143</v>
      </c>
      <c r="B192" s="102"/>
      <c r="C192" s="104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0"/>
      <c r="B193" s="107"/>
      <c r="C193" s="109"/>
      <c r="D193" s="36"/>
      <c r="E193" s="42">
        <v>6641.79</v>
      </c>
      <c r="F193" s="43">
        <v>2243.58</v>
      </c>
      <c r="G193" s="43">
        <v>1450</v>
      </c>
      <c r="H193" s="43">
        <v>0</v>
      </c>
      <c r="I193" s="43"/>
      <c r="J193" s="34">
        <f t="shared" si="79"/>
        <v>10335.369999999999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10335.369999999999</v>
      </c>
    </row>
    <row r="194" spans="1:17" x14ac:dyDescent="0.3">
      <c r="A194" s="105" t="s">
        <v>144</v>
      </c>
      <c r="B194" s="107"/>
      <c r="C194" s="109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5"/>
      <c r="B195" s="107"/>
      <c r="C195" s="109"/>
      <c r="D195" s="36"/>
      <c r="E195" s="42"/>
      <c r="F195" s="43"/>
      <c r="G195" s="43">
        <v>374.53</v>
      </c>
      <c r="H195" s="43"/>
      <c r="I195" s="43"/>
      <c r="J195" s="34">
        <f t="shared" si="79"/>
        <v>374.53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374.53</v>
      </c>
    </row>
    <row r="196" spans="1:17" x14ac:dyDescent="0.3">
      <c r="A196" s="105" t="s">
        <v>147</v>
      </c>
      <c r="B196" s="107"/>
      <c r="C196" s="109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5"/>
      <c r="B197" s="107"/>
      <c r="C197" s="109"/>
      <c r="D197" s="36"/>
      <c r="E197" s="42"/>
      <c r="F197" s="43"/>
      <c r="G197" s="43">
        <v>1382.36</v>
      </c>
      <c r="H197" s="43"/>
      <c r="I197" s="43"/>
      <c r="J197" s="34">
        <f t="shared" si="79"/>
        <v>1382.36</v>
      </c>
      <c r="K197" s="55">
        <v>0</v>
      </c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1382.36</v>
      </c>
    </row>
    <row r="198" spans="1:17" x14ac:dyDescent="0.3">
      <c r="A198" s="105" t="s">
        <v>149</v>
      </c>
      <c r="B198" s="107"/>
      <c r="C198" s="109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5"/>
      <c r="B199" s="107"/>
      <c r="C199" s="109"/>
      <c r="D199" s="36"/>
      <c r="E199" s="42">
        <f t="shared" si="82"/>
        <v>0</v>
      </c>
      <c r="F199" s="57">
        <f t="shared" si="82"/>
        <v>0</v>
      </c>
      <c r="G199" s="57">
        <f t="shared" si="82"/>
        <v>1962.3799999999997</v>
      </c>
      <c r="H199" s="57">
        <f t="shared" si="82"/>
        <v>378</v>
      </c>
      <c r="I199" s="57">
        <f t="shared" si="82"/>
        <v>0</v>
      </c>
      <c r="J199" s="34">
        <f t="shared" si="79"/>
        <v>2340.3799999999997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24833.97</v>
      </c>
      <c r="P199" s="34">
        <f t="shared" si="80"/>
        <v>24833.97</v>
      </c>
      <c r="Q199" s="35">
        <f t="shared" si="81"/>
        <v>27174.350000000002</v>
      </c>
    </row>
    <row r="200" spans="1:17" x14ac:dyDescent="0.3">
      <c r="A200" s="105"/>
      <c r="B200" s="107" t="s">
        <v>267</v>
      </c>
      <c r="C200" s="109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5"/>
      <c r="B201" s="107"/>
      <c r="C201" s="109"/>
      <c r="D201" s="36"/>
      <c r="E201" s="42"/>
      <c r="F201" s="43"/>
      <c r="G201" s="43">
        <v>294.38</v>
      </c>
      <c r="H201" s="43"/>
      <c r="I201" s="43"/>
      <c r="J201" s="34">
        <f t="shared" si="79"/>
        <v>294.38</v>
      </c>
      <c r="K201" s="55"/>
      <c r="L201" s="43"/>
      <c r="M201" s="34">
        <f t="shared" si="78"/>
        <v>0</v>
      </c>
      <c r="N201" s="55"/>
      <c r="O201" s="43">
        <v>0</v>
      </c>
      <c r="P201" s="34">
        <f t="shared" si="80"/>
        <v>0</v>
      </c>
      <c r="Q201" s="35">
        <f t="shared" si="81"/>
        <v>294.38</v>
      </c>
    </row>
    <row r="202" spans="1:17" ht="12.75" customHeight="1" x14ac:dyDescent="0.3">
      <c r="A202" s="105"/>
      <c r="B202" s="107" t="s">
        <v>267</v>
      </c>
      <c r="C202" s="109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5"/>
      <c r="B203" s="107"/>
      <c r="C203" s="109"/>
      <c r="D203" s="36"/>
      <c r="E203" s="42"/>
      <c r="F203" s="43"/>
      <c r="G203" s="43">
        <v>502.24</v>
      </c>
      <c r="H203" s="43"/>
      <c r="I203" s="43"/>
      <c r="J203" s="34">
        <f t="shared" si="79"/>
        <v>502.24</v>
      </c>
      <c r="K203" s="55"/>
      <c r="L203" s="43"/>
      <c r="M203" s="34">
        <f t="shared" si="78"/>
        <v>0</v>
      </c>
      <c r="N203" s="55"/>
      <c r="O203" s="43">
        <v>0</v>
      </c>
      <c r="P203" s="34">
        <f t="shared" si="80"/>
        <v>0</v>
      </c>
      <c r="Q203" s="35">
        <f t="shared" si="81"/>
        <v>502.24</v>
      </c>
    </row>
    <row r="204" spans="1:17" ht="12.75" customHeight="1" x14ac:dyDescent="0.3">
      <c r="A204" s="105"/>
      <c r="B204" s="107" t="s">
        <v>267</v>
      </c>
      <c r="C204" s="109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5"/>
      <c r="B205" s="107"/>
      <c r="C205" s="109"/>
      <c r="D205" s="36"/>
      <c r="E205" s="42"/>
      <c r="F205" s="43"/>
      <c r="G205" s="43">
        <v>251.44</v>
      </c>
      <c r="H205" s="43"/>
      <c r="I205" s="43"/>
      <c r="J205" s="34">
        <f t="shared" si="79"/>
        <v>251.44</v>
      </c>
      <c r="K205" s="55"/>
      <c r="L205" s="43"/>
      <c r="M205" s="34">
        <f t="shared" si="78"/>
        <v>0</v>
      </c>
      <c r="N205" s="55"/>
      <c r="O205" s="43">
        <v>13343.97</v>
      </c>
      <c r="P205" s="34">
        <f t="shared" si="80"/>
        <v>13343.97</v>
      </c>
      <c r="Q205" s="35">
        <f t="shared" si="81"/>
        <v>13595.41</v>
      </c>
    </row>
    <row r="206" spans="1:17" x14ac:dyDescent="0.3">
      <c r="A206" s="105"/>
      <c r="B206" s="107" t="s">
        <v>267</v>
      </c>
      <c r="C206" s="109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5"/>
      <c r="B207" s="107"/>
      <c r="C207" s="109"/>
      <c r="D207" s="36"/>
      <c r="E207" s="42"/>
      <c r="F207" s="43"/>
      <c r="G207" s="43">
        <v>384.37</v>
      </c>
      <c r="H207" s="43"/>
      <c r="I207" s="43"/>
      <c r="J207" s="34">
        <f t="shared" si="79"/>
        <v>384.37</v>
      </c>
      <c r="K207" s="55"/>
      <c r="L207" s="43"/>
      <c r="M207" s="34">
        <f t="shared" si="78"/>
        <v>0</v>
      </c>
      <c r="N207" s="55"/>
      <c r="O207" s="43">
        <v>4020</v>
      </c>
      <c r="P207" s="34">
        <f t="shared" si="80"/>
        <v>4020</v>
      </c>
      <c r="Q207" s="35">
        <f t="shared" si="81"/>
        <v>4404.37</v>
      </c>
    </row>
    <row r="208" spans="1:17" x14ac:dyDescent="0.3">
      <c r="A208" s="105"/>
      <c r="B208" s="107" t="s">
        <v>267</v>
      </c>
      <c r="C208" s="109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5"/>
      <c r="B209" s="107"/>
      <c r="C209" s="109"/>
      <c r="D209" s="36"/>
      <c r="E209" s="42"/>
      <c r="F209" s="43"/>
      <c r="G209" s="43">
        <v>376.6</v>
      </c>
      <c r="H209" s="43"/>
      <c r="I209" s="43"/>
      <c r="J209" s="34">
        <f t="shared" si="87"/>
        <v>376.6</v>
      </c>
      <c r="K209" s="55"/>
      <c r="L209" s="43"/>
      <c r="M209" s="34">
        <f t="shared" si="88"/>
        <v>0</v>
      </c>
      <c r="N209" s="55"/>
      <c r="O209" s="43">
        <v>7470</v>
      </c>
      <c r="P209" s="34">
        <f t="shared" si="89"/>
        <v>7470</v>
      </c>
      <c r="Q209" s="35">
        <f t="shared" si="81"/>
        <v>7846.6</v>
      </c>
    </row>
    <row r="210" spans="1:17" x14ac:dyDescent="0.3">
      <c r="A210" s="105"/>
      <c r="B210" s="107" t="s">
        <v>267</v>
      </c>
      <c r="C210" s="109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5"/>
      <c r="B211" s="107"/>
      <c r="C211" s="109"/>
      <c r="D211" s="36"/>
      <c r="E211" s="42"/>
      <c r="F211" s="43"/>
      <c r="G211" s="43">
        <v>153.35</v>
      </c>
      <c r="H211" s="43">
        <v>378</v>
      </c>
      <c r="I211" s="43"/>
      <c r="J211" s="34">
        <f t="shared" si="79"/>
        <v>531.35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531.35</v>
      </c>
    </row>
    <row r="212" spans="1:17" x14ac:dyDescent="0.3">
      <c r="A212" s="105" t="s">
        <v>151</v>
      </c>
      <c r="B212" s="107"/>
      <c r="C212" s="109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5"/>
      <c r="B213" s="107"/>
      <c r="C213" s="109"/>
      <c r="D213" s="36"/>
      <c r="E213" s="42"/>
      <c r="F213" s="43"/>
      <c r="G213" s="43">
        <v>8003.34</v>
      </c>
      <c r="H213" s="43"/>
      <c r="I213" s="43"/>
      <c r="J213" s="34">
        <f t="shared" si="79"/>
        <v>8003.34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8003.34</v>
      </c>
    </row>
    <row r="214" spans="1:17" x14ac:dyDescent="0.3">
      <c r="A214" s="105" t="s">
        <v>153</v>
      </c>
      <c r="B214" s="107"/>
      <c r="C214" s="109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5"/>
      <c r="B215" s="107"/>
      <c r="C215" s="109"/>
      <c r="D215" s="36"/>
      <c r="E215" s="42"/>
      <c r="F215" s="43"/>
      <c r="G215" s="43">
        <v>58.87</v>
      </c>
      <c r="H215" s="43"/>
      <c r="I215" s="43"/>
      <c r="J215" s="34">
        <f t="shared" si="79"/>
        <v>58.87</v>
      </c>
      <c r="K215" s="55">
        <v>0</v>
      </c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58.87</v>
      </c>
    </row>
    <row r="216" spans="1:17" x14ac:dyDescent="0.3">
      <c r="A216" s="105" t="s">
        <v>155</v>
      </c>
      <c r="B216" s="107"/>
      <c r="C216" s="109" t="s">
        <v>156</v>
      </c>
      <c r="D216" s="120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5"/>
      <c r="B217" s="107"/>
      <c r="C217" s="109"/>
      <c r="D217" s="120"/>
      <c r="E217" s="31">
        <f t="shared" si="90"/>
        <v>0</v>
      </c>
      <c r="F217" s="32">
        <f t="shared" si="90"/>
        <v>0</v>
      </c>
      <c r="G217" s="32">
        <f t="shared" si="90"/>
        <v>21083.82</v>
      </c>
      <c r="H217" s="32">
        <f t="shared" si="90"/>
        <v>0</v>
      </c>
      <c r="I217" s="32">
        <f t="shared" si="90"/>
        <v>0</v>
      </c>
      <c r="J217" s="34">
        <f t="shared" si="79"/>
        <v>21083.82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21083.82</v>
      </c>
    </row>
    <row r="218" spans="1:17" x14ac:dyDescent="0.3">
      <c r="A218" s="105"/>
      <c r="B218" s="107" t="s">
        <v>157</v>
      </c>
      <c r="C218" s="109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5"/>
      <c r="B219" s="107"/>
      <c r="C219" s="109"/>
      <c r="D219" s="36"/>
      <c r="E219" s="42"/>
      <c r="F219" s="43"/>
      <c r="G219" s="43">
        <v>11534.3</v>
      </c>
      <c r="H219" s="43"/>
      <c r="I219" s="43"/>
      <c r="J219" s="34">
        <f t="shared" si="79"/>
        <v>11534.3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11534.3</v>
      </c>
    </row>
    <row r="220" spans="1:17" x14ac:dyDescent="0.3">
      <c r="A220" s="105"/>
      <c r="B220" s="107" t="s">
        <v>157</v>
      </c>
      <c r="C220" s="109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5"/>
      <c r="B221" s="107"/>
      <c r="C221" s="109"/>
      <c r="D221" s="36"/>
      <c r="E221" s="31"/>
      <c r="F221" s="43"/>
      <c r="G221" s="43">
        <v>1188</v>
      </c>
      <c r="H221" s="43"/>
      <c r="I221" s="43"/>
      <c r="J221" s="34">
        <f t="shared" si="96"/>
        <v>1188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1188</v>
      </c>
    </row>
    <row r="222" spans="1:17" x14ac:dyDescent="0.3">
      <c r="A222" s="105"/>
      <c r="B222" s="107" t="s">
        <v>157</v>
      </c>
      <c r="C222" s="109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5"/>
      <c r="B223" s="107"/>
      <c r="C223" s="109"/>
      <c r="D223" s="36"/>
      <c r="E223" s="31"/>
      <c r="F223" s="43"/>
      <c r="G223" s="43">
        <v>4836.99</v>
      </c>
      <c r="H223" s="43"/>
      <c r="I223" s="43"/>
      <c r="J223" s="34">
        <f t="shared" si="79"/>
        <v>4836.99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4836.99</v>
      </c>
    </row>
    <row r="224" spans="1:17" x14ac:dyDescent="0.3">
      <c r="A224" s="105"/>
      <c r="B224" s="107" t="s">
        <v>157</v>
      </c>
      <c r="C224" s="109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5"/>
      <c r="B225" s="107"/>
      <c r="C225" s="109"/>
      <c r="D225" s="36"/>
      <c r="E225" s="31"/>
      <c r="F225" s="43"/>
      <c r="G225" s="43">
        <v>3524.53</v>
      </c>
      <c r="H225" s="43"/>
      <c r="I225" s="43"/>
      <c r="J225" s="34">
        <f t="shared" si="79"/>
        <v>3524.53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3524.53</v>
      </c>
    </row>
    <row r="226" spans="1:17" x14ac:dyDescent="0.3">
      <c r="A226" s="105" t="s">
        <v>158</v>
      </c>
      <c r="B226" s="107"/>
      <c r="C226" s="109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5"/>
      <c r="B227" s="107"/>
      <c r="C227" s="109"/>
      <c r="D227" s="36"/>
      <c r="E227" s="42">
        <v>9824.4699999999993</v>
      </c>
      <c r="F227" s="43">
        <v>3438.69</v>
      </c>
      <c r="G227" s="43">
        <v>8313.4500000000007</v>
      </c>
      <c r="H227" s="43">
        <v>296.95999999999998</v>
      </c>
      <c r="I227" s="43"/>
      <c r="J227" s="34">
        <f t="shared" si="79"/>
        <v>21873.57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21873.57</v>
      </c>
    </row>
    <row r="228" spans="1:17" x14ac:dyDescent="0.3">
      <c r="A228" s="105" t="s">
        <v>159</v>
      </c>
      <c r="B228" s="107"/>
      <c r="C228" s="109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06"/>
      <c r="B229" s="108"/>
      <c r="C229" s="110"/>
      <c r="D229" s="50"/>
      <c r="E229" s="51"/>
      <c r="F229" s="45"/>
      <c r="G229" s="45">
        <v>0</v>
      </c>
      <c r="H229" s="45"/>
      <c r="I229" s="45"/>
      <c r="J229" s="24">
        <f t="shared" si="79"/>
        <v>0</v>
      </c>
      <c r="K229" s="56">
        <v>1747.12</v>
      </c>
      <c r="L229" s="45"/>
      <c r="M229" s="24">
        <f t="shared" si="95"/>
        <v>1747.12</v>
      </c>
      <c r="N229" s="56"/>
      <c r="O229" s="45"/>
      <c r="P229" s="24">
        <f t="shared" si="80"/>
        <v>0</v>
      </c>
      <c r="Q229" s="25">
        <f t="shared" si="81"/>
        <v>1747.12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3" t="s">
        <v>161</v>
      </c>
      <c r="B231" s="114"/>
      <c r="C231" s="117" t="s">
        <v>162</v>
      </c>
      <c r="D231" s="111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5"/>
      <c r="B232" s="116"/>
      <c r="C232" s="118"/>
      <c r="D232" s="112"/>
      <c r="E232" s="21">
        <f t="shared" si="98"/>
        <v>27762.22</v>
      </c>
      <c r="F232" s="22">
        <f t="shared" si="98"/>
        <v>9967.77</v>
      </c>
      <c r="G232" s="22">
        <f t="shared" si="98"/>
        <v>10328.849999999999</v>
      </c>
      <c r="H232" s="22">
        <f t="shared" si="98"/>
        <v>1596.06</v>
      </c>
      <c r="I232" s="22">
        <f t="shared" si="99"/>
        <v>0</v>
      </c>
      <c r="J232" s="24">
        <f t="shared" si="100"/>
        <v>49654.9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49654.9</v>
      </c>
    </row>
    <row r="233" spans="1:17" x14ac:dyDescent="0.3">
      <c r="A233" s="100" t="s">
        <v>163</v>
      </c>
      <c r="B233" s="102"/>
      <c r="C233" s="104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5"/>
      <c r="B234" s="107"/>
      <c r="C234" s="109"/>
      <c r="D234" s="36"/>
      <c r="E234" s="42"/>
      <c r="F234" s="43"/>
      <c r="G234" s="43"/>
      <c r="H234" s="43">
        <v>60</v>
      </c>
      <c r="I234" s="43"/>
      <c r="J234" s="34">
        <f t="shared" si="100"/>
        <v>60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60</v>
      </c>
    </row>
    <row r="235" spans="1:17" x14ac:dyDescent="0.3">
      <c r="A235" s="105" t="s">
        <v>166</v>
      </c>
      <c r="B235" s="107"/>
      <c r="C235" s="109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5"/>
      <c r="B236" s="107"/>
      <c r="C236" s="109"/>
      <c r="D236" s="36"/>
      <c r="E236" s="42"/>
      <c r="F236" s="43"/>
      <c r="G236" s="43"/>
      <c r="H236" s="43">
        <v>540</v>
      </c>
      <c r="I236" s="43"/>
      <c r="J236" s="34">
        <f t="shared" si="100"/>
        <v>540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540</v>
      </c>
    </row>
    <row r="237" spans="1:17" x14ac:dyDescent="0.3">
      <c r="A237" s="105" t="s">
        <v>169</v>
      </c>
      <c r="B237" s="107"/>
      <c r="C237" s="109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5"/>
      <c r="B238" s="107"/>
      <c r="C238" s="109"/>
      <c r="D238" s="36"/>
      <c r="E238" s="42"/>
      <c r="F238" s="43"/>
      <c r="G238" s="43">
        <v>0</v>
      </c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5" t="s">
        <v>171</v>
      </c>
      <c r="B239" s="107"/>
      <c r="C239" s="109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5"/>
      <c r="B240" s="107"/>
      <c r="C240" s="109"/>
      <c r="D240" s="36"/>
      <c r="E240" s="42">
        <v>4649.58</v>
      </c>
      <c r="F240" s="43">
        <v>1628.48</v>
      </c>
      <c r="G240" s="43">
        <v>346.32</v>
      </c>
      <c r="H240" s="43">
        <v>0</v>
      </c>
      <c r="I240" s="43"/>
      <c r="J240" s="34">
        <f t="shared" si="100"/>
        <v>6624.3799999999992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6624.3799999999992</v>
      </c>
    </row>
    <row r="241" spans="1:17" x14ac:dyDescent="0.3">
      <c r="A241" s="105" t="s">
        <v>171</v>
      </c>
      <c r="B241" s="107"/>
      <c r="C241" s="109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5"/>
      <c r="B242" s="107"/>
      <c r="C242" s="109"/>
      <c r="D242" s="36"/>
      <c r="E242" s="42">
        <v>23112.639999999999</v>
      </c>
      <c r="F242" s="43">
        <v>8339.2900000000009</v>
      </c>
      <c r="G242" s="43">
        <v>5226.21</v>
      </c>
      <c r="H242" s="43">
        <v>131.34</v>
      </c>
      <c r="I242" s="43"/>
      <c r="J242" s="34">
        <f t="shared" si="100"/>
        <v>36809.479999999996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36809.479999999996</v>
      </c>
    </row>
    <row r="243" spans="1:17" x14ac:dyDescent="0.3">
      <c r="A243" s="105" t="s">
        <v>175</v>
      </c>
      <c r="B243" s="107"/>
      <c r="C243" s="109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5"/>
      <c r="B244" s="107"/>
      <c r="C244" s="109"/>
      <c r="D244" s="36"/>
      <c r="E244" s="42"/>
      <c r="F244" s="43"/>
      <c r="G244" s="43">
        <v>3690.18</v>
      </c>
      <c r="H244" s="43"/>
      <c r="I244" s="43"/>
      <c r="J244" s="34">
        <f t="shared" si="100"/>
        <v>3690.18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3690.18</v>
      </c>
    </row>
    <row r="245" spans="1:17" x14ac:dyDescent="0.3">
      <c r="A245" s="105" t="s">
        <v>177</v>
      </c>
      <c r="B245" s="107"/>
      <c r="C245" s="109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5"/>
      <c r="B246" s="107"/>
      <c r="C246" s="109"/>
      <c r="D246" s="36"/>
      <c r="E246" s="42"/>
      <c r="F246" s="43"/>
      <c r="G246" s="43">
        <v>1066.1400000000001</v>
      </c>
      <c r="H246" s="43"/>
      <c r="I246" s="43"/>
      <c r="J246" s="34">
        <f t="shared" si="100"/>
        <v>1066.1400000000001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1066.1400000000001</v>
      </c>
    </row>
    <row r="247" spans="1:17" x14ac:dyDescent="0.3">
      <c r="A247" s="105" t="s">
        <v>180</v>
      </c>
      <c r="B247" s="107"/>
      <c r="C247" s="109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5"/>
      <c r="B248" s="107"/>
      <c r="C248" s="109"/>
      <c r="D248" s="36"/>
      <c r="E248" s="42"/>
      <c r="F248" s="43"/>
      <c r="G248" s="43"/>
      <c r="H248" s="43">
        <v>141.12</v>
      </c>
      <c r="I248" s="43"/>
      <c r="J248" s="34">
        <f t="shared" si="100"/>
        <v>141.12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141.12</v>
      </c>
    </row>
    <row r="249" spans="1:17" x14ac:dyDescent="0.3">
      <c r="A249" s="105" t="s">
        <v>182</v>
      </c>
      <c r="B249" s="107"/>
      <c r="C249" s="109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5"/>
      <c r="B250" s="107"/>
      <c r="C250" s="109"/>
      <c r="D250" s="36"/>
      <c r="E250" s="42"/>
      <c r="F250" s="43"/>
      <c r="G250" s="43"/>
      <c r="H250" s="43">
        <v>59.6</v>
      </c>
      <c r="I250" s="43"/>
      <c r="J250" s="34">
        <f t="shared" si="100"/>
        <v>59.6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59.6</v>
      </c>
    </row>
    <row r="251" spans="1:17" x14ac:dyDescent="0.3">
      <c r="A251" s="105" t="s">
        <v>184</v>
      </c>
      <c r="B251" s="107"/>
      <c r="C251" s="109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5"/>
      <c r="B252" s="107"/>
      <c r="C252" s="109"/>
      <c r="D252" s="36"/>
      <c r="E252" s="42"/>
      <c r="F252" s="43"/>
      <c r="G252" s="43"/>
      <c r="H252" s="43">
        <v>664</v>
      </c>
      <c r="I252" s="43"/>
      <c r="J252" s="34">
        <f t="shared" si="106"/>
        <v>664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664</v>
      </c>
    </row>
    <row r="253" spans="1:17" x14ac:dyDescent="0.3">
      <c r="A253" s="105" t="s">
        <v>308</v>
      </c>
      <c r="B253" s="107"/>
      <c r="C253" s="109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06"/>
      <c r="B254" s="108"/>
      <c r="C254" s="110"/>
      <c r="D254" s="50"/>
      <c r="E254" s="51"/>
      <c r="F254" s="45"/>
      <c r="G254" s="45">
        <v>0</v>
      </c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3" t="s">
        <v>187</v>
      </c>
      <c r="B256" s="114"/>
      <c r="C256" s="117" t="s">
        <v>188</v>
      </c>
      <c r="D256" s="111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66625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thickBot="1" x14ac:dyDescent="0.35">
      <c r="A257" s="115"/>
      <c r="B257" s="116"/>
      <c r="C257" s="118"/>
      <c r="D257" s="112"/>
      <c r="E257" s="21">
        <f t="shared" si="108"/>
        <v>0</v>
      </c>
      <c r="F257" s="22">
        <f t="shared" si="108"/>
        <v>0</v>
      </c>
      <c r="G257" s="22">
        <f t="shared" si="108"/>
        <v>12190.23</v>
      </c>
      <c r="H257" s="22">
        <f t="shared" si="108"/>
        <v>0</v>
      </c>
      <c r="I257" s="22">
        <f t="shared" si="108"/>
        <v>3321.35</v>
      </c>
      <c r="J257" s="24">
        <f t="shared" ref="J257:J275" si="109">SUM(E257:I257)</f>
        <v>15511.58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19102.84</v>
      </c>
      <c r="P257" s="24">
        <f t="shared" ref="P257:P275" si="111">SUM(N257:O257)</f>
        <v>19102.84</v>
      </c>
      <c r="Q257" s="25">
        <f t="shared" ref="Q257:Q275" si="112">P257+M257+J257</f>
        <v>34614.42</v>
      </c>
    </row>
    <row r="258" spans="1:17" hidden="1" x14ac:dyDescent="0.3">
      <c r="A258" s="100" t="s">
        <v>189</v>
      </c>
      <c r="B258" s="102"/>
      <c r="C258" s="104" t="s">
        <v>190</v>
      </c>
      <c r="D258" s="119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5"/>
      <c r="B259" s="107"/>
      <c r="C259" s="109"/>
      <c r="D259" s="120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5" t="s">
        <v>191</v>
      </c>
      <c r="B260" s="107"/>
      <c r="C260" s="109" t="s">
        <v>192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109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66425</v>
      </c>
    </row>
    <row r="261" spans="1:17" x14ac:dyDescent="0.3">
      <c r="A261" s="105"/>
      <c r="B261" s="107"/>
      <c r="C261" s="109"/>
      <c r="D261" s="36"/>
      <c r="E261" s="42"/>
      <c r="F261" s="43"/>
      <c r="G261" s="43">
        <v>12190.23</v>
      </c>
      <c r="H261" s="43"/>
      <c r="I261" s="43"/>
      <c r="J261" s="34">
        <f t="shared" si="109"/>
        <v>12190.23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12190.23</v>
      </c>
    </row>
    <row r="262" spans="1:17" x14ac:dyDescent="0.3">
      <c r="A262" s="105" t="s">
        <v>193</v>
      </c>
      <c r="B262" s="107"/>
      <c r="C262" s="109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5"/>
      <c r="B263" s="107"/>
      <c r="C263" s="109"/>
      <c r="D263" s="36"/>
      <c r="E263" s="42"/>
      <c r="F263" s="43"/>
      <c r="G263" s="43"/>
      <c r="H263" s="43"/>
      <c r="I263" s="43">
        <v>199.77</v>
      </c>
      <c r="J263" s="34">
        <f t="shared" si="109"/>
        <v>199.77</v>
      </c>
      <c r="K263" s="55"/>
      <c r="L263" s="43"/>
      <c r="M263" s="34">
        <f t="shared" si="110"/>
        <v>0</v>
      </c>
      <c r="N263" s="55"/>
      <c r="O263" s="43">
        <v>7050.39</v>
      </c>
      <c r="P263" s="34">
        <f t="shared" si="111"/>
        <v>7050.39</v>
      </c>
      <c r="Q263" s="35">
        <f t="shared" si="112"/>
        <v>7250.1600000000008</v>
      </c>
    </row>
    <row r="264" spans="1:17" x14ac:dyDescent="0.3">
      <c r="A264" s="105" t="s">
        <v>193</v>
      </c>
      <c r="B264" s="107"/>
      <c r="C264" s="109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5"/>
      <c r="B265" s="107"/>
      <c r="C265" s="109"/>
      <c r="D265" s="36"/>
      <c r="E265" s="42"/>
      <c r="F265" s="43"/>
      <c r="G265" s="43"/>
      <c r="H265" s="43"/>
      <c r="I265" s="43"/>
      <c r="J265" s="34">
        <f t="shared" si="109"/>
        <v>0</v>
      </c>
      <c r="K265" s="55">
        <v>0</v>
      </c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5" t="s">
        <v>194</v>
      </c>
      <c r="B266" s="107"/>
      <c r="C266" s="109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5"/>
      <c r="B267" s="107"/>
      <c r="C267" s="109"/>
      <c r="D267" s="36"/>
      <c r="E267" s="42"/>
      <c r="F267" s="43"/>
      <c r="G267" s="43">
        <v>0</v>
      </c>
      <c r="H267" s="43"/>
      <c r="I267" s="43"/>
      <c r="J267" s="34">
        <f t="shared" si="109"/>
        <v>0</v>
      </c>
      <c r="K267" s="55">
        <v>0</v>
      </c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5" t="s">
        <v>196</v>
      </c>
      <c r="B268" s="107"/>
      <c r="C268" s="109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5"/>
      <c r="B269" s="107"/>
      <c r="C269" s="109"/>
      <c r="D269" s="36"/>
      <c r="E269" s="42"/>
      <c r="F269" s="43"/>
      <c r="G269" s="43"/>
      <c r="H269" s="43"/>
      <c r="I269" s="43">
        <v>864.71</v>
      </c>
      <c r="J269" s="34">
        <f t="shared" si="109"/>
        <v>864.71</v>
      </c>
      <c r="K269" s="55"/>
      <c r="L269" s="43"/>
      <c r="M269" s="34">
        <f t="shared" si="110"/>
        <v>0</v>
      </c>
      <c r="N269" s="55"/>
      <c r="O269" s="43">
        <v>3784.36</v>
      </c>
      <c r="P269" s="34">
        <f t="shared" si="111"/>
        <v>3784.36</v>
      </c>
      <c r="Q269" s="35">
        <f t="shared" si="112"/>
        <v>4649.07</v>
      </c>
    </row>
    <row r="270" spans="1:17" x14ac:dyDescent="0.3">
      <c r="A270" s="105" t="s">
        <v>196</v>
      </c>
      <c r="B270" s="107"/>
      <c r="C270" s="103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5"/>
      <c r="B271" s="107"/>
      <c r="C271" s="104"/>
      <c r="D271" s="36"/>
      <c r="E271" s="42"/>
      <c r="F271" s="43"/>
      <c r="G271" s="43"/>
      <c r="H271" s="43"/>
      <c r="I271" s="43">
        <v>1053.56</v>
      </c>
      <c r="J271" s="34">
        <f t="shared" si="109"/>
        <v>1053.56</v>
      </c>
      <c r="K271" s="55"/>
      <c r="L271" s="43"/>
      <c r="M271" s="34">
        <f t="shared" si="110"/>
        <v>0</v>
      </c>
      <c r="N271" s="55"/>
      <c r="O271" s="43">
        <v>4142.1400000000003</v>
      </c>
      <c r="P271" s="34">
        <f t="shared" si="111"/>
        <v>4142.1400000000003</v>
      </c>
      <c r="Q271" s="35">
        <f t="shared" si="112"/>
        <v>5195.7000000000007</v>
      </c>
    </row>
    <row r="272" spans="1:17" ht="12.75" customHeight="1" x14ac:dyDescent="0.3">
      <c r="A272" s="105" t="s">
        <v>196</v>
      </c>
      <c r="B272" s="107"/>
      <c r="C272" s="103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5"/>
      <c r="B273" s="107"/>
      <c r="C273" s="104"/>
      <c r="D273" s="36"/>
      <c r="E273" s="42"/>
      <c r="F273" s="43"/>
      <c r="G273" s="43"/>
      <c r="H273" s="43"/>
      <c r="I273" s="43">
        <v>1203.31</v>
      </c>
      <c r="J273" s="34">
        <f t="shared" si="109"/>
        <v>1203.31</v>
      </c>
      <c r="K273" s="55"/>
      <c r="L273" s="43"/>
      <c r="M273" s="34">
        <f t="shared" si="110"/>
        <v>0</v>
      </c>
      <c r="N273" s="55"/>
      <c r="O273" s="43">
        <v>4125.95</v>
      </c>
      <c r="P273" s="34">
        <f t="shared" si="111"/>
        <v>4125.95</v>
      </c>
      <c r="Q273" s="35">
        <f t="shared" si="112"/>
        <v>5329.26</v>
      </c>
    </row>
    <row r="274" spans="1:17" ht="13.8" hidden="1" customHeight="1" x14ac:dyDescent="0.3">
      <c r="A274" s="105" t="s">
        <v>196</v>
      </c>
      <c r="B274" s="107"/>
      <c r="C274" s="109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06"/>
      <c r="B275" s="108"/>
      <c r="C275" s="11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3" t="s">
        <v>201</v>
      </c>
      <c r="B277" s="114"/>
      <c r="C277" s="117" t="s">
        <v>202</v>
      </c>
      <c r="D277" s="111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5"/>
      <c r="B278" s="116"/>
      <c r="C278" s="118"/>
      <c r="D278" s="112"/>
      <c r="E278" s="21">
        <f>E280+E282+E284+E286+E304+E306+E308+E330+E332+E334</f>
        <v>75674.34</v>
      </c>
      <c r="F278" s="22">
        <f>F280+F282+F284+F286+F304+F306+F308+F330+F332+F334</f>
        <v>26608.51</v>
      </c>
      <c r="G278" s="22">
        <f>G280+G282+G284+G286+G304+G306+G308+G332+G334</f>
        <v>33457.640000000007</v>
      </c>
      <c r="H278" s="22">
        <f>H280+H282+H284+H286+H304+H306+H308+H336+H332+H334</f>
        <v>2256.84</v>
      </c>
      <c r="I278" s="22">
        <f>I280+I282+I284+I286+I304+I306+I308+I330+I332+I334</f>
        <v>0</v>
      </c>
      <c r="J278" s="24">
        <f>SUM(E278:I278)</f>
        <v>137997.32999999999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137997.32999999999</v>
      </c>
    </row>
    <row r="279" spans="1:17" x14ac:dyDescent="0.3">
      <c r="A279" s="100" t="s">
        <v>203</v>
      </c>
      <c r="B279" s="102"/>
      <c r="C279" s="104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5"/>
      <c r="B280" s="107"/>
      <c r="C280" s="109"/>
      <c r="D280" s="36"/>
      <c r="E280" s="42">
        <v>75674.34</v>
      </c>
      <c r="F280" s="43">
        <v>26608.51</v>
      </c>
      <c r="G280" s="43"/>
      <c r="H280" s="43"/>
      <c r="I280" s="43"/>
      <c r="J280" s="34">
        <f t="shared" si="113"/>
        <v>102282.84999999999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102282.84999999999</v>
      </c>
    </row>
    <row r="281" spans="1:17" x14ac:dyDescent="0.3">
      <c r="A281" s="105" t="s">
        <v>203</v>
      </c>
      <c r="B281" s="107"/>
      <c r="C281" s="109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5"/>
      <c r="B282" s="107"/>
      <c r="C282" s="109"/>
      <c r="D282" s="36"/>
      <c r="E282" s="42"/>
      <c r="F282" s="43"/>
      <c r="G282" s="43">
        <v>613.64</v>
      </c>
      <c r="H282" s="43"/>
      <c r="I282" s="43"/>
      <c r="J282" s="34">
        <f t="shared" si="113"/>
        <v>613.64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613.64</v>
      </c>
    </row>
    <row r="283" spans="1:17" x14ac:dyDescent="0.3">
      <c r="A283" s="105" t="s">
        <v>203</v>
      </c>
      <c r="B283" s="107"/>
      <c r="C283" s="109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5"/>
      <c r="B284" s="107"/>
      <c r="C284" s="109"/>
      <c r="D284" s="36"/>
      <c r="E284" s="42"/>
      <c r="F284" s="43"/>
      <c r="G284" s="43">
        <v>3846.65</v>
      </c>
      <c r="H284" s="43"/>
      <c r="I284" s="43"/>
      <c r="J284" s="34">
        <f t="shared" si="113"/>
        <v>3846.65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3846.65</v>
      </c>
    </row>
    <row r="285" spans="1:17" x14ac:dyDescent="0.3">
      <c r="A285" s="105" t="s">
        <v>203</v>
      </c>
      <c r="B285" s="107"/>
      <c r="C285" s="109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5"/>
      <c r="B286" s="107"/>
      <c r="C286" s="109"/>
      <c r="D286" s="36"/>
      <c r="E286" s="31">
        <f t="shared" si="117"/>
        <v>0</v>
      </c>
      <c r="F286" s="32">
        <f t="shared" si="117"/>
        <v>0</v>
      </c>
      <c r="G286" s="32">
        <f t="shared" si="117"/>
        <v>3410.27</v>
      </c>
      <c r="H286" s="32">
        <f t="shared" si="117"/>
        <v>0</v>
      </c>
      <c r="I286" s="32">
        <f t="shared" si="117"/>
        <v>0</v>
      </c>
      <c r="J286" s="34">
        <f t="shared" si="113"/>
        <v>3410.27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3410.27</v>
      </c>
    </row>
    <row r="287" spans="1:17" x14ac:dyDescent="0.3">
      <c r="A287" s="105"/>
      <c r="B287" s="107" t="s">
        <v>208</v>
      </c>
      <c r="C287" s="109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5"/>
      <c r="B288" s="107"/>
      <c r="C288" s="109"/>
      <c r="D288" s="36"/>
      <c r="E288" s="42"/>
      <c r="F288" s="43"/>
      <c r="G288" s="43">
        <v>1496</v>
      </c>
      <c r="H288" s="43"/>
      <c r="I288" s="43"/>
      <c r="J288" s="34">
        <f t="shared" si="113"/>
        <v>1496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1496</v>
      </c>
    </row>
    <row r="289" spans="1:17" x14ac:dyDescent="0.3">
      <c r="A289" s="105"/>
      <c r="B289" s="107" t="s">
        <v>210</v>
      </c>
      <c r="C289" s="109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5"/>
      <c r="B290" s="107"/>
      <c r="C290" s="109"/>
      <c r="D290" s="36"/>
      <c r="E290" s="42"/>
      <c r="F290" s="43"/>
      <c r="G290" s="43">
        <v>7.97</v>
      </c>
      <c r="H290" s="43"/>
      <c r="I290" s="43"/>
      <c r="J290" s="34">
        <f t="shared" si="113"/>
        <v>7.97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7.97</v>
      </c>
    </row>
    <row r="291" spans="1:17" x14ac:dyDescent="0.3">
      <c r="A291" s="105"/>
      <c r="B291" s="107" t="s">
        <v>212</v>
      </c>
      <c r="C291" s="109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5"/>
      <c r="B292" s="107"/>
      <c r="C292" s="109"/>
      <c r="D292" s="36"/>
      <c r="E292" s="42"/>
      <c r="F292" s="43"/>
      <c r="G292" s="43">
        <v>0</v>
      </c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5"/>
      <c r="B293" s="107" t="s">
        <v>214</v>
      </c>
      <c r="C293" s="109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5"/>
      <c r="B294" s="107"/>
      <c r="C294" s="109"/>
      <c r="D294" s="36"/>
      <c r="E294" s="42"/>
      <c r="F294" s="43"/>
      <c r="G294" s="43">
        <v>289</v>
      </c>
      <c r="H294" s="43"/>
      <c r="I294" s="43"/>
      <c r="J294" s="34">
        <f t="shared" si="113"/>
        <v>289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289</v>
      </c>
    </row>
    <row r="295" spans="1:17" x14ac:dyDescent="0.3">
      <c r="A295" s="105"/>
      <c r="B295" s="107" t="s">
        <v>216</v>
      </c>
      <c r="C295" s="109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5"/>
      <c r="B296" s="107"/>
      <c r="C296" s="109"/>
      <c r="D296" s="36"/>
      <c r="E296" s="42"/>
      <c r="F296" s="43"/>
      <c r="G296" s="43">
        <v>1509.3</v>
      </c>
      <c r="H296" s="43"/>
      <c r="I296" s="43"/>
      <c r="J296" s="34">
        <f t="shared" si="113"/>
        <v>1509.3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1509.3</v>
      </c>
    </row>
    <row r="297" spans="1:17" x14ac:dyDescent="0.3">
      <c r="A297" s="105"/>
      <c r="B297" s="107" t="s">
        <v>218</v>
      </c>
      <c r="C297" s="109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5"/>
      <c r="B298" s="107"/>
      <c r="C298" s="109"/>
      <c r="D298" s="36"/>
      <c r="E298" s="42"/>
      <c r="F298" s="43"/>
      <c r="G298" s="43">
        <v>8</v>
      </c>
      <c r="H298" s="43"/>
      <c r="I298" s="43"/>
      <c r="J298" s="34">
        <f t="shared" si="113"/>
        <v>8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8</v>
      </c>
    </row>
    <row r="299" spans="1:17" x14ac:dyDescent="0.3">
      <c r="A299" s="105"/>
      <c r="B299" s="107" t="s">
        <v>220</v>
      </c>
      <c r="C299" s="109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5"/>
      <c r="B300" s="107"/>
      <c r="C300" s="109"/>
      <c r="D300" s="36"/>
      <c r="E300" s="42"/>
      <c r="F300" s="43"/>
      <c r="G300" s="43">
        <v>100</v>
      </c>
      <c r="H300" s="43"/>
      <c r="I300" s="43"/>
      <c r="J300" s="34">
        <f t="shared" si="113"/>
        <v>100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100</v>
      </c>
    </row>
    <row r="301" spans="1:17" x14ac:dyDescent="0.3">
      <c r="A301" s="105"/>
      <c r="B301" s="107" t="s">
        <v>222</v>
      </c>
      <c r="C301" s="109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5"/>
      <c r="B302" s="107"/>
      <c r="C302" s="109"/>
      <c r="D302" s="36"/>
      <c r="E302" s="42"/>
      <c r="F302" s="43"/>
      <c r="G302" s="43">
        <v>0</v>
      </c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5" t="s">
        <v>203</v>
      </c>
      <c r="B303" s="101"/>
      <c r="C303" s="103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5"/>
      <c r="B304" s="102"/>
      <c r="C304" s="104"/>
      <c r="D304" s="36"/>
      <c r="E304" s="42"/>
      <c r="F304" s="43"/>
      <c r="G304" s="43">
        <v>3224.64</v>
      </c>
      <c r="H304" s="43"/>
      <c r="I304" s="43"/>
      <c r="J304" s="34">
        <f t="shared" si="113"/>
        <v>3224.64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3224.64</v>
      </c>
    </row>
    <row r="305" spans="1:17" x14ac:dyDescent="0.3">
      <c r="A305" s="105" t="s">
        <v>203</v>
      </c>
      <c r="B305" s="101"/>
      <c r="C305" s="103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5"/>
      <c r="B306" s="102"/>
      <c r="C306" s="104"/>
      <c r="D306" s="36"/>
      <c r="E306" s="42"/>
      <c r="F306" s="43"/>
      <c r="G306" s="43">
        <v>0</v>
      </c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5" t="s">
        <v>203</v>
      </c>
      <c r="B307" s="107"/>
      <c r="C307" s="109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5"/>
      <c r="B308" s="107"/>
      <c r="C308" s="109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22362.440000000006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22362.440000000006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22362.440000000006</v>
      </c>
    </row>
    <row r="309" spans="1:17" x14ac:dyDescent="0.3">
      <c r="A309" s="105"/>
      <c r="B309" s="107" t="s">
        <v>227</v>
      </c>
      <c r="C309" s="109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5"/>
      <c r="B310" s="107"/>
      <c r="C310" s="109"/>
      <c r="D310" s="36"/>
      <c r="E310" s="42"/>
      <c r="F310" s="43"/>
      <c r="G310" s="43">
        <v>663</v>
      </c>
      <c r="H310" s="43"/>
      <c r="I310" s="43"/>
      <c r="J310" s="34">
        <f t="shared" si="119"/>
        <v>663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663</v>
      </c>
    </row>
    <row r="311" spans="1:17" x14ac:dyDescent="0.3">
      <c r="A311" s="105"/>
      <c r="B311" s="107" t="s">
        <v>229</v>
      </c>
      <c r="C311" s="109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5"/>
      <c r="B312" s="107"/>
      <c r="C312" s="109"/>
      <c r="D312" s="36"/>
      <c r="E312" s="42"/>
      <c r="F312" s="43"/>
      <c r="G312" s="43">
        <v>1013.14</v>
      </c>
      <c r="H312" s="43"/>
      <c r="I312" s="43"/>
      <c r="J312" s="34">
        <f t="shared" si="119"/>
        <v>1013.14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1013.14</v>
      </c>
    </row>
    <row r="313" spans="1:17" x14ac:dyDescent="0.3">
      <c r="A313" s="105"/>
      <c r="B313" s="107" t="s">
        <v>231</v>
      </c>
      <c r="C313" s="109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5"/>
      <c r="B314" s="107"/>
      <c r="C314" s="109"/>
      <c r="D314" s="36"/>
      <c r="E314" s="42"/>
      <c r="F314" s="43"/>
      <c r="G314" s="43">
        <v>1038</v>
      </c>
      <c r="H314" s="43"/>
      <c r="I314" s="43"/>
      <c r="J314" s="34">
        <f t="shared" si="119"/>
        <v>1038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1038</v>
      </c>
    </row>
    <row r="315" spans="1:17" x14ac:dyDescent="0.3">
      <c r="A315" s="105"/>
      <c r="B315" s="107" t="s">
        <v>233</v>
      </c>
      <c r="C315" s="109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5"/>
      <c r="B316" s="107"/>
      <c r="C316" s="109"/>
      <c r="D316" s="36"/>
      <c r="E316" s="42"/>
      <c r="F316" s="43"/>
      <c r="G316" s="43">
        <v>0</v>
      </c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5"/>
      <c r="B317" s="107" t="s">
        <v>235</v>
      </c>
      <c r="C317" s="109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5"/>
      <c r="B318" s="107"/>
      <c r="C318" s="109"/>
      <c r="D318" s="36"/>
      <c r="E318" s="42"/>
      <c r="F318" s="43"/>
      <c r="G318" s="43">
        <v>1258.19</v>
      </c>
      <c r="H318" s="43"/>
      <c r="I318" s="43"/>
      <c r="J318" s="34">
        <f t="shared" si="119"/>
        <v>1258.19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1258.19</v>
      </c>
    </row>
    <row r="319" spans="1:17" x14ac:dyDescent="0.3">
      <c r="A319" s="105"/>
      <c r="B319" s="107" t="s">
        <v>237</v>
      </c>
      <c r="C319" s="109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5"/>
      <c r="B320" s="107"/>
      <c r="C320" s="109"/>
      <c r="D320" s="36"/>
      <c r="E320" s="42"/>
      <c r="F320" s="43"/>
      <c r="G320" s="43">
        <v>12851.25</v>
      </c>
      <c r="H320" s="43"/>
      <c r="I320" s="43"/>
      <c r="J320" s="34">
        <f t="shared" si="119"/>
        <v>12851.25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12851.25</v>
      </c>
    </row>
    <row r="321" spans="1:17" x14ac:dyDescent="0.3">
      <c r="A321" s="105"/>
      <c r="B321" s="107" t="s">
        <v>239</v>
      </c>
      <c r="C321" s="109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5"/>
      <c r="B322" s="107"/>
      <c r="C322" s="109"/>
      <c r="D322" s="36"/>
      <c r="E322" s="42"/>
      <c r="F322" s="43"/>
      <c r="G322" s="43">
        <v>1789.9</v>
      </c>
      <c r="H322" s="43"/>
      <c r="I322" s="43"/>
      <c r="J322" s="34">
        <f t="shared" si="119"/>
        <v>1789.9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1789.9</v>
      </c>
    </row>
    <row r="323" spans="1:17" x14ac:dyDescent="0.3">
      <c r="A323" s="105"/>
      <c r="B323" s="107" t="s">
        <v>241</v>
      </c>
      <c r="C323" s="109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5"/>
      <c r="B324" s="107"/>
      <c r="C324" s="109"/>
      <c r="D324" s="36"/>
      <c r="E324" s="42"/>
      <c r="F324" s="43"/>
      <c r="G324" s="43">
        <v>664.02</v>
      </c>
      <c r="H324" s="43"/>
      <c r="I324" s="43"/>
      <c r="J324" s="34">
        <f t="shared" si="119"/>
        <v>664.02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664.02</v>
      </c>
    </row>
    <row r="325" spans="1:17" x14ac:dyDescent="0.3">
      <c r="A325" s="105"/>
      <c r="B325" s="107" t="s">
        <v>243</v>
      </c>
      <c r="C325" s="109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5"/>
      <c r="B326" s="107"/>
      <c r="C326" s="109"/>
      <c r="D326" s="36"/>
      <c r="E326" s="42"/>
      <c r="F326" s="43"/>
      <c r="G326" s="43">
        <v>2123.4</v>
      </c>
      <c r="H326" s="43"/>
      <c r="I326" s="43"/>
      <c r="J326" s="34">
        <f t="shared" si="119"/>
        <v>2123.4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2123.4</v>
      </c>
    </row>
    <row r="327" spans="1:17" hidden="1" x14ac:dyDescent="0.3">
      <c r="A327" s="105"/>
      <c r="B327" s="107" t="s">
        <v>245</v>
      </c>
      <c r="C327" s="109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5"/>
      <c r="B328" s="107"/>
      <c r="C328" s="109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5"/>
      <c r="B329" s="107" t="s">
        <v>247</v>
      </c>
      <c r="C329" s="109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5"/>
      <c r="B330" s="107"/>
      <c r="C330" s="109"/>
      <c r="D330" s="36"/>
      <c r="E330" s="42"/>
      <c r="F330" s="43"/>
      <c r="G330" s="43">
        <v>961.54</v>
      </c>
      <c r="H330" s="43"/>
      <c r="I330" s="43"/>
      <c r="J330" s="34">
        <f t="shared" si="119"/>
        <v>961.54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961.54</v>
      </c>
    </row>
    <row r="331" spans="1:17" x14ac:dyDescent="0.3">
      <c r="A331" s="105" t="s">
        <v>203</v>
      </c>
      <c r="B331" s="107"/>
      <c r="C331" s="109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5"/>
      <c r="B332" s="107"/>
      <c r="C332" s="109"/>
      <c r="D332" s="36"/>
      <c r="E332" s="42"/>
      <c r="F332" s="43"/>
      <c r="G332" s="43"/>
      <c r="H332" s="43">
        <v>2110.02</v>
      </c>
      <c r="I332" s="43"/>
      <c r="J332" s="34">
        <f t="shared" si="119"/>
        <v>2110.02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2110.02</v>
      </c>
    </row>
    <row r="333" spans="1:17" x14ac:dyDescent="0.3">
      <c r="A333" s="105" t="s">
        <v>203</v>
      </c>
      <c r="B333" s="107"/>
      <c r="C333" s="109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5"/>
      <c r="B334" s="107"/>
      <c r="C334" s="109"/>
      <c r="D334" s="36"/>
      <c r="E334" s="42"/>
      <c r="F334" s="43"/>
      <c r="G334" s="43"/>
      <c r="H334" s="43">
        <v>146.82</v>
      </c>
      <c r="I334" s="43"/>
      <c r="J334" s="34">
        <f t="shared" si="119"/>
        <v>146.82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146.82</v>
      </c>
    </row>
    <row r="335" spans="1:17" hidden="1" x14ac:dyDescent="0.3">
      <c r="A335" s="105" t="s">
        <v>203</v>
      </c>
      <c r="B335" s="107"/>
      <c r="C335" s="109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06"/>
      <c r="B336" s="108"/>
      <c r="C336" s="11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Q1:Q2"/>
    <mergeCell ref="E2:E3"/>
    <mergeCell ref="F2:F3"/>
    <mergeCell ref="G2:G3"/>
    <mergeCell ref="H2:H3"/>
    <mergeCell ref="I2:I3"/>
    <mergeCell ref="D8:D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D28:D29"/>
    <mergeCell ref="A30:A31"/>
    <mergeCell ref="B30:B31"/>
    <mergeCell ref="C30:C31"/>
    <mergeCell ref="D22:D23"/>
    <mergeCell ref="A24:A25"/>
    <mergeCell ref="B24:B25"/>
    <mergeCell ref="C24:C25"/>
    <mergeCell ref="A26:A27"/>
    <mergeCell ref="B26:B27"/>
    <mergeCell ref="C26:C27"/>
    <mergeCell ref="D36:D37"/>
    <mergeCell ref="A39:B40"/>
    <mergeCell ref="C39:C40"/>
    <mergeCell ref="D39:D40"/>
    <mergeCell ref="A32:A33"/>
    <mergeCell ref="B32:B33"/>
    <mergeCell ref="C32:C33"/>
    <mergeCell ref="A34:A35"/>
    <mergeCell ref="B34:B35"/>
    <mergeCell ref="C34:C35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D96:D97"/>
    <mergeCell ref="A89:A90"/>
    <mergeCell ref="B89:B90"/>
    <mergeCell ref="C89:C90"/>
    <mergeCell ref="A91:A92"/>
    <mergeCell ref="B91:B92"/>
    <mergeCell ref="C91:C92"/>
    <mergeCell ref="D91:D92"/>
    <mergeCell ref="A85:B86"/>
    <mergeCell ref="C85:C86"/>
    <mergeCell ref="D85:D86"/>
    <mergeCell ref="A87:A88"/>
    <mergeCell ref="B87:B88"/>
    <mergeCell ref="C87:C88"/>
    <mergeCell ref="A98:A99"/>
    <mergeCell ref="B98:B99"/>
    <mergeCell ref="C98:C99"/>
    <mergeCell ref="A100:A101"/>
    <mergeCell ref="B100:B101"/>
    <mergeCell ref="C100:C101"/>
    <mergeCell ref="A93:A94"/>
    <mergeCell ref="B93:B94"/>
    <mergeCell ref="C93:C94"/>
    <mergeCell ref="A96:B97"/>
    <mergeCell ref="C96:C97"/>
    <mergeCell ref="A106:A107"/>
    <mergeCell ref="B106:B107"/>
    <mergeCell ref="C106:C107"/>
    <mergeCell ref="A109:B110"/>
    <mergeCell ref="C109:C110"/>
    <mergeCell ref="D109:D110"/>
    <mergeCell ref="A102:A103"/>
    <mergeCell ref="B102:B103"/>
    <mergeCell ref="C102:C103"/>
    <mergeCell ref="A104:A105"/>
    <mergeCell ref="B104:B105"/>
    <mergeCell ref="C104:C105"/>
    <mergeCell ref="A116:B117"/>
    <mergeCell ref="C116:C117"/>
    <mergeCell ref="D116:D117"/>
    <mergeCell ref="A118:A119"/>
    <mergeCell ref="B118:B119"/>
    <mergeCell ref="C118:C119"/>
    <mergeCell ref="A111:A112"/>
    <mergeCell ref="B111:B112"/>
    <mergeCell ref="C111:C112"/>
    <mergeCell ref="A113:A114"/>
    <mergeCell ref="B113:B114"/>
    <mergeCell ref="C113:C114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A135:B136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A169:A170"/>
    <mergeCell ref="B169:B170"/>
    <mergeCell ref="C169:C170"/>
    <mergeCell ref="D169:D170"/>
    <mergeCell ref="A177:A178"/>
    <mergeCell ref="B177:B178"/>
    <mergeCell ref="C177:C178"/>
    <mergeCell ref="D177:D178"/>
    <mergeCell ref="A167:A168"/>
    <mergeCell ref="B167:B168"/>
    <mergeCell ref="C167:C168"/>
    <mergeCell ref="D167:D168"/>
    <mergeCell ref="A175:A176"/>
    <mergeCell ref="B175:B176"/>
    <mergeCell ref="C175:C176"/>
    <mergeCell ref="D175:D176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C190:C191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90:B191"/>
    <mergeCell ref="D190:D191"/>
    <mergeCell ref="B208:B209"/>
    <mergeCell ref="C208:C209"/>
    <mergeCell ref="A202:A203"/>
    <mergeCell ref="B202:B203"/>
    <mergeCell ref="C202:C203"/>
    <mergeCell ref="A192:A193"/>
    <mergeCell ref="B192:B193"/>
    <mergeCell ref="C192:C193"/>
    <mergeCell ref="A194:A195"/>
    <mergeCell ref="B194:B195"/>
    <mergeCell ref="C194:C195"/>
    <mergeCell ref="A196:A197"/>
    <mergeCell ref="B196:B197"/>
    <mergeCell ref="C196:C197"/>
    <mergeCell ref="A200:A201"/>
    <mergeCell ref="B200:B201"/>
    <mergeCell ref="C200:C201"/>
    <mergeCell ref="A198:A199"/>
    <mergeCell ref="B198:B199"/>
    <mergeCell ref="C198:C199"/>
    <mergeCell ref="A204:A205"/>
    <mergeCell ref="B204:B205"/>
    <mergeCell ref="C204:C205"/>
    <mergeCell ref="A228:A229"/>
    <mergeCell ref="B228:B229"/>
    <mergeCell ref="C228:C229"/>
    <mergeCell ref="A212:A213"/>
    <mergeCell ref="B212:B213"/>
    <mergeCell ref="C212:C213"/>
    <mergeCell ref="A214:A215"/>
    <mergeCell ref="B214:B215"/>
    <mergeCell ref="C214:C215"/>
    <mergeCell ref="A216:A217"/>
    <mergeCell ref="B216:B217"/>
    <mergeCell ref="C216:C217"/>
    <mergeCell ref="C256:C257"/>
    <mergeCell ref="A258:A259"/>
    <mergeCell ref="B258:B259"/>
    <mergeCell ref="C258:C259"/>
    <mergeCell ref="C262:C263"/>
    <mergeCell ref="B243:B244"/>
    <mergeCell ref="C243:C244"/>
    <mergeCell ref="A249:A250"/>
    <mergeCell ref="B249:B250"/>
    <mergeCell ref="C249:C250"/>
    <mergeCell ref="A251:A252"/>
    <mergeCell ref="B251:B252"/>
    <mergeCell ref="C251:C252"/>
    <mergeCell ref="A253:A254"/>
    <mergeCell ref="A243:A244"/>
    <mergeCell ref="A274:A275"/>
    <mergeCell ref="B274:B275"/>
    <mergeCell ref="C274:C275"/>
    <mergeCell ref="A264:A265"/>
    <mergeCell ref="B264:B265"/>
    <mergeCell ref="C264:C265"/>
    <mergeCell ref="A260:A261"/>
    <mergeCell ref="B260:B261"/>
    <mergeCell ref="C260:C261"/>
    <mergeCell ref="A262:A263"/>
    <mergeCell ref="B262:B263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72:A273"/>
    <mergeCell ref="B272:B273"/>
    <mergeCell ref="C272:C273"/>
    <mergeCell ref="A281:A282"/>
    <mergeCell ref="B281:B282"/>
    <mergeCell ref="C281:C282"/>
    <mergeCell ref="A283:A284"/>
    <mergeCell ref="B283:B284"/>
    <mergeCell ref="C283:C284"/>
    <mergeCell ref="C277:C278"/>
    <mergeCell ref="A279:A280"/>
    <mergeCell ref="B279:B280"/>
    <mergeCell ref="C279:C280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165:A166"/>
    <mergeCell ref="B165:B166"/>
    <mergeCell ref="C165:C166"/>
    <mergeCell ref="D165:D166"/>
    <mergeCell ref="C72:C73"/>
    <mergeCell ref="B72:B73"/>
    <mergeCell ref="A72:A73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B237:B238"/>
    <mergeCell ref="C237:C238"/>
    <mergeCell ref="C231:C232"/>
    <mergeCell ref="A233:A234"/>
    <mergeCell ref="B233:B234"/>
    <mergeCell ref="C233:C234"/>
    <mergeCell ref="A239:A240"/>
    <mergeCell ref="B239:B240"/>
    <mergeCell ref="C239:C240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210:A211"/>
    <mergeCell ref="B210:B211"/>
    <mergeCell ref="C210:C211"/>
    <mergeCell ref="A206:A207"/>
    <mergeCell ref="B206:B207"/>
    <mergeCell ref="C206:C207"/>
    <mergeCell ref="A208:A209"/>
    <mergeCell ref="A333:A334"/>
    <mergeCell ref="B333:B334"/>
    <mergeCell ref="C333:C334"/>
    <mergeCell ref="A241:A242"/>
    <mergeCell ref="B241:B242"/>
    <mergeCell ref="C241:C242"/>
    <mergeCell ref="A235:A236"/>
    <mergeCell ref="B235:B236"/>
    <mergeCell ref="C235:C236"/>
    <mergeCell ref="A237:A238"/>
    <mergeCell ref="A218:A219"/>
    <mergeCell ref="B218:B219"/>
    <mergeCell ref="C218:C219"/>
    <mergeCell ref="A220:A221"/>
    <mergeCell ref="A226:A227"/>
    <mergeCell ref="B226:B227"/>
    <mergeCell ref="C226:C227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B253:B254"/>
    <mergeCell ref="C253:C254"/>
    <mergeCell ref="A245:A246"/>
    <mergeCell ref="B245:B246"/>
    <mergeCell ref="C245:C246"/>
    <mergeCell ref="A247:A248"/>
    <mergeCell ref="B247:B248"/>
    <mergeCell ref="C247:C248"/>
    <mergeCell ref="A222:A223"/>
    <mergeCell ref="B222:B223"/>
    <mergeCell ref="C222:C223"/>
    <mergeCell ref="A224:A225"/>
    <mergeCell ref="B224:B225"/>
    <mergeCell ref="C224:C225"/>
    <mergeCell ref="B220:B221"/>
    <mergeCell ref="C220:C2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6"/>
  <sheetViews>
    <sheetView workbookViewId="0">
      <pane xSplit="3" ySplit="3" topLeftCell="D109" activePane="bottomRight" state="frozen"/>
      <selection pane="topRight" activeCell="D1" sqref="D1"/>
      <selection pane="bottomLeft" activeCell="A4" sqref="A4"/>
      <selection pane="bottomRight" activeCell="Q5" sqref="Q5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88671875" style="9" bestFit="1" customWidth="1"/>
    <col min="19" max="19" width="10" style="9" customWidth="1"/>
    <col min="20" max="16384" width="9.109375" style="9"/>
  </cols>
  <sheetData>
    <row r="1" spans="1:20" s="1" customFormat="1" ht="15.6" x14ac:dyDescent="0.3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37" t="s">
        <v>3</v>
      </c>
    </row>
    <row r="2" spans="1:20" s="1" customFormat="1" x14ac:dyDescent="0.3">
      <c r="A2" s="131"/>
      <c r="B2" s="131"/>
      <c r="C2" s="131"/>
      <c r="D2" s="132"/>
      <c r="E2" s="139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38"/>
    </row>
    <row r="3" spans="1:20" s="1" customFormat="1" ht="15" thickBot="1" x14ac:dyDescent="0.35">
      <c r="A3" s="133"/>
      <c r="B3" s="133"/>
      <c r="C3" s="133"/>
      <c r="D3" s="134"/>
      <c r="E3" s="140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20" ht="14.4" x14ac:dyDescent="0.3">
      <c r="A4" s="127" t="s">
        <v>312</v>
      </c>
      <c r="B4" s="128"/>
      <c r="C4" s="117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1419581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20" ht="15" thickBot="1" x14ac:dyDescent="0.35">
      <c r="A5" s="129"/>
      <c r="B5" s="130"/>
      <c r="C5" s="118"/>
      <c r="D5" s="11" t="s">
        <v>5</v>
      </c>
      <c r="E5" s="12">
        <f t="shared" si="0"/>
        <v>262174.83</v>
      </c>
      <c r="F5" s="13">
        <f t="shared" si="0"/>
        <v>95566.43</v>
      </c>
      <c r="G5" s="13">
        <f t="shared" si="0"/>
        <v>319472.37999999995</v>
      </c>
      <c r="H5" s="13">
        <f t="shared" si="0"/>
        <v>16732.690000000002</v>
      </c>
      <c r="I5" s="13">
        <f t="shared" si="0"/>
        <v>5360.71</v>
      </c>
      <c r="J5" s="13">
        <f t="shared" si="1"/>
        <v>699307.0399999998</v>
      </c>
      <c r="K5" s="13">
        <f>K7+K40+K59+K86+K97+K110+K117+K136+K149+K160+K191+K232+K257+K278</f>
        <v>50200.89</v>
      </c>
      <c r="L5" s="13">
        <f>L7+L40+L59+L86+L97+L110+L117+L136+L149+L160+L191+L232+L257+L278</f>
        <v>0</v>
      </c>
      <c r="M5" s="13">
        <f>SUM(K5:L5)</f>
        <v>50200.89</v>
      </c>
      <c r="N5" s="13">
        <f>N7+N40+N59+N86+N97+N110+N117+N136+N149+N160+N191+N232+N257+N278</f>
        <v>0</v>
      </c>
      <c r="O5" s="13">
        <f>O7+O40+O59+O86+O97+O110+O117+O136+O149+O160+O191+O232+O257+O278</f>
        <v>64760.03</v>
      </c>
      <c r="P5" s="14">
        <f>SUM(N5:O5)</f>
        <v>64760.03</v>
      </c>
      <c r="Q5" s="15">
        <f>P5+M5+J5</f>
        <v>814267.95999999985</v>
      </c>
      <c r="R5" s="10"/>
    </row>
    <row r="6" spans="1:20" x14ac:dyDescent="0.3">
      <c r="A6" s="113" t="s">
        <v>8</v>
      </c>
      <c r="B6" s="114"/>
      <c r="C6" s="117" t="s">
        <v>9</v>
      </c>
      <c r="D6" s="111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20" ht="14.4" thickBot="1" x14ac:dyDescent="0.35">
      <c r="A7" s="115"/>
      <c r="B7" s="116"/>
      <c r="C7" s="118"/>
      <c r="D7" s="112"/>
      <c r="E7" s="21">
        <f t="shared" si="2"/>
        <v>9431.61</v>
      </c>
      <c r="F7" s="22">
        <f t="shared" si="2"/>
        <v>4717.5200000000004</v>
      </c>
      <c r="G7" s="22">
        <f t="shared" si="2"/>
        <v>8699.76</v>
      </c>
      <c r="H7" s="22">
        <f t="shared" si="2"/>
        <v>5264.27</v>
      </c>
      <c r="I7" s="22">
        <f t="shared" si="2"/>
        <v>0</v>
      </c>
      <c r="J7" s="23">
        <f t="shared" si="1"/>
        <v>28113.16</v>
      </c>
      <c r="K7" s="21">
        <f>K9+K15+K17+K19+K21+K23+K35+K37</f>
        <v>6000</v>
      </c>
      <c r="L7" s="22">
        <f>L9+L15+L17+L19+L21+L23+L35+L37</f>
        <v>0</v>
      </c>
      <c r="M7" s="23">
        <f t="shared" si="3"/>
        <v>6000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34113.160000000003</v>
      </c>
      <c r="R7" s="10"/>
      <c r="T7" s="10"/>
    </row>
    <row r="8" spans="1:20" x14ac:dyDescent="0.3">
      <c r="A8" s="102" t="s">
        <v>10</v>
      </c>
      <c r="B8" s="102"/>
      <c r="C8" s="104" t="s">
        <v>11</v>
      </c>
      <c r="D8" s="119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  <c r="R8" s="10"/>
      <c r="T8" s="10"/>
    </row>
    <row r="9" spans="1:20" x14ac:dyDescent="0.3">
      <c r="A9" s="107"/>
      <c r="B9" s="107"/>
      <c r="C9" s="109"/>
      <c r="D9" s="120"/>
      <c r="E9" s="31">
        <f>E11+E13</f>
        <v>9431.61</v>
      </c>
      <c r="F9" s="32">
        <f>F11+F13</f>
        <v>4717.5200000000004</v>
      </c>
      <c r="G9" s="32">
        <f t="shared" si="4"/>
        <v>4953.76</v>
      </c>
      <c r="H9" s="32">
        <f t="shared" si="4"/>
        <v>0</v>
      </c>
      <c r="I9" s="32">
        <f t="shared" si="4"/>
        <v>0</v>
      </c>
      <c r="J9" s="33">
        <f t="shared" si="1"/>
        <v>19102.89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19102.89</v>
      </c>
      <c r="R9" s="10"/>
      <c r="T9" s="10"/>
    </row>
    <row r="10" spans="1:20" x14ac:dyDescent="0.3">
      <c r="A10" s="107"/>
      <c r="B10" s="107" t="s">
        <v>12</v>
      </c>
      <c r="C10" s="109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  <c r="R10" s="10"/>
      <c r="T10" s="10"/>
    </row>
    <row r="11" spans="1:20" x14ac:dyDescent="0.3">
      <c r="A11" s="107"/>
      <c r="B11" s="107"/>
      <c r="C11" s="109"/>
      <c r="D11" s="36"/>
      <c r="E11" s="42">
        <v>9431.61</v>
      </c>
      <c r="F11" s="43">
        <v>3303.28</v>
      </c>
      <c r="G11" s="43">
        <v>859.14</v>
      </c>
      <c r="H11" s="43">
        <v>0</v>
      </c>
      <c r="I11" s="43"/>
      <c r="J11" s="33">
        <f t="shared" si="7"/>
        <v>13594.03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13594.03</v>
      </c>
      <c r="R11" s="10"/>
      <c r="T11" s="10"/>
    </row>
    <row r="12" spans="1:20" x14ac:dyDescent="0.3">
      <c r="A12" s="107"/>
      <c r="B12" s="107" t="s">
        <v>14</v>
      </c>
      <c r="C12" s="109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  <c r="R12" s="10"/>
      <c r="T12" s="10"/>
    </row>
    <row r="13" spans="1:20" x14ac:dyDescent="0.3">
      <c r="A13" s="107"/>
      <c r="B13" s="107"/>
      <c r="C13" s="109"/>
      <c r="D13" s="36"/>
      <c r="E13" s="42"/>
      <c r="F13" s="43">
        <v>1414.24</v>
      </c>
      <c r="G13" s="43">
        <v>4094.62</v>
      </c>
      <c r="H13" s="43"/>
      <c r="I13" s="43"/>
      <c r="J13" s="33">
        <f t="shared" si="7"/>
        <v>5508.86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5508.86</v>
      </c>
      <c r="R13" s="10"/>
      <c r="T13" s="10"/>
    </row>
    <row r="14" spans="1:20" x14ac:dyDescent="0.3">
      <c r="A14" s="107" t="s">
        <v>16</v>
      </c>
      <c r="B14" s="107"/>
      <c r="C14" s="109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  <c r="R14" s="10"/>
      <c r="T14" s="10"/>
    </row>
    <row r="15" spans="1:20" x14ac:dyDescent="0.3">
      <c r="A15" s="107"/>
      <c r="B15" s="107"/>
      <c r="C15" s="109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  <c r="R15" s="10"/>
      <c r="T15" s="10"/>
    </row>
    <row r="16" spans="1:20" x14ac:dyDescent="0.3">
      <c r="A16" s="107" t="s">
        <v>19</v>
      </c>
      <c r="B16" s="107"/>
      <c r="C16" s="109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  <c r="R16" s="10"/>
      <c r="T16" s="10"/>
    </row>
    <row r="17" spans="1:20" x14ac:dyDescent="0.3">
      <c r="A17" s="107"/>
      <c r="B17" s="107"/>
      <c r="C17" s="109"/>
      <c r="D17" s="36"/>
      <c r="E17" s="42"/>
      <c r="F17" s="43"/>
      <c r="G17" s="43"/>
      <c r="H17" s="43">
        <v>2960</v>
      </c>
      <c r="I17" s="43"/>
      <c r="J17" s="33">
        <f t="shared" si="7"/>
        <v>2960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2960</v>
      </c>
      <c r="R17" s="10"/>
      <c r="T17" s="10"/>
    </row>
    <row r="18" spans="1:20" x14ac:dyDescent="0.3">
      <c r="A18" s="107" t="s">
        <v>19</v>
      </c>
      <c r="B18" s="107"/>
      <c r="C18" s="109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10"/>
      <c r="T18" s="10"/>
    </row>
    <row r="19" spans="1:20" x14ac:dyDescent="0.3">
      <c r="A19" s="107"/>
      <c r="B19" s="107"/>
      <c r="C19" s="109"/>
      <c r="D19" s="36"/>
      <c r="E19" s="42"/>
      <c r="F19" s="43"/>
      <c r="G19" s="43"/>
      <c r="H19" s="43">
        <v>332</v>
      </c>
      <c r="I19" s="43"/>
      <c r="J19" s="33">
        <f t="shared" si="7"/>
        <v>332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332</v>
      </c>
      <c r="R19" s="10"/>
      <c r="T19" s="10"/>
    </row>
    <row r="20" spans="1:20" ht="13.8" customHeight="1" x14ac:dyDescent="0.3">
      <c r="A20" s="107" t="s">
        <v>24</v>
      </c>
      <c r="B20" s="107"/>
      <c r="C20" s="109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  <c r="R20" s="10"/>
      <c r="T20" s="10"/>
    </row>
    <row r="21" spans="1:20" x14ac:dyDescent="0.3">
      <c r="A21" s="107"/>
      <c r="B21" s="107"/>
      <c r="C21" s="109"/>
      <c r="D21" s="36"/>
      <c r="E21" s="42"/>
      <c r="F21" s="43"/>
      <c r="G21" s="43">
        <v>200</v>
      </c>
      <c r="H21" s="43"/>
      <c r="I21" s="43"/>
      <c r="J21" s="33">
        <f t="shared" si="7"/>
        <v>200</v>
      </c>
      <c r="K21" s="42">
        <v>6000</v>
      </c>
      <c r="L21" s="43"/>
      <c r="M21" s="33">
        <f t="shared" si="3"/>
        <v>6000</v>
      </c>
      <c r="N21" s="42"/>
      <c r="O21" s="43"/>
      <c r="P21" s="34">
        <f t="shared" si="5"/>
        <v>0</v>
      </c>
      <c r="Q21" s="35">
        <f t="shared" si="6"/>
        <v>6200</v>
      </c>
      <c r="R21" s="10"/>
    </row>
    <row r="22" spans="1:20" x14ac:dyDescent="0.3">
      <c r="A22" s="107" t="s">
        <v>27</v>
      </c>
      <c r="B22" s="107"/>
      <c r="C22" s="109" t="s">
        <v>28</v>
      </c>
      <c r="D22" s="120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20" x14ac:dyDescent="0.3">
      <c r="A23" s="107"/>
      <c r="B23" s="107"/>
      <c r="C23" s="109"/>
      <c r="D23" s="120"/>
      <c r="E23" s="31">
        <f t="shared" ref="E23:P23" si="9">E25+E29+E31+E33</f>
        <v>0</v>
      </c>
      <c r="F23" s="32">
        <f t="shared" si="9"/>
        <v>0</v>
      </c>
      <c r="G23" s="32">
        <f>G25+G27+G29+G31+G33</f>
        <v>1350</v>
      </c>
      <c r="H23" s="32">
        <f t="shared" si="9"/>
        <v>0</v>
      </c>
      <c r="I23" s="32">
        <f t="shared" si="9"/>
        <v>0</v>
      </c>
      <c r="J23" s="33">
        <f>J25+J27+J29+J31+J33</f>
        <v>1350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1350</v>
      </c>
    </row>
    <row r="24" spans="1:20" ht="13.8" customHeight="1" x14ac:dyDescent="0.3">
      <c r="A24" s="107"/>
      <c r="B24" s="107" t="s">
        <v>29</v>
      </c>
      <c r="C24" s="109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20" x14ac:dyDescent="0.3">
      <c r="A25" s="107"/>
      <c r="B25" s="107"/>
      <c r="C25" s="109"/>
      <c r="D25" s="36"/>
      <c r="E25" s="42"/>
      <c r="F25" s="43"/>
      <c r="G25" s="43">
        <v>1350</v>
      </c>
      <c r="H25" s="43"/>
      <c r="I25" s="43"/>
      <c r="J25" s="33">
        <f t="shared" si="7"/>
        <v>1350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1350</v>
      </c>
    </row>
    <row r="26" spans="1:20" x14ac:dyDescent="0.3">
      <c r="A26" s="107"/>
      <c r="B26" s="107" t="s">
        <v>32</v>
      </c>
      <c r="C26" s="109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20" x14ac:dyDescent="0.3">
      <c r="A27" s="107"/>
      <c r="B27" s="107"/>
      <c r="C27" s="109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20" ht="13.8" customHeight="1" x14ac:dyDescent="0.3">
      <c r="A28" s="107"/>
      <c r="B28" s="107" t="s">
        <v>32</v>
      </c>
      <c r="C28" s="103" t="s">
        <v>296</v>
      </c>
      <c r="D28" s="120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20" x14ac:dyDescent="0.3">
      <c r="A29" s="107"/>
      <c r="B29" s="107"/>
      <c r="C29" s="104"/>
      <c r="D29" s="120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20" ht="13.8" hidden="1" customHeight="1" x14ac:dyDescent="0.3">
      <c r="A30" s="107"/>
      <c r="B30" s="107" t="s">
        <v>32</v>
      </c>
      <c r="C30" s="103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20" ht="13.8" hidden="1" customHeight="1" x14ac:dyDescent="0.3">
      <c r="A31" s="107"/>
      <c r="B31" s="107"/>
      <c r="C31" s="104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20" x14ac:dyDescent="0.3">
      <c r="A32" s="107"/>
      <c r="B32" s="107" t="s">
        <v>297</v>
      </c>
      <c r="C32" s="109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9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t="13.8" hidden="1" customHeight="1" x14ac:dyDescent="0.3">
      <c r="A34" s="107" t="s">
        <v>34</v>
      </c>
      <c r="B34" s="107"/>
      <c r="C34" s="109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ht="13.8" hidden="1" customHeight="1" x14ac:dyDescent="0.3">
      <c r="A35" s="107"/>
      <c r="B35" s="107"/>
      <c r="C35" s="10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9" t="s">
        <v>37</v>
      </c>
      <c r="D36" s="12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9"/>
      <c r="D37" s="120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8" customHeight="1" x14ac:dyDescent="0.3">
      <c r="A39" s="113" t="s">
        <v>38</v>
      </c>
      <c r="B39" s="114"/>
      <c r="C39" s="117" t="s">
        <v>39</v>
      </c>
      <c r="D39" s="111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customHeight="1" thickBot="1" x14ac:dyDescent="0.35">
      <c r="A40" s="115"/>
      <c r="B40" s="116"/>
      <c r="C40" s="118"/>
      <c r="D40" s="112"/>
      <c r="E40" s="21">
        <f>E42+E44+E50+E52+E54+E56</f>
        <v>0</v>
      </c>
      <c r="F40" s="22">
        <f t="shared" si="10"/>
        <v>78.2</v>
      </c>
      <c r="G40" s="22">
        <f t="shared" si="10"/>
        <v>2442.3100000000004</v>
      </c>
      <c r="H40" s="22">
        <f t="shared" si="10"/>
        <v>0</v>
      </c>
      <c r="I40" s="22">
        <f t="shared" si="10"/>
        <v>0</v>
      </c>
      <c r="J40" s="24">
        <f t="shared" si="11"/>
        <v>2520.5100000000002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2520.5100000000002</v>
      </c>
    </row>
    <row r="41" spans="1:17" x14ac:dyDescent="0.3">
      <c r="A41" s="102" t="s">
        <v>40</v>
      </c>
      <c r="B41" s="102"/>
      <c r="C41" s="104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9"/>
      <c r="D42" s="36"/>
      <c r="E42" s="42"/>
      <c r="F42" s="43"/>
      <c r="G42" s="43">
        <v>157.6</v>
      </c>
      <c r="H42" s="43"/>
      <c r="I42" s="43"/>
      <c r="J42" s="34">
        <f t="shared" si="11"/>
        <v>157.6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157.6</v>
      </c>
    </row>
    <row r="43" spans="1:17" x14ac:dyDescent="0.3">
      <c r="A43" s="107" t="s">
        <v>43</v>
      </c>
      <c r="B43" s="107"/>
      <c r="C43" s="109" t="s">
        <v>44</v>
      </c>
      <c r="D43" s="120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9"/>
      <c r="D44" s="120"/>
      <c r="E44" s="42"/>
      <c r="F44" s="43">
        <v>78.2</v>
      </c>
      <c r="G44" s="43">
        <v>400</v>
      </c>
      <c r="H44" s="43"/>
      <c r="I44" s="43"/>
      <c r="J44" s="34">
        <f t="shared" si="11"/>
        <v>478.2</v>
      </c>
      <c r="K44" s="42"/>
      <c r="L44" s="43"/>
      <c r="M44" s="34"/>
      <c r="N44" s="42"/>
      <c r="O44" s="43"/>
      <c r="P44" s="34"/>
      <c r="Q44" s="35">
        <f t="shared" si="14"/>
        <v>478.2</v>
      </c>
    </row>
    <row r="45" spans="1:17" ht="13.8" hidden="1" customHeight="1" x14ac:dyDescent="0.3">
      <c r="A45" s="107"/>
      <c r="B45" s="107" t="s">
        <v>45</v>
      </c>
      <c r="C45" s="109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t="13.8" hidden="1" customHeight="1" x14ac:dyDescent="0.3">
      <c r="A46" s="107"/>
      <c r="B46" s="107"/>
      <c r="C46" s="10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t="13.8" hidden="1" customHeight="1" x14ac:dyDescent="0.3">
      <c r="A47" s="107"/>
      <c r="B47" s="107" t="s">
        <v>47</v>
      </c>
      <c r="C47" s="109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t="13.8" hidden="1" customHeight="1" x14ac:dyDescent="0.3">
      <c r="A48" s="107"/>
      <c r="B48" s="107"/>
      <c r="C48" s="10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9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9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107" t="s">
        <v>49</v>
      </c>
      <c r="B51" s="107"/>
      <c r="C51" s="109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9"/>
      <c r="D52" s="36"/>
      <c r="E52" s="42"/>
      <c r="F52" s="43"/>
      <c r="G52" s="43">
        <v>858.73</v>
      </c>
      <c r="H52" s="43"/>
      <c r="I52" s="43"/>
      <c r="J52" s="34">
        <f t="shared" si="11"/>
        <v>858.73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858.73</v>
      </c>
    </row>
    <row r="53" spans="1:17" x14ac:dyDescent="0.3">
      <c r="A53" s="107" t="s">
        <v>53</v>
      </c>
      <c r="B53" s="107"/>
      <c r="C53" s="109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9"/>
      <c r="D54" s="36"/>
      <c r="E54" s="42"/>
      <c r="F54" s="43"/>
      <c r="G54" s="43">
        <v>962.28</v>
      </c>
      <c r="H54" s="43"/>
      <c r="I54" s="43"/>
      <c r="J54" s="34">
        <f t="shared" si="11"/>
        <v>962.28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962.28</v>
      </c>
    </row>
    <row r="55" spans="1:17" x14ac:dyDescent="0.3">
      <c r="A55" s="107" t="s">
        <v>55</v>
      </c>
      <c r="B55" s="107"/>
      <c r="C55" s="109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08"/>
      <c r="B56" s="108"/>
      <c r="C56" s="11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8" customHeight="1" x14ac:dyDescent="0.3">
      <c r="A58" s="113" t="s">
        <v>58</v>
      </c>
      <c r="B58" s="114"/>
      <c r="C58" s="117" t="s">
        <v>59</v>
      </c>
      <c r="D58" s="11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64265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75425</v>
      </c>
    </row>
    <row r="59" spans="1:17" ht="14.4" customHeight="1" thickBot="1" x14ac:dyDescent="0.35">
      <c r="A59" s="115"/>
      <c r="B59" s="116"/>
      <c r="C59" s="118"/>
      <c r="D59" s="11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18585.29</v>
      </c>
      <c r="H59" s="22">
        <f t="shared" si="22"/>
        <v>0.36</v>
      </c>
      <c r="I59" s="22">
        <f t="shared" si="22"/>
        <v>0</v>
      </c>
      <c r="J59" s="24">
        <f t="shared" si="17"/>
        <v>18585.650000000001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588.55999999999995</v>
      </c>
      <c r="P59" s="24">
        <f t="shared" si="20"/>
        <v>588.55999999999995</v>
      </c>
      <c r="Q59" s="25">
        <f t="shared" si="21"/>
        <v>19174.210000000003</v>
      </c>
    </row>
    <row r="60" spans="1:17" ht="13.8" customHeight="1" x14ac:dyDescent="0.3">
      <c r="A60" s="102" t="s">
        <v>60</v>
      </c>
      <c r="B60" s="102"/>
      <c r="C60" s="104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9"/>
      <c r="D61" s="36"/>
      <c r="E61" s="42"/>
      <c r="F61" s="43"/>
      <c r="G61" s="43">
        <v>4079.68</v>
      </c>
      <c r="H61" s="43"/>
      <c r="I61" s="43"/>
      <c r="J61" s="34">
        <f t="shared" si="17"/>
        <v>4079.68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4079.68</v>
      </c>
    </row>
    <row r="62" spans="1:17" ht="13.8" customHeight="1" x14ac:dyDescent="0.3">
      <c r="A62" s="107" t="s">
        <v>61</v>
      </c>
      <c r="B62" s="107"/>
      <c r="C62" s="109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9"/>
      <c r="D63" s="36"/>
      <c r="E63" s="42"/>
      <c r="F63" s="43"/>
      <c r="G63" s="43">
        <v>8064.99</v>
      </c>
      <c r="H63" s="43"/>
      <c r="I63" s="43"/>
      <c r="J63" s="34">
        <f t="shared" si="17"/>
        <v>8064.99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8064.99</v>
      </c>
    </row>
    <row r="64" spans="1:17" ht="13.8" customHeight="1" x14ac:dyDescent="0.3">
      <c r="A64" s="107" t="s">
        <v>63</v>
      </c>
      <c r="B64" s="107"/>
      <c r="C64" s="109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9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3.8" customHeight="1" x14ac:dyDescent="0.3">
      <c r="A66" s="107" t="s">
        <v>63</v>
      </c>
      <c r="B66" s="107"/>
      <c r="C66" s="109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9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ht="13.8" customHeight="1" x14ac:dyDescent="0.3">
      <c r="A68" s="107" t="s">
        <v>63</v>
      </c>
      <c r="B68" s="107"/>
      <c r="C68" s="109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9"/>
      <c r="D69" s="36"/>
      <c r="E69" s="42"/>
      <c r="F69" s="43"/>
      <c r="G69" s="43">
        <v>463.9</v>
      </c>
      <c r="H69" s="43"/>
      <c r="I69" s="43"/>
      <c r="J69" s="34">
        <f t="shared" si="17"/>
        <v>463.9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463.9</v>
      </c>
    </row>
    <row r="70" spans="1:17" ht="13.8" hidden="1" customHeight="1" x14ac:dyDescent="0.3">
      <c r="A70" s="107" t="s">
        <v>63</v>
      </c>
      <c r="B70" s="107"/>
      <c r="C70" s="109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t="13.8" hidden="1" customHeight="1" x14ac:dyDescent="0.3">
      <c r="A71" s="107"/>
      <c r="B71" s="107"/>
      <c r="C71" s="109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1" t="s">
        <v>63</v>
      </c>
      <c r="B72" s="101"/>
      <c r="C72" s="103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2"/>
      <c r="B73" s="102"/>
      <c r="C73" s="104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3.8" customHeight="1" x14ac:dyDescent="0.3">
      <c r="A74" s="107" t="s">
        <v>65</v>
      </c>
      <c r="B74" s="107"/>
      <c r="C74" s="109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9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9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9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9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9"/>
      <c r="D79" s="36"/>
      <c r="E79" s="42"/>
      <c r="F79" s="43"/>
      <c r="G79" s="43">
        <v>5370.07</v>
      </c>
      <c r="H79" s="43">
        <v>0.36</v>
      </c>
      <c r="I79" s="43"/>
      <c r="J79" s="34">
        <f t="shared" si="17"/>
        <v>5370.4299999999994</v>
      </c>
      <c r="K79" s="55"/>
      <c r="L79" s="43"/>
      <c r="M79" s="34">
        <f t="shared" si="18"/>
        <v>0</v>
      </c>
      <c r="N79" s="55"/>
      <c r="O79" s="43">
        <v>588.55999999999995</v>
      </c>
      <c r="P79" s="34">
        <f t="shared" si="20"/>
        <v>588.55999999999995</v>
      </c>
      <c r="Q79" s="35">
        <f t="shared" si="21"/>
        <v>5958.99</v>
      </c>
    </row>
    <row r="80" spans="1:17" x14ac:dyDescent="0.3">
      <c r="A80" s="107" t="s">
        <v>70</v>
      </c>
      <c r="B80" s="107"/>
      <c r="C80" s="109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2653</v>
      </c>
    </row>
    <row r="81" spans="1:17" x14ac:dyDescent="0.3">
      <c r="A81" s="107"/>
      <c r="B81" s="107"/>
      <c r="C81" s="109" t="s">
        <v>74</v>
      </c>
      <c r="D81" s="36"/>
      <c r="E81" s="42"/>
      <c r="F81" s="43"/>
      <c r="G81" s="43">
        <v>606.65</v>
      </c>
      <c r="H81" s="43"/>
      <c r="I81" s="43"/>
      <c r="J81" s="34">
        <f t="shared" si="17"/>
        <v>606.65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606.65</v>
      </c>
    </row>
    <row r="82" spans="1:17" ht="13.8" hidden="1" customHeight="1" x14ac:dyDescent="0.3">
      <c r="A82" s="107" t="s">
        <v>70</v>
      </c>
      <c r="B82" s="107"/>
      <c r="C82" s="109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customHeight="1" thickBot="1" x14ac:dyDescent="0.35">
      <c r="A83" s="108"/>
      <c r="B83" s="108"/>
      <c r="C83" s="11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3.8" customHeight="1" x14ac:dyDescent="0.3">
      <c r="A85" s="113" t="s">
        <v>75</v>
      </c>
      <c r="B85" s="114"/>
      <c r="C85" s="117" t="s">
        <v>76</v>
      </c>
      <c r="D85" s="111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customHeight="1" thickBot="1" x14ac:dyDescent="0.35">
      <c r="A86" s="115"/>
      <c r="B86" s="116"/>
      <c r="C86" s="118"/>
      <c r="D86" s="112"/>
      <c r="E86" s="21">
        <f t="shared" si="26"/>
        <v>0</v>
      </c>
      <c r="F86" s="22">
        <f t="shared" si="26"/>
        <v>398.17</v>
      </c>
      <c r="G86" s="22">
        <f t="shared" si="26"/>
        <v>1779.68</v>
      </c>
      <c r="H86" s="22">
        <f t="shared" si="26"/>
        <v>8</v>
      </c>
      <c r="I86" s="22">
        <f t="shared" si="26"/>
        <v>0</v>
      </c>
      <c r="J86" s="24">
        <f t="shared" si="27"/>
        <v>2185.85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2185.85</v>
      </c>
    </row>
    <row r="87" spans="1:17" x14ac:dyDescent="0.3">
      <c r="A87" s="102" t="s">
        <v>77</v>
      </c>
      <c r="B87" s="102"/>
      <c r="C87" s="104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9"/>
      <c r="D88" s="36"/>
      <c r="E88" s="42">
        <v>0</v>
      </c>
      <c r="F88" s="43">
        <v>0</v>
      </c>
      <c r="G88" s="43">
        <v>192.26</v>
      </c>
      <c r="H88" s="43">
        <v>8</v>
      </c>
      <c r="I88" s="43"/>
      <c r="J88" s="34">
        <f t="shared" si="27"/>
        <v>200.26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200.26</v>
      </c>
    </row>
    <row r="89" spans="1:17" ht="13.8" hidden="1" customHeight="1" x14ac:dyDescent="0.3">
      <c r="A89" s="101" t="s">
        <v>77</v>
      </c>
      <c r="B89" s="101"/>
      <c r="C89" s="103" t="s">
        <v>80</v>
      </c>
      <c r="D89" s="96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t="13.8" hidden="1" customHeight="1" x14ac:dyDescent="0.3">
      <c r="A90" s="102"/>
      <c r="B90" s="102"/>
      <c r="C90" s="104"/>
      <c r="D90" s="96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9" t="s">
        <v>82</v>
      </c>
      <c r="D91" s="120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9"/>
      <c r="D92" s="120"/>
      <c r="E92" s="42">
        <v>0</v>
      </c>
      <c r="F92" s="43">
        <v>0</v>
      </c>
      <c r="G92" s="43">
        <v>0</v>
      </c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9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08"/>
      <c r="B94" s="108"/>
      <c r="C94" s="110"/>
      <c r="D94" s="50"/>
      <c r="E94" s="51"/>
      <c r="F94" s="45">
        <v>398.17</v>
      </c>
      <c r="G94" s="45">
        <v>1587.42</v>
      </c>
      <c r="H94" s="45"/>
      <c r="I94" s="45"/>
      <c r="J94" s="24">
        <f t="shared" si="27"/>
        <v>1985.5900000000001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1985.5900000000001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3.8" customHeight="1" x14ac:dyDescent="0.3">
      <c r="A96" s="113" t="s">
        <v>85</v>
      </c>
      <c r="B96" s="114"/>
      <c r="C96" s="117" t="s">
        <v>86</v>
      </c>
      <c r="D96" s="111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33742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140380</v>
      </c>
    </row>
    <row r="97" spans="1:17" ht="14.4" customHeight="1" thickBot="1" x14ac:dyDescent="0.35">
      <c r="A97" s="115"/>
      <c r="B97" s="116"/>
      <c r="C97" s="118"/>
      <c r="D97" s="112"/>
      <c r="E97" s="21">
        <f t="shared" si="31"/>
        <v>25690.16</v>
      </c>
      <c r="F97" s="22">
        <f t="shared" si="31"/>
        <v>8996.9700000000012</v>
      </c>
      <c r="G97" s="22">
        <f t="shared" si="31"/>
        <v>10513.07</v>
      </c>
      <c r="H97" s="22">
        <f t="shared" si="31"/>
        <v>0</v>
      </c>
      <c r="I97" s="22">
        <f t="shared" si="31"/>
        <v>0</v>
      </c>
      <c r="J97" s="24">
        <f t="shared" si="32"/>
        <v>45200.200000000004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45200.200000000004</v>
      </c>
    </row>
    <row r="98" spans="1:17" x14ac:dyDescent="0.3">
      <c r="A98" s="102" t="s">
        <v>87</v>
      </c>
      <c r="B98" s="102"/>
      <c r="C98" s="104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9"/>
      <c r="D99" s="36"/>
      <c r="E99" s="42">
        <v>19468.89</v>
      </c>
      <c r="F99" s="43">
        <v>6852.85</v>
      </c>
      <c r="G99" s="43">
        <v>2209.9</v>
      </c>
      <c r="H99" s="43">
        <v>0</v>
      </c>
      <c r="I99" s="43"/>
      <c r="J99" s="34">
        <f t="shared" si="32"/>
        <v>28531.64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28531.64</v>
      </c>
    </row>
    <row r="100" spans="1:17" x14ac:dyDescent="0.3">
      <c r="A100" s="107" t="s">
        <v>89</v>
      </c>
      <c r="B100" s="107"/>
      <c r="C100" s="109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9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9" t="s">
        <v>256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32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24323</v>
      </c>
    </row>
    <row r="103" spans="1:17" x14ac:dyDescent="0.3">
      <c r="A103" s="107"/>
      <c r="B103" s="107"/>
      <c r="C103" s="109"/>
      <c r="D103" s="36"/>
      <c r="E103" s="42">
        <v>6221.27</v>
      </c>
      <c r="F103" s="43">
        <v>1841.52</v>
      </c>
      <c r="G103" s="43">
        <v>1096.8699999999999</v>
      </c>
      <c r="H103" s="43">
        <v>0</v>
      </c>
      <c r="I103" s="43"/>
      <c r="J103" s="34">
        <f t="shared" si="32"/>
        <v>9159.66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9159.66</v>
      </c>
    </row>
    <row r="104" spans="1:17" x14ac:dyDescent="0.3">
      <c r="A104" s="107" t="s">
        <v>92</v>
      </c>
      <c r="B104" s="107"/>
      <c r="C104" s="109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9"/>
      <c r="D105" s="36"/>
      <c r="E105" s="42"/>
      <c r="F105" s="43">
        <v>75.44</v>
      </c>
      <c r="G105" s="43">
        <v>236.86</v>
      </c>
      <c r="H105" s="43"/>
      <c r="I105" s="43"/>
      <c r="J105" s="34">
        <f t="shared" si="32"/>
        <v>312.3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312.3</v>
      </c>
    </row>
    <row r="106" spans="1:17" x14ac:dyDescent="0.3">
      <c r="A106" s="107" t="s">
        <v>95</v>
      </c>
      <c r="B106" s="107"/>
      <c r="C106" s="109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9"/>
      <c r="D107" s="36"/>
      <c r="E107" s="51"/>
      <c r="F107" s="45">
        <v>227.16</v>
      </c>
      <c r="G107" s="45">
        <v>6969.44</v>
      </c>
      <c r="H107" s="45"/>
      <c r="I107" s="45"/>
      <c r="J107" s="24">
        <f t="shared" si="32"/>
        <v>7196.5999999999995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7196.5999999999995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3.8" customHeight="1" x14ac:dyDescent="0.3">
      <c r="A109" s="113" t="s">
        <v>98</v>
      </c>
      <c r="B109" s="114"/>
      <c r="C109" s="117" t="s">
        <v>99</v>
      </c>
      <c r="D109" s="111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customHeight="1" thickBot="1" x14ac:dyDescent="0.35">
      <c r="A110" s="115"/>
      <c r="B110" s="116"/>
      <c r="C110" s="118"/>
      <c r="D110" s="112"/>
      <c r="E110" s="21">
        <f t="shared" si="36"/>
        <v>0</v>
      </c>
      <c r="F110" s="22">
        <f t="shared" si="36"/>
        <v>0</v>
      </c>
      <c r="G110" s="22">
        <f t="shared" si="36"/>
        <v>46055.46</v>
      </c>
      <c r="H110" s="22">
        <f t="shared" si="36"/>
        <v>0</v>
      </c>
      <c r="I110" s="22">
        <f t="shared" si="36"/>
        <v>0</v>
      </c>
      <c r="J110" s="24">
        <f t="shared" si="37"/>
        <v>46055.46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46055.46</v>
      </c>
    </row>
    <row r="111" spans="1:17" ht="13.8" customHeight="1" x14ac:dyDescent="0.3">
      <c r="A111" s="102" t="s">
        <v>100</v>
      </c>
      <c r="B111" s="102"/>
      <c r="C111" s="104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9"/>
      <c r="D112" s="36"/>
      <c r="E112" s="42"/>
      <c r="F112" s="43"/>
      <c r="G112" s="43">
        <v>44075.9</v>
      </c>
      <c r="H112" s="43"/>
      <c r="I112" s="43"/>
      <c r="J112" s="34">
        <f t="shared" si="37"/>
        <v>44075.9</v>
      </c>
      <c r="K112" s="42">
        <v>0</v>
      </c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44075.9</v>
      </c>
    </row>
    <row r="113" spans="1:17" x14ac:dyDescent="0.3">
      <c r="A113" s="107" t="s">
        <v>102</v>
      </c>
      <c r="B113" s="107"/>
      <c r="C113" s="109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08"/>
      <c r="B114" s="108"/>
      <c r="C114" s="110"/>
      <c r="D114" s="50"/>
      <c r="E114" s="51"/>
      <c r="F114" s="45"/>
      <c r="G114" s="45">
        <v>1979.56</v>
      </c>
      <c r="H114" s="45"/>
      <c r="I114" s="45"/>
      <c r="J114" s="24">
        <f t="shared" si="37"/>
        <v>1979.56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1979.56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3.8" customHeight="1" x14ac:dyDescent="0.3">
      <c r="A116" s="113" t="s">
        <v>105</v>
      </c>
      <c r="B116" s="114"/>
      <c r="C116" s="117" t="s">
        <v>106</v>
      </c>
      <c r="D116" s="111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customHeight="1" thickBot="1" x14ac:dyDescent="0.35">
      <c r="A117" s="115"/>
      <c r="B117" s="116"/>
      <c r="C117" s="118"/>
      <c r="D117" s="112"/>
      <c r="E117" s="21">
        <f t="shared" si="41"/>
        <v>0</v>
      </c>
      <c r="F117" s="22">
        <f t="shared" si="41"/>
        <v>0</v>
      </c>
      <c r="G117" s="22">
        <f t="shared" si="41"/>
        <v>16931.72</v>
      </c>
      <c r="H117" s="22">
        <f t="shared" si="41"/>
        <v>0</v>
      </c>
      <c r="I117" s="22">
        <f t="shared" si="41"/>
        <v>820.92</v>
      </c>
      <c r="J117" s="24">
        <f t="shared" si="42"/>
        <v>17752.64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5720</v>
      </c>
      <c r="P117" s="24">
        <f t="shared" si="44"/>
        <v>5720</v>
      </c>
      <c r="Q117" s="25">
        <f t="shared" ref="Q117:Q133" si="45">P117+M117+J117</f>
        <v>23472.639999999999</v>
      </c>
    </row>
    <row r="118" spans="1:17" ht="13.8" customHeight="1" x14ac:dyDescent="0.3">
      <c r="A118" s="100" t="s">
        <v>107</v>
      </c>
      <c r="B118" s="102"/>
      <c r="C118" s="104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5"/>
      <c r="B119" s="107"/>
      <c r="C119" s="109"/>
      <c r="D119" s="36"/>
      <c r="E119" s="42"/>
      <c r="F119" s="43"/>
      <c r="G119" s="43">
        <v>13515.26</v>
      </c>
      <c r="H119" s="43"/>
      <c r="I119" s="43"/>
      <c r="J119" s="34">
        <f t="shared" si="42"/>
        <v>13515.26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13515.26</v>
      </c>
    </row>
    <row r="120" spans="1:17" ht="13.8" customHeight="1" x14ac:dyDescent="0.3">
      <c r="A120" s="100" t="s">
        <v>107</v>
      </c>
      <c r="B120" s="107"/>
      <c r="C120" s="109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5"/>
      <c r="B121" s="107"/>
      <c r="C121" s="109"/>
      <c r="D121" s="36"/>
      <c r="E121" s="42"/>
      <c r="F121" s="43"/>
      <c r="G121" s="43">
        <v>3302.46</v>
      </c>
      <c r="H121" s="43"/>
      <c r="I121" s="43"/>
      <c r="J121" s="34">
        <f t="shared" si="42"/>
        <v>3302.46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3302.46</v>
      </c>
    </row>
    <row r="122" spans="1:17" ht="13.8" customHeight="1" x14ac:dyDescent="0.3">
      <c r="A122" s="105" t="s">
        <v>107</v>
      </c>
      <c r="B122" s="107"/>
      <c r="C122" s="109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5"/>
      <c r="B123" s="107"/>
      <c r="C123" s="109"/>
      <c r="D123" s="36"/>
      <c r="E123" s="42"/>
      <c r="F123" s="43"/>
      <c r="G123" s="43">
        <v>114</v>
      </c>
      <c r="H123" s="43"/>
      <c r="I123" s="43"/>
      <c r="J123" s="34">
        <f t="shared" si="42"/>
        <v>114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114</v>
      </c>
    </row>
    <row r="124" spans="1:17" ht="13.8" customHeight="1" x14ac:dyDescent="0.3">
      <c r="A124" s="105" t="s">
        <v>107</v>
      </c>
      <c r="B124" s="107"/>
      <c r="C124" s="109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5"/>
      <c r="B125" s="107"/>
      <c r="C125" s="109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ht="13.8" customHeight="1" x14ac:dyDescent="0.3">
      <c r="A126" s="99" t="s">
        <v>113</v>
      </c>
      <c r="B126" s="101"/>
      <c r="C126" s="103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0"/>
      <c r="B127" s="102"/>
      <c r="C127" s="104"/>
      <c r="D127" s="36"/>
      <c r="E127" s="42"/>
      <c r="F127" s="43"/>
      <c r="G127" s="43"/>
      <c r="H127" s="43"/>
      <c r="I127" s="43">
        <v>820.92</v>
      </c>
      <c r="J127" s="34">
        <f t="shared" si="42"/>
        <v>820.92</v>
      </c>
      <c r="K127" s="42"/>
      <c r="L127" s="43"/>
      <c r="M127" s="34">
        <f t="shared" si="43"/>
        <v>0</v>
      </c>
      <c r="N127" s="55"/>
      <c r="O127" s="43">
        <v>5720</v>
      </c>
      <c r="P127" s="34">
        <f t="shared" si="44"/>
        <v>5720</v>
      </c>
      <c r="Q127" s="35">
        <f t="shared" si="45"/>
        <v>6540.92</v>
      </c>
    </row>
    <row r="128" spans="1:17" x14ac:dyDescent="0.3">
      <c r="A128" s="99" t="s">
        <v>113</v>
      </c>
      <c r="B128" s="101"/>
      <c r="C128" s="103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0"/>
      <c r="B129" s="102"/>
      <c r="C129" s="104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99" t="s">
        <v>113</v>
      </c>
      <c r="B130" s="101"/>
      <c r="C130" s="103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0"/>
      <c r="B131" s="102"/>
      <c r="C131" s="104"/>
      <c r="D131" s="36"/>
      <c r="E131" s="42"/>
      <c r="F131" s="43"/>
      <c r="G131" s="43"/>
      <c r="H131" s="43"/>
      <c r="I131" s="43"/>
      <c r="J131" s="34">
        <f t="shared" si="46"/>
        <v>0</v>
      </c>
      <c r="K131" s="42">
        <v>0</v>
      </c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5" t="s">
        <v>113</v>
      </c>
      <c r="B132" s="107"/>
      <c r="C132" s="109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06"/>
      <c r="B133" s="108"/>
      <c r="C133" s="110"/>
      <c r="D133" s="50"/>
      <c r="E133" s="51"/>
      <c r="F133" s="45"/>
      <c r="G133" s="45"/>
      <c r="H133" s="45"/>
      <c r="I133" s="45"/>
      <c r="J133" s="24">
        <f t="shared" si="42"/>
        <v>0</v>
      </c>
      <c r="K133" s="51">
        <v>0</v>
      </c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3.8" customHeight="1" x14ac:dyDescent="0.3">
      <c r="A135" s="113" t="s">
        <v>116</v>
      </c>
      <c r="B135" s="114"/>
      <c r="C135" s="117" t="s">
        <v>117</v>
      </c>
      <c r="D135" s="111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61786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326877</v>
      </c>
    </row>
    <row r="136" spans="1:17" ht="13.8" customHeight="1" x14ac:dyDescent="0.3">
      <c r="A136" s="122"/>
      <c r="B136" s="123"/>
      <c r="C136" s="124"/>
      <c r="D136" s="120"/>
      <c r="E136" s="31">
        <f t="shared" si="50"/>
        <v>56771.3</v>
      </c>
      <c r="F136" s="32">
        <f t="shared" si="50"/>
        <v>19440.98</v>
      </c>
      <c r="G136" s="32">
        <f t="shared" si="50"/>
        <v>20063.78</v>
      </c>
      <c r="H136" s="32">
        <f t="shared" si="50"/>
        <v>346.59000000000003</v>
      </c>
      <c r="I136" s="32">
        <f t="shared" si="50"/>
        <v>0</v>
      </c>
      <c r="J136" s="33">
        <f t="shared" si="51"/>
        <v>96622.65</v>
      </c>
      <c r="K136" s="31">
        <f>K138+K140+K142+K144+K146</f>
        <v>2580</v>
      </c>
      <c r="L136" s="32">
        <f>L138+L140+L142+L144+L146</f>
        <v>0</v>
      </c>
      <c r="M136" s="34">
        <f t="shared" si="52"/>
        <v>2580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99202.65</v>
      </c>
    </row>
    <row r="137" spans="1:17" x14ac:dyDescent="0.3">
      <c r="A137" s="100" t="s">
        <v>118</v>
      </c>
      <c r="B137" s="102"/>
      <c r="C137" s="104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5"/>
      <c r="B138" s="107"/>
      <c r="C138" s="109"/>
      <c r="D138" s="36"/>
      <c r="E138" s="42">
        <v>52535.01</v>
      </c>
      <c r="F138" s="43">
        <v>18129.93</v>
      </c>
      <c r="G138" s="43">
        <v>18327.43</v>
      </c>
      <c r="H138" s="43">
        <v>163.18</v>
      </c>
      <c r="I138" s="43"/>
      <c r="J138" s="34">
        <f t="shared" si="51"/>
        <v>89155.549999999988</v>
      </c>
      <c r="K138" s="42">
        <v>2580</v>
      </c>
      <c r="L138" s="43"/>
      <c r="M138" s="34">
        <f t="shared" si="52"/>
        <v>2580</v>
      </c>
      <c r="N138" s="55"/>
      <c r="O138" s="43"/>
      <c r="P138" s="34">
        <f t="shared" si="53"/>
        <v>0</v>
      </c>
      <c r="Q138" s="35">
        <f t="shared" si="54"/>
        <v>91735.549999999988</v>
      </c>
    </row>
    <row r="139" spans="1:17" ht="13.8" customHeight="1" x14ac:dyDescent="0.3">
      <c r="A139" s="99" t="s">
        <v>121</v>
      </c>
      <c r="B139" s="101"/>
      <c r="C139" s="103" t="s">
        <v>314</v>
      </c>
      <c r="D139" s="141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5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296</v>
      </c>
    </row>
    <row r="140" spans="1:17" ht="13.8" customHeight="1" x14ac:dyDescent="0.3">
      <c r="A140" s="100"/>
      <c r="B140" s="102"/>
      <c r="C140" s="104"/>
      <c r="D140" s="142"/>
      <c r="E140" s="42"/>
      <c r="F140" s="43"/>
      <c r="G140" s="43">
        <v>296</v>
      </c>
      <c r="H140" s="43"/>
      <c r="I140" s="43"/>
      <c r="J140" s="33">
        <f t="shared" si="51"/>
        <v>296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296</v>
      </c>
    </row>
    <row r="141" spans="1:17" x14ac:dyDescent="0.3">
      <c r="A141" s="105" t="s">
        <v>123</v>
      </c>
      <c r="B141" s="107"/>
      <c r="C141" s="109" t="s">
        <v>302</v>
      </c>
      <c r="D141" s="12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5"/>
      <c r="B142" s="107"/>
      <c r="C142" s="109"/>
      <c r="D142" s="120"/>
      <c r="E142" s="42"/>
      <c r="F142" s="43"/>
      <c r="G142" s="43"/>
      <c r="H142" s="43">
        <v>0</v>
      </c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5" t="s">
        <v>124</v>
      </c>
      <c r="B143" s="107"/>
      <c r="C143" s="109" t="s">
        <v>301</v>
      </c>
      <c r="D143" s="120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06"/>
      <c r="B144" s="108"/>
      <c r="C144" s="110"/>
      <c r="D144" s="120"/>
      <c r="E144" s="42"/>
      <c r="F144" s="43"/>
      <c r="G144" s="43">
        <v>12.46</v>
      </c>
      <c r="H144" s="43"/>
      <c r="I144" s="43"/>
      <c r="J144" s="33">
        <f t="shared" si="51"/>
        <v>12.46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12.46</v>
      </c>
    </row>
    <row r="145" spans="1:17" x14ac:dyDescent="0.3">
      <c r="A145" s="105" t="s">
        <v>124</v>
      </c>
      <c r="B145" s="107"/>
      <c r="C145" s="109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06"/>
      <c r="B146" s="108"/>
      <c r="C146" s="110"/>
      <c r="D146" s="50"/>
      <c r="E146" s="51">
        <v>4236.29</v>
      </c>
      <c r="F146" s="45">
        <v>1311.05</v>
      </c>
      <c r="G146" s="45">
        <v>1427.89</v>
      </c>
      <c r="H146" s="45">
        <v>183.41</v>
      </c>
      <c r="I146" s="45"/>
      <c r="J146" s="23">
        <f t="shared" si="51"/>
        <v>7158.64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7158.64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3.8" customHeight="1" x14ac:dyDescent="0.3">
      <c r="A148" s="113" t="s">
        <v>127</v>
      </c>
      <c r="B148" s="114"/>
      <c r="C148" s="117" t="s">
        <v>128</v>
      </c>
      <c r="D148" s="14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51513</v>
      </c>
      <c r="H148" s="17">
        <f t="shared" si="58"/>
        <v>181000</v>
      </c>
      <c r="I148" s="17">
        <f>I150+I152+I154+I156</f>
        <v>0</v>
      </c>
      <c r="J148" s="19">
        <f>SUM(E148:I148)</f>
        <v>232513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232513</v>
      </c>
    </row>
    <row r="149" spans="1:17" ht="14.4" customHeight="1" thickBot="1" x14ac:dyDescent="0.35">
      <c r="A149" s="115"/>
      <c r="B149" s="116"/>
      <c r="C149" s="118"/>
      <c r="D149" s="144"/>
      <c r="E149" s="21">
        <f t="shared" si="58"/>
        <v>0</v>
      </c>
      <c r="F149" s="22">
        <f t="shared" si="58"/>
        <v>0</v>
      </c>
      <c r="G149" s="22">
        <f t="shared" si="58"/>
        <v>44990.06</v>
      </c>
      <c r="H149" s="22">
        <f t="shared" si="58"/>
        <v>700</v>
      </c>
      <c r="I149" s="22">
        <f>I151+I153+I155+I157</f>
        <v>0</v>
      </c>
      <c r="J149" s="24">
        <f>SUM(E149:I149)</f>
        <v>45690.06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45690.06</v>
      </c>
    </row>
    <row r="150" spans="1:17" ht="13.8" customHeight="1" x14ac:dyDescent="0.3">
      <c r="A150" s="100" t="s">
        <v>129</v>
      </c>
      <c r="B150" s="102"/>
      <c r="C150" s="104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61">SUM(E150:I150)</f>
        <v>165000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165000</v>
      </c>
    </row>
    <row r="151" spans="1:17" x14ac:dyDescent="0.3">
      <c r="A151" s="105"/>
      <c r="B151" s="107"/>
      <c r="C151" s="109"/>
      <c r="D151" s="59"/>
      <c r="E151" s="42"/>
      <c r="F151" s="43"/>
      <c r="G151" s="43"/>
      <c r="H151" s="43">
        <v>0</v>
      </c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ht="13.8" customHeight="1" x14ac:dyDescent="0.3">
      <c r="A152" s="105" t="s">
        <v>129</v>
      </c>
      <c r="B152" s="107"/>
      <c r="C152" s="109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61"/>
        <v>3000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3000</v>
      </c>
    </row>
    <row r="153" spans="1:17" x14ac:dyDescent="0.3">
      <c r="A153" s="105"/>
      <c r="B153" s="107"/>
      <c r="C153" s="109"/>
      <c r="D153" s="59"/>
      <c r="E153" s="42"/>
      <c r="F153" s="43"/>
      <c r="G153" s="43"/>
      <c r="H153" s="43">
        <v>700</v>
      </c>
      <c r="I153" s="43"/>
      <c r="J153" s="34">
        <f t="shared" si="61"/>
        <v>700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700</v>
      </c>
    </row>
    <row r="154" spans="1:17" x14ac:dyDescent="0.3">
      <c r="A154" s="105" t="s">
        <v>133</v>
      </c>
      <c r="B154" s="107"/>
      <c r="C154" s="109" t="s">
        <v>134</v>
      </c>
      <c r="D154" s="59" t="s">
        <v>131</v>
      </c>
      <c r="E154" s="37">
        <v>0</v>
      </c>
      <c r="F154" s="38">
        <v>0</v>
      </c>
      <c r="G154" s="38">
        <v>51513</v>
      </c>
      <c r="H154" s="38">
        <v>13000</v>
      </c>
      <c r="I154" s="38">
        <v>0</v>
      </c>
      <c r="J154" s="29">
        <f>SUM(E154:I154)</f>
        <v>64513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64513</v>
      </c>
    </row>
    <row r="155" spans="1:17" x14ac:dyDescent="0.3">
      <c r="A155" s="105"/>
      <c r="B155" s="107"/>
      <c r="C155" s="109"/>
      <c r="D155" s="59"/>
      <c r="E155" s="42"/>
      <c r="F155" s="43"/>
      <c r="G155" s="43">
        <v>44990.06</v>
      </c>
      <c r="H155" s="43">
        <v>0</v>
      </c>
      <c r="I155" s="43"/>
      <c r="J155" s="34">
        <f>SUM(E155:I155)</f>
        <v>44990.06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44990.06</v>
      </c>
    </row>
    <row r="156" spans="1:17" x14ac:dyDescent="0.3">
      <c r="A156" s="105" t="s">
        <v>135</v>
      </c>
      <c r="B156" s="107"/>
      <c r="C156" s="109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06"/>
      <c r="B157" s="108"/>
      <c r="C157" s="11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3.8" customHeight="1" x14ac:dyDescent="0.3">
      <c r="A159" s="113" t="s">
        <v>137</v>
      </c>
      <c r="B159" s="114"/>
      <c r="C159" s="117" t="s">
        <v>138</v>
      </c>
      <c r="D159" s="111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ht="13.8" customHeight="1" x14ac:dyDescent="0.3">
      <c r="A160" s="122"/>
      <c r="B160" s="123"/>
      <c r="C160" s="124"/>
      <c r="D160" s="120"/>
      <c r="E160" s="31">
        <f t="shared" ref="E160:I160" si="69">E162+E164+E166+E168+E170+E172+E174++E176+E178+E180+E182+E184+E186+E188</f>
        <v>41.29</v>
      </c>
      <c r="F160" s="32">
        <f t="shared" si="69"/>
        <v>421.38</v>
      </c>
      <c r="G160" s="32">
        <f>G162+G164+G166+G168+G170+G172+G174++G176+G178+G180+G182+G184+G186+G188</f>
        <v>29518.570000000003</v>
      </c>
      <c r="H160" s="32">
        <f t="shared" si="69"/>
        <v>0</v>
      </c>
      <c r="I160" s="32">
        <f t="shared" si="69"/>
        <v>0</v>
      </c>
      <c r="J160" s="34">
        <f>SUM(E160:I160)</f>
        <v>29981.24</v>
      </c>
      <c r="K160" s="57">
        <f t="shared" si="65"/>
        <v>2174.4</v>
      </c>
      <c r="L160" s="32">
        <f t="shared" si="65"/>
        <v>0</v>
      </c>
      <c r="M160" s="34">
        <f t="shared" si="66"/>
        <v>2174.4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>P160+M160+J160</f>
        <v>32155.640000000003</v>
      </c>
    </row>
    <row r="161" spans="1:17" ht="13.8" customHeight="1" x14ac:dyDescent="0.3">
      <c r="A161" s="100" t="s">
        <v>139</v>
      </c>
      <c r="B161" s="102"/>
      <c r="C161" s="104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5"/>
      <c r="B162" s="107"/>
      <c r="C162" s="109"/>
      <c r="D162" s="36"/>
      <c r="E162" s="42">
        <v>41.29</v>
      </c>
      <c r="F162" s="43">
        <v>421.38</v>
      </c>
      <c r="G162" s="43"/>
      <c r="H162" s="43"/>
      <c r="I162" s="43"/>
      <c r="J162" s="34">
        <f t="shared" si="64"/>
        <v>462.67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462.67</v>
      </c>
    </row>
    <row r="163" spans="1:17" x14ac:dyDescent="0.3">
      <c r="A163" s="105" t="s">
        <v>139</v>
      </c>
      <c r="B163" s="107"/>
      <c r="C163" s="109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5"/>
      <c r="B164" s="107"/>
      <c r="C164" s="109"/>
      <c r="D164" s="36"/>
      <c r="E164" s="42"/>
      <c r="F164" s="43"/>
      <c r="G164" s="43">
        <v>16249.63</v>
      </c>
      <c r="H164" s="43"/>
      <c r="I164" s="43"/>
      <c r="J164" s="34">
        <f t="shared" si="64"/>
        <v>16249.63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16249.63</v>
      </c>
    </row>
    <row r="165" spans="1:17" x14ac:dyDescent="0.3">
      <c r="A165" s="105" t="s">
        <v>139</v>
      </c>
      <c r="B165" s="107"/>
      <c r="C165" s="109" t="s">
        <v>261</v>
      </c>
      <c r="D165" s="120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5"/>
      <c r="B166" s="107"/>
      <c r="C166" s="109"/>
      <c r="D166" s="120"/>
      <c r="E166" s="42"/>
      <c r="F166" s="43"/>
      <c r="G166" s="43">
        <v>2096.17</v>
      </c>
      <c r="H166" s="43"/>
      <c r="I166" s="43"/>
      <c r="J166" s="34">
        <f t="shared" si="64"/>
        <v>2096.17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2096.17</v>
      </c>
    </row>
    <row r="167" spans="1:17" x14ac:dyDescent="0.3">
      <c r="A167" s="105" t="s">
        <v>139</v>
      </c>
      <c r="B167" s="107"/>
      <c r="C167" s="109" t="s">
        <v>265</v>
      </c>
      <c r="D167" s="120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5"/>
      <c r="B168" s="107"/>
      <c r="C168" s="109"/>
      <c r="D168" s="120"/>
      <c r="E168" s="42"/>
      <c r="F168" s="43"/>
      <c r="G168" s="43">
        <v>0</v>
      </c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ht="13.8" customHeight="1" x14ac:dyDescent="0.3">
      <c r="A169" s="105" t="s">
        <v>139</v>
      </c>
      <c r="B169" s="107"/>
      <c r="C169" s="109" t="s">
        <v>303</v>
      </c>
      <c r="D169" s="12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5"/>
      <c r="B170" s="107"/>
      <c r="C170" s="109"/>
      <c r="D170" s="120"/>
      <c r="E170" s="42"/>
      <c r="F170" s="43"/>
      <c r="G170" s="43">
        <v>0</v>
      </c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5" t="s">
        <v>139</v>
      </c>
      <c r="B171" s="107"/>
      <c r="C171" s="109" t="s">
        <v>304</v>
      </c>
      <c r="D171" s="120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5"/>
      <c r="B172" s="107"/>
      <c r="C172" s="109"/>
      <c r="D172" s="120"/>
      <c r="E172" s="42"/>
      <c r="F172" s="43"/>
      <c r="G172" s="43">
        <v>8867.2800000000007</v>
      </c>
      <c r="H172" s="43"/>
      <c r="I172" s="43"/>
      <c r="J172" s="34">
        <f t="shared" si="64"/>
        <v>8867.2800000000007</v>
      </c>
      <c r="K172" s="55">
        <v>2174.4</v>
      </c>
      <c r="L172" s="43"/>
      <c r="M172" s="34">
        <f t="shared" si="66"/>
        <v>2174.4</v>
      </c>
      <c r="N172" s="55"/>
      <c r="O172" s="43"/>
      <c r="P172" s="34">
        <f t="shared" si="70"/>
        <v>0</v>
      </c>
      <c r="Q172" s="35">
        <f t="shared" si="68"/>
        <v>11041.68</v>
      </c>
    </row>
    <row r="173" spans="1:17" x14ac:dyDescent="0.3">
      <c r="A173" s="105" t="s">
        <v>139</v>
      </c>
      <c r="B173" s="107"/>
      <c r="C173" s="109" t="s">
        <v>263</v>
      </c>
      <c r="D173" s="120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5"/>
      <c r="B174" s="107"/>
      <c r="C174" s="109"/>
      <c r="D174" s="120"/>
      <c r="E174" s="42"/>
      <c r="F174" s="43"/>
      <c r="G174" s="43">
        <v>1305.49</v>
      </c>
      <c r="H174" s="43"/>
      <c r="I174" s="43"/>
      <c r="J174" s="34">
        <f t="shared" si="64"/>
        <v>1305.49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1305.49</v>
      </c>
    </row>
    <row r="175" spans="1:17" x14ac:dyDescent="0.3">
      <c r="A175" s="105" t="s">
        <v>139</v>
      </c>
      <c r="B175" s="107"/>
      <c r="C175" s="109" t="s">
        <v>217</v>
      </c>
      <c r="D175" s="120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5"/>
      <c r="B176" s="107"/>
      <c r="C176" s="109"/>
      <c r="D176" s="120"/>
      <c r="E176" s="42"/>
      <c r="F176" s="43"/>
      <c r="G176" s="43">
        <v>0</v>
      </c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20" x14ac:dyDescent="0.3">
      <c r="A177" s="105" t="s">
        <v>262</v>
      </c>
      <c r="B177" s="107"/>
      <c r="C177" s="109" t="s">
        <v>140</v>
      </c>
      <c r="D177" s="120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20" x14ac:dyDescent="0.3">
      <c r="A178" s="105"/>
      <c r="B178" s="107"/>
      <c r="C178" s="109"/>
      <c r="D178" s="120"/>
      <c r="E178" s="42"/>
      <c r="F178" s="43"/>
      <c r="G178" s="43">
        <v>0</v>
      </c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20" x14ac:dyDescent="0.3">
      <c r="A179" s="105" t="s">
        <v>139</v>
      </c>
      <c r="B179" s="107"/>
      <c r="C179" s="109" t="s">
        <v>264</v>
      </c>
      <c r="D179" s="120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20" x14ac:dyDescent="0.3">
      <c r="A180" s="105"/>
      <c r="B180" s="107"/>
      <c r="C180" s="109"/>
      <c r="D180" s="120"/>
      <c r="E180" s="42"/>
      <c r="F180" s="43"/>
      <c r="G180" s="43">
        <v>1000</v>
      </c>
      <c r="H180" s="43"/>
      <c r="I180" s="43"/>
      <c r="J180" s="34">
        <f t="shared" si="64"/>
        <v>1000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1000</v>
      </c>
    </row>
    <row r="181" spans="1:20" x14ac:dyDescent="0.3">
      <c r="A181" s="105" t="s">
        <v>262</v>
      </c>
      <c r="B181" s="107"/>
      <c r="C181" s="109" t="s">
        <v>230</v>
      </c>
      <c r="D181" s="120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20" x14ac:dyDescent="0.3">
      <c r="A182" s="105"/>
      <c r="B182" s="107"/>
      <c r="C182" s="109"/>
      <c r="D182" s="120"/>
      <c r="E182" s="42"/>
      <c r="F182" s="43"/>
      <c r="G182" s="43">
        <v>0</v>
      </c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20" x14ac:dyDescent="0.3">
      <c r="A183" s="105" t="s">
        <v>293</v>
      </c>
      <c r="B183" s="107"/>
      <c r="C183" s="109" t="s">
        <v>294</v>
      </c>
      <c r="D183" s="120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20" x14ac:dyDescent="0.3">
      <c r="A184" s="105"/>
      <c r="B184" s="107"/>
      <c r="C184" s="109"/>
      <c r="D184" s="120"/>
      <c r="E184" s="42"/>
      <c r="F184" s="43"/>
      <c r="G184" s="43">
        <v>0</v>
      </c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20" ht="13.8" hidden="1" customHeight="1" x14ac:dyDescent="0.3">
      <c r="A185" s="105"/>
      <c r="B185" s="107"/>
      <c r="C185" s="109"/>
      <c r="D185" s="120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20" ht="13.8" hidden="1" customHeight="1" x14ac:dyDescent="0.3">
      <c r="A186" s="105"/>
      <c r="B186" s="107"/>
      <c r="C186" s="109"/>
      <c r="D186" s="120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20" ht="13.8" hidden="1" customHeight="1" x14ac:dyDescent="0.3">
      <c r="A187" s="105"/>
      <c r="B187" s="107"/>
      <c r="C187" s="109"/>
      <c r="D187" s="120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20" ht="14.4" hidden="1" customHeight="1" thickBot="1" x14ac:dyDescent="0.35">
      <c r="A188" s="106"/>
      <c r="B188" s="108"/>
      <c r="C188" s="110"/>
      <c r="D188" s="112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20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  <c r="R189" s="9"/>
      <c r="S189" s="9"/>
      <c r="T189" s="9"/>
    </row>
    <row r="190" spans="1:20" ht="13.8" customHeight="1" x14ac:dyDescent="0.3">
      <c r="A190" s="113" t="s">
        <v>141</v>
      </c>
      <c r="B190" s="114"/>
      <c r="C190" s="117" t="s">
        <v>142</v>
      </c>
      <c r="D190" s="111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20" ht="14.4" customHeight="1" thickBot="1" x14ac:dyDescent="0.35">
      <c r="A191" s="115"/>
      <c r="B191" s="116"/>
      <c r="C191" s="118"/>
      <c r="D191" s="112"/>
      <c r="E191" s="21">
        <f t="shared" si="77"/>
        <v>22248.2</v>
      </c>
      <c r="F191" s="22">
        <f t="shared" si="77"/>
        <v>7654.59</v>
      </c>
      <c r="G191" s="22">
        <f t="shared" si="77"/>
        <v>54735.17</v>
      </c>
      <c r="H191" s="22">
        <f t="shared" si="77"/>
        <v>674.96</v>
      </c>
      <c r="I191" s="22">
        <f t="shared" si="77"/>
        <v>0</v>
      </c>
      <c r="J191" s="24">
        <f t="shared" ref="J191:J229" si="79">SUM(E191:I191)</f>
        <v>85312.92</v>
      </c>
      <c r="K191" s="53">
        <f>K193+K195+K197+K199++K213+K215+K217+K227+K229</f>
        <v>39446.49</v>
      </c>
      <c r="L191" s="22">
        <f>L193+L195+L197+L199++L213+L215+L217+L227+L229</f>
        <v>0</v>
      </c>
      <c r="M191" s="24">
        <f t="shared" si="78"/>
        <v>39446.49</v>
      </c>
      <c r="N191" s="53">
        <f>N193+N195+N197+N199++N213+N215+N217+N227+N229</f>
        <v>0</v>
      </c>
      <c r="O191" s="22">
        <f>O193+O195+O197+O199++O213+O215+O217+O227+O229</f>
        <v>33111.96</v>
      </c>
      <c r="P191" s="24">
        <f t="shared" ref="P191:P229" si="80">SUM(N191:O191)</f>
        <v>33111.96</v>
      </c>
      <c r="Q191" s="25">
        <f t="shared" ref="Q191:Q229" si="81">P191+M191+J191</f>
        <v>157871.37</v>
      </c>
    </row>
    <row r="192" spans="1:20" x14ac:dyDescent="0.3">
      <c r="A192" s="121" t="s">
        <v>143</v>
      </c>
      <c r="B192" s="102"/>
      <c r="C192" s="104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20" x14ac:dyDescent="0.3">
      <c r="A193" s="100"/>
      <c r="B193" s="107"/>
      <c r="C193" s="109"/>
      <c r="D193" s="36"/>
      <c r="E193" s="42">
        <v>7968.36</v>
      </c>
      <c r="F193" s="43">
        <v>2657.06</v>
      </c>
      <c r="G193" s="43">
        <v>2142.77</v>
      </c>
      <c r="H193" s="43">
        <v>0</v>
      </c>
      <c r="I193" s="43"/>
      <c r="J193" s="34">
        <f t="shared" si="79"/>
        <v>12768.19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12768.19</v>
      </c>
      <c r="R193" s="93"/>
      <c r="S193" s="93"/>
      <c r="T193" s="93"/>
    </row>
    <row r="194" spans="1:20" x14ac:dyDescent="0.3">
      <c r="A194" s="105" t="s">
        <v>144</v>
      </c>
      <c r="B194" s="107"/>
      <c r="C194" s="109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20" x14ac:dyDescent="0.3">
      <c r="A195" s="105"/>
      <c r="B195" s="107"/>
      <c r="C195" s="109"/>
      <c r="D195" s="36"/>
      <c r="E195" s="42"/>
      <c r="F195" s="43"/>
      <c r="G195" s="43">
        <v>511.11</v>
      </c>
      <c r="H195" s="43"/>
      <c r="I195" s="43"/>
      <c r="J195" s="34">
        <f t="shared" si="79"/>
        <v>511.11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511.11</v>
      </c>
    </row>
    <row r="196" spans="1:20" x14ac:dyDescent="0.3">
      <c r="A196" s="105" t="s">
        <v>147</v>
      </c>
      <c r="B196" s="107"/>
      <c r="C196" s="109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20" x14ac:dyDescent="0.3">
      <c r="A197" s="105"/>
      <c r="B197" s="107"/>
      <c r="C197" s="109"/>
      <c r="D197" s="36"/>
      <c r="E197" s="42"/>
      <c r="F197" s="43"/>
      <c r="G197" s="43">
        <v>1677.36</v>
      </c>
      <c r="H197" s="43"/>
      <c r="I197" s="43"/>
      <c r="J197" s="34">
        <f t="shared" si="79"/>
        <v>1677.36</v>
      </c>
      <c r="K197" s="55">
        <v>0</v>
      </c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1677.36</v>
      </c>
    </row>
    <row r="198" spans="1:20" ht="13.8" customHeight="1" x14ac:dyDescent="0.3">
      <c r="A198" s="105" t="s">
        <v>149</v>
      </c>
      <c r="B198" s="107"/>
      <c r="C198" s="109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20" x14ac:dyDescent="0.3">
      <c r="A199" s="105"/>
      <c r="B199" s="107"/>
      <c r="C199" s="109"/>
      <c r="D199" s="36"/>
      <c r="E199" s="42">
        <f t="shared" si="82"/>
        <v>0</v>
      </c>
      <c r="F199" s="57">
        <f t="shared" si="82"/>
        <v>0</v>
      </c>
      <c r="G199" s="57">
        <f t="shared" si="82"/>
        <v>2340.89</v>
      </c>
      <c r="H199" s="57">
        <f t="shared" si="82"/>
        <v>378</v>
      </c>
      <c r="I199" s="57">
        <f t="shared" si="82"/>
        <v>0</v>
      </c>
      <c r="J199" s="34">
        <f t="shared" si="79"/>
        <v>2718.89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33111.96</v>
      </c>
      <c r="P199" s="34">
        <f t="shared" si="80"/>
        <v>33111.96</v>
      </c>
      <c r="Q199" s="35">
        <f t="shared" si="81"/>
        <v>35830.85</v>
      </c>
    </row>
    <row r="200" spans="1:20" ht="13.8" customHeight="1" x14ac:dyDescent="0.3">
      <c r="A200" s="105"/>
      <c r="B200" s="107" t="s">
        <v>267</v>
      </c>
      <c r="C200" s="109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20" x14ac:dyDescent="0.3">
      <c r="A201" s="105"/>
      <c r="B201" s="107"/>
      <c r="C201" s="109"/>
      <c r="D201" s="36"/>
      <c r="E201" s="42"/>
      <c r="F201" s="43"/>
      <c r="G201" s="43">
        <v>399.69</v>
      </c>
      <c r="H201" s="43"/>
      <c r="I201" s="43"/>
      <c r="J201" s="34">
        <f t="shared" si="79"/>
        <v>399.69</v>
      </c>
      <c r="K201" s="55"/>
      <c r="L201" s="43"/>
      <c r="M201" s="34">
        <f t="shared" si="78"/>
        <v>0</v>
      </c>
      <c r="N201" s="55"/>
      <c r="O201" s="43">
        <v>0</v>
      </c>
      <c r="P201" s="34">
        <f t="shared" si="80"/>
        <v>0</v>
      </c>
      <c r="Q201" s="35">
        <f t="shared" si="81"/>
        <v>399.69</v>
      </c>
    </row>
    <row r="202" spans="1:20" ht="12.75" customHeight="1" x14ac:dyDescent="0.3">
      <c r="A202" s="105"/>
      <c r="B202" s="107" t="s">
        <v>267</v>
      </c>
      <c r="C202" s="109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20" x14ac:dyDescent="0.3">
      <c r="A203" s="105"/>
      <c r="B203" s="107"/>
      <c r="C203" s="109"/>
      <c r="D203" s="36"/>
      <c r="E203" s="42"/>
      <c r="F203" s="43"/>
      <c r="G203" s="43">
        <v>683.07</v>
      </c>
      <c r="H203" s="43"/>
      <c r="I203" s="43"/>
      <c r="J203" s="34">
        <f t="shared" si="79"/>
        <v>683.07</v>
      </c>
      <c r="K203" s="55"/>
      <c r="L203" s="43"/>
      <c r="M203" s="34">
        <f t="shared" si="78"/>
        <v>0</v>
      </c>
      <c r="N203" s="55"/>
      <c r="O203" s="43">
        <v>0</v>
      </c>
      <c r="P203" s="34">
        <f t="shared" si="80"/>
        <v>0</v>
      </c>
      <c r="Q203" s="35">
        <f t="shared" si="81"/>
        <v>683.07</v>
      </c>
    </row>
    <row r="204" spans="1:20" ht="12.75" customHeight="1" x14ac:dyDescent="0.3">
      <c r="A204" s="105"/>
      <c r="B204" s="107" t="s">
        <v>267</v>
      </c>
      <c r="C204" s="109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20" x14ac:dyDescent="0.3">
      <c r="A205" s="105"/>
      <c r="B205" s="107"/>
      <c r="C205" s="109"/>
      <c r="D205" s="36"/>
      <c r="E205" s="42"/>
      <c r="F205" s="43"/>
      <c r="G205" s="43">
        <v>332.72</v>
      </c>
      <c r="H205" s="43"/>
      <c r="I205" s="43"/>
      <c r="J205" s="34">
        <f t="shared" si="79"/>
        <v>332.72</v>
      </c>
      <c r="K205" s="55"/>
      <c r="L205" s="43"/>
      <c r="M205" s="34">
        <f t="shared" si="78"/>
        <v>0</v>
      </c>
      <c r="N205" s="55"/>
      <c r="O205" s="43">
        <v>17791.96</v>
      </c>
      <c r="P205" s="34">
        <f t="shared" si="80"/>
        <v>17791.96</v>
      </c>
      <c r="Q205" s="35">
        <f t="shared" si="81"/>
        <v>18124.68</v>
      </c>
    </row>
    <row r="206" spans="1:20" ht="13.8" customHeight="1" x14ac:dyDescent="0.3">
      <c r="A206" s="105"/>
      <c r="B206" s="107" t="s">
        <v>267</v>
      </c>
      <c r="C206" s="109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20" x14ac:dyDescent="0.3">
      <c r="A207" s="105"/>
      <c r="B207" s="107"/>
      <c r="C207" s="109"/>
      <c r="D207" s="36"/>
      <c r="E207" s="42"/>
      <c r="F207" s="43"/>
      <c r="G207" s="43">
        <v>384.37</v>
      </c>
      <c r="H207" s="43"/>
      <c r="I207" s="43"/>
      <c r="J207" s="34">
        <f t="shared" si="79"/>
        <v>384.37</v>
      </c>
      <c r="K207" s="55"/>
      <c r="L207" s="43"/>
      <c r="M207" s="34">
        <f t="shared" si="78"/>
        <v>0</v>
      </c>
      <c r="N207" s="55"/>
      <c r="O207" s="43">
        <v>5360</v>
      </c>
      <c r="P207" s="34">
        <f t="shared" si="80"/>
        <v>5360</v>
      </c>
      <c r="Q207" s="35">
        <f t="shared" si="81"/>
        <v>5744.37</v>
      </c>
    </row>
    <row r="208" spans="1:20" ht="13.8" customHeight="1" x14ac:dyDescent="0.3">
      <c r="A208" s="105"/>
      <c r="B208" s="107" t="s">
        <v>267</v>
      </c>
      <c r="C208" s="109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5"/>
      <c r="B209" s="107"/>
      <c r="C209" s="109"/>
      <c r="D209" s="36"/>
      <c r="E209" s="42"/>
      <c r="F209" s="43"/>
      <c r="G209" s="43">
        <v>376.6</v>
      </c>
      <c r="H209" s="43"/>
      <c r="I209" s="43"/>
      <c r="J209" s="34">
        <f t="shared" si="87"/>
        <v>376.6</v>
      </c>
      <c r="K209" s="55"/>
      <c r="L209" s="43"/>
      <c r="M209" s="34">
        <f t="shared" si="88"/>
        <v>0</v>
      </c>
      <c r="N209" s="55"/>
      <c r="O209" s="43">
        <v>9960</v>
      </c>
      <c r="P209" s="34">
        <f t="shared" si="89"/>
        <v>9960</v>
      </c>
      <c r="Q209" s="35">
        <f t="shared" si="81"/>
        <v>10336.6</v>
      </c>
    </row>
    <row r="210" spans="1:17" ht="13.8" customHeight="1" x14ac:dyDescent="0.3">
      <c r="A210" s="105"/>
      <c r="B210" s="107" t="s">
        <v>267</v>
      </c>
      <c r="C210" s="109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5"/>
      <c r="B211" s="107"/>
      <c r="C211" s="109"/>
      <c r="D211" s="36"/>
      <c r="E211" s="42"/>
      <c r="F211" s="43"/>
      <c r="G211" s="43">
        <v>164.44</v>
      </c>
      <c r="H211" s="43">
        <v>378</v>
      </c>
      <c r="I211" s="43"/>
      <c r="J211" s="34">
        <f t="shared" si="79"/>
        <v>542.44000000000005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542.44000000000005</v>
      </c>
    </row>
    <row r="212" spans="1:17" x14ac:dyDescent="0.3">
      <c r="A212" s="105" t="s">
        <v>151</v>
      </c>
      <c r="B212" s="107"/>
      <c r="C212" s="109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5"/>
      <c r="B213" s="107"/>
      <c r="C213" s="109"/>
      <c r="D213" s="36"/>
      <c r="E213" s="42"/>
      <c r="F213" s="43"/>
      <c r="G213" s="43">
        <v>8427.42</v>
      </c>
      <c r="H213" s="43"/>
      <c r="I213" s="43"/>
      <c r="J213" s="34">
        <f t="shared" si="79"/>
        <v>8427.42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8427.42</v>
      </c>
    </row>
    <row r="214" spans="1:17" ht="13.8" customHeight="1" x14ac:dyDescent="0.3">
      <c r="A214" s="105" t="s">
        <v>153</v>
      </c>
      <c r="B214" s="107"/>
      <c r="C214" s="109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5"/>
      <c r="B215" s="107"/>
      <c r="C215" s="109"/>
      <c r="D215" s="36"/>
      <c r="E215" s="42"/>
      <c r="F215" s="43"/>
      <c r="G215" s="43">
        <v>58.87</v>
      </c>
      <c r="H215" s="43"/>
      <c r="I215" s="43"/>
      <c r="J215" s="34">
        <f t="shared" si="79"/>
        <v>58.87</v>
      </c>
      <c r="K215" s="55">
        <v>0</v>
      </c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58.87</v>
      </c>
    </row>
    <row r="216" spans="1:17" x14ac:dyDescent="0.3">
      <c r="A216" s="105" t="s">
        <v>155</v>
      </c>
      <c r="B216" s="107"/>
      <c r="C216" s="109" t="s">
        <v>156</v>
      </c>
      <c r="D216" s="120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5"/>
      <c r="B217" s="107"/>
      <c r="C217" s="109"/>
      <c r="D217" s="120"/>
      <c r="E217" s="31">
        <f t="shared" si="90"/>
        <v>0</v>
      </c>
      <c r="F217" s="32">
        <f t="shared" si="90"/>
        <v>0</v>
      </c>
      <c r="G217" s="32">
        <f t="shared" si="90"/>
        <v>28855.079999999998</v>
      </c>
      <c r="H217" s="32">
        <f t="shared" si="90"/>
        <v>0</v>
      </c>
      <c r="I217" s="32">
        <f t="shared" si="90"/>
        <v>0</v>
      </c>
      <c r="J217" s="34">
        <f t="shared" si="79"/>
        <v>28855.079999999998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28855.079999999998</v>
      </c>
    </row>
    <row r="218" spans="1:17" x14ac:dyDescent="0.3">
      <c r="A218" s="105"/>
      <c r="B218" s="107" t="s">
        <v>157</v>
      </c>
      <c r="C218" s="109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5"/>
      <c r="B219" s="107"/>
      <c r="C219" s="109"/>
      <c r="D219" s="36"/>
      <c r="E219" s="42"/>
      <c r="F219" s="43"/>
      <c r="G219" s="43">
        <v>19227.439999999999</v>
      </c>
      <c r="H219" s="43"/>
      <c r="I219" s="43"/>
      <c r="J219" s="34">
        <f t="shared" si="79"/>
        <v>19227.439999999999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19227.439999999999</v>
      </c>
    </row>
    <row r="220" spans="1:17" x14ac:dyDescent="0.3">
      <c r="A220" s="105"/>
      <c r="B220" s="107" t="s">
        <v>157</v>
      </c>
      <c r="C220" s="109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5"/>
      <c r="B221" s="107"/>
      <c r="C221" s="109"/>
      <c r="D221" s="36"/>
      <c r="E221" s="31"/>
      <c r="F221" s="43"/>
      <c r="G221" s="43">
        <v>1188</v>
      </c>
      <c r="H221" s="43"/>
      <c r="I221" s="43"/>
      <c r="J221" s="34">
        <f t="shared" si="96"/>
        <v>1188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1188</v>
      </c>
    </row>
    <row r="222" spans="1:17" x14ac:dyDescent="0.3">
      <c r="A222" s="105"/>
      <c r="B222" s="107" t="s">
        <v>157</v>
      </c>
      <c r="C222" s="109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5"/>
      <c r="B223" s="107"/>
      <c r="C223" s="109"/>
      <c r="D223" s="36"/>
      <c r="E223" s="31"/>
      <c r="F223" s="43"/>
      <c r="G223" s="43">
        <v>4915.1099999999997</v>
      </c>
      <c r="H223" s="43"/>
      <c r="I223" s="43"/>
      <c r="J223" s="34">
        <f t="shared" si="79"/>
        <v>4915.1099999999997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4915.1099999999997</v>
      </c>
    </row>
    <row r="224" spans="1:17" ht="13.8" customHeight="1" x14ac:dyDescent="0.3">
      <c r="A224" s="105"/>
      <c r="B224" s="107" t="s">
        <v>157</v>
      </c>
      <c r="C224" s="109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5"/>
      <c r="B225" s="107"/>
      <c r="C225" s="109"/>
      <c r="D225" s="36"/>
      <c r="E225" s="31"/>
      <c r="F225" s="43"/>
      <c r="G225" s="43">
        <v>3524.53</v>
      </c>
      <c r="H225" s="43"/>
      <c r="I225" s="43"/>
      <c r="J225" s="34">
        <f t="shared" si="79"/>
        <v>3524.53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3524.53</v>
      </c>
    </row>
    <row r="226" spans="1:17" x14ac:dyDescent="0.3">
      <c r="A226" s="105" t="s">
        <v>158</v>
      </c>
      <c r="B226" s="107"/>
      <c r="C226" s="109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5"/>
      <c r="B227" s="107"/>
      <c r="C227" s="109"/>
      <c r="D227" s="36"/>
      <c r="E227" s="42">
        <v>14279.84</v>
      </c>
      <c r="F227" s="43">
        <v>4997.53</v>
      </c>
      <c r="G227" s="43">
        <v>10721.67</v>
      </c>
      <c r="H227" s="43">
        <v>296.95999999999998</v>
      </c>
      <c r="I227" s="43"/>
      <c r="J227" s="34">
        <f t="shared" si="79"/>
        <v>30296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30296</v>
      </c>
    </row>
    <row r="228" spans="1:17" x14ac:dyDescent="0.3">
      <c r="A228" s="105" t="s">
        <v>159</v>
      </c>
      <c r="B228" s="107"/>
      <c r="C228" s="109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06"/>
      <c r="B229" s="108"/>
      <c r="C229" s="110"/>
      <c r="D229" s="50"/>
      <c r="E229" s="51"/>
      <c r="F229" s="45"/>
      <c r="G229" s="45">
        <v>0</v>
      </c>
      <c r="H229" s="45"/>
      <c r="I229" s="45"/>
      <c r="J229" s="24">
        <f t="shared" si="79"/>
        <v>0</v>
      </c>
      <c r="K229" s="56">
        <v>39446.49</v>
      </c>
      <c r="L229" s="45"/>
      <c r="M229" s="24">
        <f t="shared" si="95"/>
        <v>39446.49</v>
      </c>
      <c r="N229" s="56"/>
      <c r="O229" s="45"/>
      <c r="P229" s="24">
        <f t="shared" si="80"/>
        <v>0</v>
      </c>
      <c r="Q229" s="25">
        <f t="shared" si="81"/>
        <v>39446.49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3.8" customHeight="1" x14ac:dyDescent="0.3">
      <c r="A231" s="113" t="s">
        <v>161</v>
      </c>
      <c r="B231" s="114"/>
      <c r="C231" s="117" t="s">
        <v>162</v>
      </c>
      <c r="D231" s="111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customHeight="1" thickBot="1" x14ac:dyDescent="0.35">
      <c r="A232" s="115"/>
      <c r="B232" s="116"/>
      <c r="C232" s="118"/>
      <c r="D232" s="112"/>
      <c r="E232" s="21">
        <f t="shared" si="98"/>
        <v>36852.949999999997</v>
      </c>
      <c r="F232" s="22">
        <f t="shared" si="98"/>
        <v>13282.39</v>
      </c>
      <c r="G232" s="22">
        <f t="shared" si="98"/>
        <v>14380.43</v>
      </c>
      <c r="H232" s="22">
        <f t="shared" si="98"/>
        <v>1902.5</v>
      </c>
      <c r="I232" s="22">
        <f t="shared" si="99"/>
        <v>0</v>
      </c>
      <c r="J232" s="24">
        <f t="shared" si="100"/>
        <v>66418.26999999999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66418.26999999999</v>
      </c>
    </row>
    <row r="233" spans="1:17" ht="13.8" customHeight="1" x14ac:dyDescent="0.3">
      <c r="A233" s="100" t="s">
        <v>163</v>
      </c>
      <c r="B233" s="102"/>
      <c r="C233" s="145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5"/>
      <c r="B234" s="107"/>
      <c r="C234" s="146"/>
      <c r="D234" s="36"/>
      <c r="E234" s="42"/>
      <c r="F234" s="43"/>
      <c r="G234" s="43"/>
      <c r="H234" s="43">
        <v>60</v>
      </c>
      <c r="I234" s="43"/>
      <c r="J234" s="34">
        <f t="shared" si="100"/>
        <v>60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60</v>
      </c>
    </row>
    <row r="235" spans="1:17" ht="13.8" customHeight="1" x14ac:dyDescent="0.3">
      <c r="A235" s="105" t="s">
        <v>166</v>
      </c>
      <c r="B235" s="107"/>
      <c r="C235" s="109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5"/>
      <c r="B236" s="107"/>
      <c r="C236" s="109"/>
      <c r="D236" s="36"/>
      <c r="E236" s="42"/>
      <c r="F236" s="43"/>
      <c r="G236" s="43"/>
      <c r="H236" s="43">
        <v>720</v>
      </c>
      <c r="I236" s="43"/>
      <c r="J236" s="34">
        <f t="shared" si="100"/>
        <v>720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720</v>
      </c>
    </row>
    <row r="237" spans="1:17" x14ac:dyDescent="0.3">
      <c r="A237" s="105" t="s">
        <v>169</v>
      </c>
      <c r="B237" s="107"/>
      <c r="C237" s="109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5"/>
      <c r="B238" s="107"/>
      <c r="C238" s="109"/>
      <c r="D238" s="36"/>
      <c r="E238" s="42"/>
      <c r="F238" s="43"/>
      <c r="G238" s="43">
        <v>0</v>
      </c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ht="13.8" customHeight="1" x14ac:dyDescent="0.3">
      <c r="A239" s="105" t="s">
        <v>171</v>
      </c>
      <c r="B239" s="107"/>
      <c r="C239" s="109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5"/>
      <c r="B240" s="107"/>
      <c r="C240" s="109"/>
      <c r="D240" s="36"/>
      <c r="E240" s="42">
        <v>6182.75</v>
      </c>
      <c r="F240" s="43">
        <v>2165.4899999999998</v>
      </c>
      <c r="G240" s="43">
        <v>450.06</v>
      </c>
      <c r="H240" s="43">
        <v>135.44</v>
      </c>
      <c r="I240" s="43"/>
      <c r="J240" s="34">
        <f t="shared" si="100"/>
        <v>8933.74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8933.74</v>
      </c>
    </row>
    <row r="241" spans="1:17" ht="13.8" customHeight="1" x14ac:dyDescent="0.3">
      <c r="A241" s="105" t="s">
        <v>171</v>
      </c>
      <c r="B241" s="107"/>
      <c r="C241" s="109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5"/>
      <c r="B242" s="107"/>
      <c r="C242" s="109"/>
      <c r="D242" s="36"/>
      <c r="E242" s="42">
        <v>30670.2</v>
      </c>
      <c r="F242" s="43">
        <v>11116.9</v>
      </c>
      <c r="G242" s="43">
        <v>7166.62</v>
      </c>
      <c r="H242" s="43">
        <v>131.34</v>
      </c>
      <c r="I242" s="43"/>
      <c r="J242" s="34">
        <f t="shared" si="100"/>
        <v>49085.06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49085.06</v>
      </c>
    </row>
    <row r="243" spans="1:17" ht="13.8" customHeight="1" x14ac:dyDescent="0.3">
      <c r="A243" s="105" t="s">
        <v>175</v>
      </c>
      <c r="B243" s="107"/>
      <c r="C243" s="109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5"/>
      <c r="B244" s="107"/>
      <c r="C244" s="109"/>
      <c r="D244" s="36"/>
      <c r="E244" s="42"/>
      <c r="F244" s="43"/>
      <c r="G244" s="43">
        <v>5153.8500000000004</v>
      </c>
      <c r="H244" s="43"/>
      <c r="I244" s="43"/>
      <c r="J244" s="34">
        <f t="shared" si="100"/>
        <v>5153.8500000000004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5153.8500000000004</v>
      </c>
    </row>
    <row r="245" spans="1:17" x14ac:dyDescent="0.3">
      <c r="A245" s="105" t="s">
        <v>177</v>
      </c>
      <c r="B245" s="107"/>
      <c r="C245" s="109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5"/>
      <c r="B246" s="107"/>
      <c r="C246" s="109"/>
      <c r="D246" s="36"/>
      <c r="E246" s="42"/>
      <c r="F246" s="43"/>
      <c r="G246" s="43">
        <v>1609.9</v>
      </c>
      <c r="H246" s="43"/>
      <c r="I246" s="43"/>
      <c r="J246" s="34">
        <f t="shared" si="100"/>
        <v>1609.9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1609.9</v>
      </c>
    </row>
    <row r="247" spans="1:17" ht="13.8" customHeight="1" x14ac:dyDescent="0.3">
      <c r="A247" s="105" t="s">
        <v>180</v>
      </c>
      <c r="B247" s="107"/>
      <c r="C247" s="109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5"/>
      <c r="B248" s="107"/>
      <c r="C248" s="109"/>
      <c r="D248" s="36"/>
      <c r="E248" s="42"/>
      <c r="F248" s="43"/>
      <c r="G248" s="43"/>
      <c r="H248" s="43">
        <v>141.12</v>
      </c>
      <c r="I248" s="43"/>
      <c r="J248" s="34">
        <f t="shared" si="100"/>
        <v>141.12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141.12</v>
      </c>
    </row>
    <row r="249" spans="1:17" ht="13.8" customHeight="1" x14ac:dyDescent="0.3">
      <c r="A249" s="105" t="s">
        <v>182</v>
      </c>
      <c r="B249" s="107"/>
      <c r="C249" s="109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5"/>
      <c r="B250" s="107"/>
      <c r="C250" s="109"/>
      <c r="D250" s="36"/>
      <c r="E250" s="42"/>
      <c r="F250" s="43"/>
      <c r="G250" s="43"/>
      <c r="H250" s="43">
        <v>50.6</v>
      </c>
      <c r="I250" s="43"/>
      <c r="J250" s="34">
        <f t="shared" si="100"/>
        <v>50.6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50.6</v>
      </c>
    </row>
    <row r="251" spans="1:17" x14ac:dyDescent="0.3">
      <c r="A251" s="105" t="s">
        <v>184</v>
      </c>
      <c r="B251" s="107"/>
      <c r="C251" s="109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5"/>
      <c r="B252" s="107"/>
      <c r="C252" s="109"/>
      <c r="D252" s="36"/>
      <c r="E252" s="42"/>
      <c r="F252" s="43"/>
      <c r="G252" s="43"/>
      <c r="H252" s="43">
        <v>664</v>
      </c>
      <c r="I252" s="43"/>
      <c r="J252" s="34">
        <f t="shared" si="106"/>
        <v>664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664</v>
      </c>
    </row>
    <row r="253" spans="1:17" x14ac:dyDescent="0.3">
      <c r="A253" s="105" t="s">
        <v>308</v>
      </c>
      <c r="B253" s="107"/>
      <c r="C253" s="109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06"/>
      <c r="B254" s="108"/>
      <c r="C254" s="110"/>
      <c r="D254" s="50"/>
      <c r="E254" s="51"/>
      <c r="F254" s="45"/>
      <c r="G254" s="45">
        <v>0</v>
      </c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3.8" customHeight="1" x14ac:dyDescent="0.3">
      <c r="A256" s="113" t="s">
        <v>187</v>
      </c>
      <c r="B256" s="114"/>
      <c r="C256" s="117" t="s">
        <v>188</v>
      </c>
      <c r="D256" s="111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66625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80186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176570</v>
      </c>
    </row>
    <row r="257" spans="1:17" ht="14.4" customHeight="1" thickBot="1" x14ac:dyDescent="0.35">
      <c r="A257" s="115"/>
      <c r="B257" s="116"/>
      <c r="C257" s="118"/>
      <c r="D257" s="112"/>
      <c r="E257" s="21">
        <f t="shared" si="108"/>
        <v>0</v>
      </c>
      <c r="F257" s="22">
        <f t="shared" si="108"/>
        <v>0</v>
      </c>
      <c r="G257" s="22">
        <f t="shared" si="108"/>
        <v>16526.91</v>
      </c>
      <c r="H257" s="22">
        <f t="shared" si="108"/>
        <v>0</v>
      </c>
      <c r="I257" s="22">
        <f t="shared" si="108"/>
        <v>4539.79</v>
      </c>
      <c r="J257" s="24">
        <f t="shared" ref="J257:J275" si="109">SUM(E257:I257)</f>
        <v>21066.7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25339.51</v>
      </c>
      <c r="P257" s="24">
        <f t="shared" ref="P257:P275" si="111">SUM(N257:O257)</f>
        <v>25339.51</v>
      </c>
      <c r="Q257" s="25">
        <f t="shared" ref="Q257:Q275" si="112">P257+M257+J257</f>
        <v>46406.21</v>
      </c>
    </row>
    <row r="258" spans="1:17" ht="13.8" hidden="1" customHeight="1" x14ac:dyDescent="0.3">
      <c r="A258" s="100" t="s">
        <v>189</v>
      </c>
      <c r="B258" s="102"/>
      <c r="C258" s="104" t="s">
        <v>190</v>
      </c>
      <c r="D258" s="119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t="13.8" hidden="1" customHeight="1" x14ac:dyDescent="0.3">
      <c r="A259" s="105"/>
      <c r="B259" s="107"/>
      <c r="C259" s="109"/>
      <c r="D259" s="120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5" t="s">
        <v>191</v>
      </c>
      <c r="B260" s="107"/>
      <c r="C260" s="109" t="s">
        <v>192</v>
      </c>
      <c r="D260" s="36" t="s">
        <v>26</v>
      </c>
      <c r="E260" s="37">
        <v>0</v>
      </c>
      <c r="F260" s="38">
        <v>0</v>
      </c>
      <c r="G260" s="38">
        <v>66425</v>
      </c>
      <c r="H260" s="38">
        <v>0</v>
      </c>
      <c r="I260" s="38">
        <v>0</v>
      </c>
      <c r="J260" s="29">
        <f t="shared" si="109"/>
        <v>66425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66425</v>
      </c>
    </row>
    <row r="261" spans="1:17" x14ac:dyDescent="0.3">
      <c r="A261" s="105"/>
      <c r="B261" s="107"/>
      <c r="C261" s="109"/>
      <c r="D261" s="36"/>
      <c r="E261" s="42"/>
      <c r="F261" s="43"/>
      <c r="G261" s="43">
        <v>16526.91</v>
      </c>
      <c r="H261" s="43"/>
      <c r="I261" s="43"/>
      <c r="J261" s="34">
        <f t="shared" si="109"/>
        <v>16526.91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16526.91</v>
      </c>
    </row>
    <row r="262" spans="1:17" ht="13.8" customHeight="1" x14ac:dyDescent="0.3">
      <c r="A262" s="105" t="s">
        <v>193</v>
      </c>
      <c r="B262" s="107"/>
      <c r="C262" s="109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5"/>
      <c r="B263" s="107"/>
      <c r="C263" s="109"/>
      <c r="D263" s="36"/>
      <c r="E263" s="42"/>
      <c r="F263" s="43"/>
      <c r="G263" s="43"/>
      <c r="H263" s="43"/>
      <c r="I263" s="43">
        <v>246.74</v>
      </c>
      <c r="J263" s="34">
        <f t="shared" si="109"/>
        <v>246.74</v>
      </c>
      <c r="K263" s="55"/>
      <c r="L263" s="43"/>
      <c r="M263" s="34">
        <f t="shared" si="110"/>
        <v>0</v>
      </c>
      <c r="N263" s="55"/>
      <c r="O263" s="43">
        <v>9400.52</v>
      </c>
      <c r="P263" s="34">
        <f t="shared" si="111"/>
        <v>9400.52</v>
      </c>
      <c r="Q263" s="35">
        <f t="shared" si="112"/>
        <v>9647.26</v>
      </c>
    </row>
    <row r="264" spans="1:17" ht="13.8" customHeight="1" x14ac:dyDescent="0.3">
      <c r="A264" s="105" t="s">
        <v>193</v>
      </c>
      <c r="B264" s="107"/>
      <c r="C264" s="109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5"/>
      <c r="B265" s="107"/>
      <c r="C265" s="109"/>
      <c r="D265" s="36"/>
      <c r="E265" s="42"/>
      <c r="F265" s="43"/>
      <c r="G265" s="43"/>
      <c r="H265" s="43"/>
      <c r="I265" s="43"/>
      <c r="J265" s="34">
        <f t="shared" si="109"/>
        <v>0</v>
      </c>
      <c r="K265" s="55">
        <v>0</v>
      </c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5" t="s">
        <v>194</v>
      </c>
      <c r="B266" s="107"/>
      <c r="C266" s="109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5"/>
      <c r="B267" s="107"/>
      <c r="C267" s="109"/>
      <c r="D267" s="36"/>
      <c r="E267" s="42"/>
      <c r="F267" s="43"/>
      <c r="G267" s="43">
        <v>0</v>
      </c>
      <c r="H267" s="43"/>
      <c r="I267" s="43"/>
      <c r="J267" s="34">
        <f t="shared" si="109"/>
        <v>0</v>
      </c>
      <c r="K267" s="55">
        <v>0</v>
      </c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ht="13.8" customHeight="1" x14ac:dyDescent="0.3">
      <c r="A268" s="105" t="s">
        <v>196</v>
      </c>
      <c r="B268" s="107"/>
      <c r="C268" s="109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5"/>
      <c r="B269" s="107"/>
      <c r="C269" s="109"/>
      <c r="D269" s="36"/>
      <c r="E269" s="42"/>
      <c r="F269" s="43"/>
      <c r="G269" s="43"/>
      <c r="H269" s="43"/>
      <c r="I269" s="43">
        <v>1188.94</v>
      </c>
      <c r="J269" s="34">
        <f t="shared" si="109"/>
        <v>1188.94</v>
      </c>
      <c r="K269" s="55"/>
      <c r="L269" s="43"/>
      <c r="M269" s="34">
        <f t="shared" si="110"/>
        <v>0</v>
      </c>
      <c r="N269" s="55"/>
      <c r="O269" s="43">
        <v>5009.82</v>
      </c>
      <c r="P269" s="34">
        <f t="shared" si="111"/>
        <v>5009.82</v>
      </c>
      <c r="Q269" s="35">
        <f t="shared" si="112"/>
        <v>6198.76</v>
      </c>
    </row>
    <row r="270" spans="1:17" x14ac:dyDescent="0.3">
      <c r="A270" s="105" t="s">
        <v>196</v>
      </c>
      <c r="B270" s="107"/>
      <c r="C270" s="103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5"/>
      <c r="B271" s="107"/>
      <c r="C271" s="104"/>
      <c r="D271" s="36"/>
      <c r="E271" s="42"/>
      <c r="F271" s="43"/>
      <c r="G271" s="43"/>
      <c r="H271" s="43"/>
      <c r="I271" s="43">
        <v>1448.89</v>
      </c>
      <c r="J271" s="34">
        <f t="shared" si="109"/>
        <v>1448.89</v>
      </c>
      <c r="K271" s="55"/>
      <c r="L271" s="43"/>
      <c r="M271" s="34">
        <f t="shared" si="110"/>
        <v>0</v>
      </c>
      <c r="N271" s="55"/>
      <c r="O271" s="43">
        <v>5478.71</v>
      </c>
      <c r="P271" s="34">
        <f t="shared" si="111"/>
        <v>5478.71</v>
      </c>
      <c r="Q271" s="35">
        <f t="shared" si="112"/>
        <v>6927.6</v>
      </c>
    </row>
    <row r="272" spans="1:17" ht="12.75" customHeight="1" x14ac:dyDescent="0.3">
      <c r="A272" s="105" t="s">
        <v>196</v>
      </c>
      <c r="B272" s="107"/>
      <c r="C272" s="103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5"/>
      <c r="B273" s="107"/>
      <c r="C273" s="104"/>
      <c r="D273" s="36"/>
      <c r="E273" s="42"/>
      <c r="F273" s="43"/>
      <c r="G273" s="43"/>
      <c r="H273" s="43"/>
      <c r="I273" s="43">
        <v>1655.22</v>
      </c>
      <c r="J273" s="34">
        <f t="shared" si="109"/>
        <v>1655.22</v>
      </c>
      <c r="K273" s="55"/>
      <c r="L273" s="43"/>
      <c r="M273" s="34">
        <f t="shared" si="110"/>
        <v>0</v>
      </c>
      <c r="N273" s="55"/>
      <c r="O273" s="43">
        <v>5450.46</v>
      </c>
      <c r="P273" s="34">
        <f t="shared" si="111"/>
        <v>5450.46</v>
      </c>
      <c r="Q273" s="35">
        <f t="shared" si="112"/>
        <v>7105.68</v>
      </c>
    </row>
    <row r="274" spans="1:17" ht="13.8" hidden="1" customHeight="1" x14ac:dyDescent="0.3">
      <c r="A274" s="105" t="s">
        <v>196</v>
      </c>
      <c r="B274" s="107"/>
      <c r="C274" s="109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06"/>
      <c r="B275" s="108"/>
      <c r="C275" s="11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13.8" customHeight="1" x14ac:dyDescent="0.3">
      <c r="A277" s="113" t="s">
        <v>201</v>
      </c>
      <c r="B277" s="114"/>
      <c r="C277" s="117" t="s">
        <v>202</v>
      </c>
      <c r="D277" s="111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customHeight="1" thickBot="1" x14ac:dyDescent="0.35">
      <c r="A278" s="115"/>
      <c r="B278" s="116"/>
      <c r="C278" s="118"/>
      <c r="D278" s="112"/>
      <c r="E278" s="21">
        <f>E280+E282+E284+E286+E304+E306+E308+E330+E332+E334</f>
        <v>111139.32</v>
      </c>
      <c r="F278" s="22">
        <f>F280+F282+F284+F286+F304+F306+F308+F330+F332+F334</f>
        <v>40576.230000000003</v>
      </c>
      <c r="G278" s="22">
        <f>G280+G282+G284+G286+G304+G306+G308+G332+G334</f>
        <v>34250.17</v>
      </c>
      <c r="H278" s="22">
        <f>H280+H282+H284+H286+H304+H306+H308+H336+H332+H334</f>
        <v>7836.01</v>
      </c>
      <c r="I278" s="22">
        <f>I280+I282+I284+I286+I304+I306+I308+I330+I332+I334</f>
        <v>0</v>
      </c>
      <c r="J278" s="24">
        <f>SUM(E278:I278)</f>
        <v>193801.73000000004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193801.73000000004</v>
      </c>
    </row>
    <row r="279" spans="1:17" ht="13.8" customHeight="1" x14ac:dyDescent="0.3">
      <c r="A279" s="100" t="s">
        <v>203</v>
      </c>
      <c r="B279" s="102"/>
      <c r="C279" s="104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4" si="115">SUM(N279:O279)</f>
        <v>0</v>
      </c>
      <c r="Q279" s="64">
        <f t="shared" ref="Q279:Q334" si="116">P279+M279+J279</f>
        <v>488271</v>
      </c>
    </row>
    <row r="280" spans="1:17" x14ac:dyDescent="0.3">
      <c r="A280" s="105"/>
      <c r="B280" s="107"/>
      <c r="C280" s="109"/>
      <c r="D280" s="36"/>
      <c r="E280" s="42">
        <v>111139.32</v>
      </c>
      <c r="F280" s="43">
        <v>40576.230000000003</v>
      </c>
      <c r="G280" s="43"/>
      <c r="H280" s="43"/>
      <c r="I280" s="43"/>
      <c r="J280" s="34">
        <f t="shared" si="113"/>
        <v>151715.55000000002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151715.55000000002</v>
      </c>
    </row>
    <row r="281" spans="1:17" ht="13.8" customHeight="1" x14ac:dyDescent="0.3">
      <c r="A281" s="105" t="s">
        <v>203</v>
      </c>
      <c r="B281" s="107"/>
      <c r="C281" s="109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5"/>
      <c r="B282" s="107"/>
      <c r="C282" s="109"/>
      <c r="D282" s="36"/>
      <c r="E282" s="42"/>
      <c r="F282" s="43"/>
      <c r="G282" s="43">
        <v>996.94</v>
      </c>
      <c r="H282" s="43"/>
      <c r="I282" s="43"/>
      <c r="J282" s="34">
        <f t="shared" si="113"/>
        <v>996.94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996.94</v>
      </c>
    </row>
    <row r="283" spans="1:17" ht="13.8" customHeight="1" x14ac:dyDescent="0.3">
      <c r="A283" s="105" t="s">
        <v>203</v>
      </c>
      <c r="B283" s="107"/>
      <c r="C283" s="109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5"/>
      <c r="B284" s="107"/>
      <c r="C284" s="109"/>
      <c r="D284" s="36"/>
      <c r="E284" s="42"/>
      <c r="F284" s="43"/>
      <c r="G284" s="43">
        <v>4980.72</v>
      </c>
      <c r="H284" s="43"/>
      <c r="I284" s="43"/>
      <c r="J284" s="34">
        <f t="shared" si="113"/>
        <v>4980.72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4980.72</v>
      </c>
    </row>
    <row r="285" spans="1:17" x14ac:dyDescent="0.3">
      <c r="A285" s="105" t="s">
        <v>203</v>
      </c>
      <c r="B285" s="107"/>
      <c r="C285" s="109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5"/>
      <c r="B286" s="107"/>
      <c r="C286" s="109"/>
      <c r="D286" s="36"/>
      <c r="E286" s="31">
        <f t="shared" si="117"/>
        <v>0</v>
      </c>
      <c r="F286" s="32">
        <f t="shared" si="117"/>
        <v>0</v>
      </c>
      <c r="G286" s="32">
        <f t="shared" si="117"/>
        <v>3833.64</v>
      </c>
      <c r="H286" s="32">
        <f t="shared" si="117"/>
        <v>0</v>
      </c>
      <c r="I286" s="32">
        <f t="shared" si="117"/>
        <v>0</v>
      </c>
      <c r="J286" s="34">
        <f t="shared" si="113"/>
        <v>3833.64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3833.64</v>
      </c>
    </row>
    <row r="287" spans="1:17" x14ac:dyDescent="0.3">
      <c r="A287" s="105"/>
      <c r="B287" s="107" t="s">
        <v>208</v>
      </c>
      <c r="C287" s="109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5"/>
      <c r="B288" s="107"/>
      <c r="C288" s="109"/>
      <c r="D288" s="36"/>
      <c r="E288" s="42"/>
      <c r="F288" s="43"/>
      <c r="G288" s="43">
        <v>1496</v>
      </c>
      <c r="H288" s="43"/>
      <c r="I288" s="43"/>
      <c r="J288" s="34">
        <f t="shared" si="113"/>
        <v>1496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1496</v>
      </c>
    </row>
    <row r="289" spans="1:17" x14ac:dyDescent="0.3">
      <c r="A289" s="105"/>
      <c r="B289" s="107" t="s">
        <v>210</v>
      </c>
      <c r="C289" s="109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5"/>
      <c r="B290" s="107"/>
      <c r="C290" s="109"/>
      <c r="D290" s="36"/>
      <c r="E290" s="42"/>
      <c r="F290" s="43"/>
      <c r="G290" s="43">
        <v>7.97</v>
      </c>
      <c r="H290" s="43"/>
      <c r="I290" s="43"/>
      <c r="J290" s="34">
        <f t="shared" si="113"/>
        <v>7.97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7.97</v>
      </c>
    </row>
    <row r="291" spans="1:17" ht="13.8" customHeight="1" x14ac:dyDescent="0.3">
      <c r="A291" s="105"/>
      <c r="B291" s="107" t="s">
        <v>212</v>
      </c>
      <c r="C291" s="109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5"/>
      <c r="B292" s="107"/>
      <c r="C292" s="109"/>
      <c r="D292" s="36"/>
      <c r="E292" s="42"/>
      <c r="F292" s="43"/>
      <c r="G292" s="43">
        <v>0</v>
      </c>
      <c r="H292" s="43"/>
      <c r="I292" s="43"/>
      <c r="J292" s="34">
        <f t="shared" si="113"/>
        <v>0</v>
      </c>
      <c r="K292" s="55"/>
      <c r="L292" s="43"/>
      <c r="M292" s="34">
        <f t="shared" ref="M292:M334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5"/>
      <c r="B293" s="107" t="s">
        <v>214</v>
      </c>
      <c r="C293" s="109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5"/>
      <c r="B294" s="107"/>
      <c r="C294" s="109"/>
      <c r="D294" s="36"/>
      <c r="E294" s="42"/>
      <c r="F294" s="43"/>
      <c r="G294" s="43">
        <v>289</v>
      </c>
      <c r="H294" s="43"/>
      <c r="I294" s="43"/>
      <c r="J294" s="34">
        <f t="shared" si="113"/>
        <v>289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289</v>
      </c>
    </row>
    <row r="295" spans="1:17" x14ac:dyDescent="0.3">
      <c r="A295" s="105"/>
      <c r="B295" s="107" t="s">
        <v>216</v>
      </c>
      <c r="C295" s="109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5"/>
      <c r="B296" s="107"/>
      <c r="C296" s="109"/>
      <c r="D296" s="36"/>
      <c r="E296" s="42"/>
      <c r="F296" s="43"/>
      <c r="G296" s="43">
        <v>1886.47</v>
      </c>
      <c r="H296" s="43"/>
      <c r="I296" s="43"/>
      <c r="J296" s="34">
        <f t="shared" si="113"/>
        <v>1886.47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1886.47</v>
      </c>
    </row>
    <row r="297" spans="1:17" ht="13.8" customHeight="1" x14ac:dyDescent="0.3">
      <c r="A297" s="105"/>
      <c r="B297" s="107" t="s">
        <v>218</v>
      </c>
      <c r="C297" s="109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5"/>
      <c r="B298" s="107"/>
      <c r="C298" s="109"/>
      <c r="D298" s="36"/>
      <c r="E298" s="42"/>
      <c r="F298" s="43"/>
      <c r="G298" s="43">
        <v>54.2</v>
      </c>
      <c r="H298" s="43"/>
      <c r="I298" s="43"/>
      <c r="J298" s="34">
        <f t="shared" si="113"/>
        <v>54.2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54.2</v>
      </c>
    </row>
    <row r="299" spans="1:17" ht="13.8" customHeight="1" x14ac:dyDescent="0.3">
      <c r="A299" s="105"/>
      <c r="B299" s="107" t="s">
        <v>220</v>
      </c>
      <c r="C299" s="109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5"/>
      <c r="B300" s="107"/>
      <c r="C300" s="109"/>
      <c r="D300" s="36"/>
      <c r="E300" s="42"/>
      <c r="F300" s="43"/>
      <c r="G300" s="43">
        <v>100</v>
      </c>
      <c r="H300" s="43"/>
      <c r="I300" s="43"/>
      <c r="J300" s="34">
        <f t="shared" si="113"/>
        <v>100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100</v>
      </c>
    </row>
    <row r="301" spans="1:17" ht="13.8" customHeight="1" x14ac:dyDescent="0.3">
      <c r="A301" s="105"/>
      <c r="B301" s="107" t="s">
        <v>222</v>
      </c>
      <c r="C301" s="109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5"/>
      <c r="B302" s="107"/>
      <c r="C302" s="109"/>
      <c r="D302" s="36"/>
      <c r="E302" s="42"/>
      <c r="F302" s="43"/>
      <c r="G302" s="43">
        <v>0</v>
      </c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ht="13.8" customHeight="1" x14ac:dyDescent="0.3">
      <c r="A303" s="105" t="s">
        <v>203</v>
      </c>
      <c r="B303" s="101"/>
      <c r="C303" s="103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5"/>
      <c r="B304" s="102"/>
      <c r="C304" s="104"/>
      <c r="D304" s="36"/>
      <c r="E304" s="42"/>
      <c r="F304" s="43"/>
      <c r="G304" s="43">
        <v>3456.2</v>
      </c>
      <c r="H304" s="43"/>
      <c r="I304" s="43"/>
      <c r="J304" s="34">
        <f t="shared" si="113"/>
        <v>3456.2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3456.2</v>
      </c>
    </row>
    <row r="305" spans="1:17" x14ac:dyDescent="0.3">
      <c r="A305" s="105" t="s">
        <v>203</v>
      </c>
      <c r="B305" s="101"/>
      <c r="C305" s="103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5"/>
      <c r="B306" s="102"/>
      <c r="C306" s="104"/>
      <c r="D306" s="36"/>
      <c r="E306" s="42"/>
      <c r="F306" s="43"/>
      <c r="G306" s="43">
        <v>0</v>
      </c>
      <c r="H306" s="43"/>
      <c r="I306" s="43"/>
      <c r="J306" s="34">
        <f t="shared" ref="J306:J334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5" t="s">
        <v>203</v>
      </c>
      <c r="B307" s="107"/>
      <c r="C307" s="109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5"/>
      <c r="B308" s="107"/>
      <c r="C308" s="109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20982.670000000002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20982.670000000002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20982.670000000002</v>
      </c>
    </row>
    <row r="309" spans="1:17" ht="13.8" customHeight="1" x14ac:dyDescent="0.3">
      <c r="A309" s="105"/>
      <c r="B309" s="107" t="s">
        <v>227</v>
      </c>
      <c r="C309" s="109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5"/>
      <c r="B310" s="107"/>
      <c r="C310" s="109"/>
      <c r="D310" s="36"/>
      <c r="E310" s="42"/>
      <c r="F310" s="43"/>
      <c r="G310" s="43">
        <v>663</v>
      </c>
      <c r="H310" s="43"/>
      <c r="I310" s="43"/>
      <c r="J310" s="34">
        <f t="shared" si="119"/>
        <v>663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663</v>
      </c>
    </row>
    <row r="311" spans="1:17" x14ac:dyDescent="0.3">
      <c r="A311" s="105"/>
      <c r="B311" s="107" t="s">
        <v>229</v>
      </c>
      <c r="C311" s="109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5"/>
      <c r="B312" s="107"/>
      <c r="C312" s="109"/>
      <c r="D312" s="36"/>
      <c r="E312" s="42"/>
      <c r="F312" s="43"/>
      <c r="G312" s="43">
        <v>1222.55</v>
      </c>
      <c r="H312" s="43"/>
      <c r="I312" s="43"/>
      <c r="J312" s="34">
        <f t="shared" si="119"/>
        <v>1222.55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1222.55</v>
      </c>
    </row>
    <row r="313" spans="1:17" x14ac:dyDescent="0.3">
      <c r="A313" s="105"/>
      <c r="B313" s="107" t="s">
        <v>231</v>
      </c>
      <c r="C313" s="109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5"/>
      <c r="B314" s="107"/>
      <c r="C314" s="109"/>
      <c r="D314" s="36"/>
      <c r="E314" s="42"/>
      <c r="F314" s="43"/>
      <c r="G314" s="43">
        <v>1038</v>
      </c>
      <c r="H314" s="43"/>
      <c r="I314" s="43"/>
      <c r="J314" s="34">
        <f t="shared" si="119"/>
        <v>1038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1038</v>
      </c>
    </row>
    <row r="315" spans="1:17" x14ac:dyDescent="0.3">
      <c r="A315" s="105"/>
      <c r="B315" s="107" t="s">
        <v>233</v>
      </c>
      <c r="C315" s="109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5"/>
      <c r="B316" s="107"/>
      <c r="C316" s="109"/>
      <c r="D316" s="36"/>
      <c r="E316" s="42"/>
      <c r="F316" s="43"/>
      <c r="G316" s="43">
        <v>0</v>
      </c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5"/>
      <c r="B317" s="107" t="s">
        <v>235</v>
      </c>
      <c r="C317" s="109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5"/>
      <c r="B318" s="107"/>
      <c r="C318" s="109"/>
      <c r="D318" s="36"/>
      <c r="E318" s="42"/>
      <c r="F318" s="43"/>
      <c r="G318" s="43">
        <v>1438.2</v>
      </c>
      <c r="H318" s="43"/>
      <c r="I318" s="43"/>
      <c r="J318" s="34">
        <f t="shared" si="119"/>
        <v>1438.2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1438.2</v>
      </c>
    </row>
    <row r="319" spans="1:17" x14ac:dyDescent="0.3">
      <c r="A319" s="105"/>
      <c r="B319" s="107" t="s">
        <v>237</v>
      </c>
      <c r="C319" s="109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5"/>
      <c r="B320" s="107"/>
      <c r="C320" s="109"/>
      <c r="D320" s="36"/>
      <c r="E320" s="42"/>
      <c r="F320" s="43"/>
      <c r="G320" s="43">
        <v>9661.15</v>
      </c>
      <c r="H320" s="43"/>
      <c r="I320" s="43"/>
      <c r="J320" s="34">
        <f t="shared" si="119"/>
        <v>9661.15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9661.15</v>
      </c>
    </row>
    <row r="321" spans="1:17" x14ac:dyDescent="0.3">
      <c r="A321" s="105"/>
      <c r="B321" s="107" t="s">
        <v>239</v>
      </c>
      <c r="C321" s="109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5"/>
      <c r="B322" s="107"/>
      <c r="C322" s="109"/>
      <c r="D322" s="36"/>
      <c r="E322" s="42"/>
      <c r="F322" s="43"/>
      <c r="G322" s="43">
        <v>1789.9</v>
      </c>
      <c r="H322" s="43"/>
      <c r="I322" s="43"/>
      <c r="J322" s="34">
        <f t="shared" si="119"/>
        <v>1789.9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1789.9</v>
      </c>
    </row>
    <row r="323" spans="1:17" x14ac:dyDescent="0.3">
      <c r="A323" s="105"/>
      <c r="B323" s="107" t="s">
        <v>241</v>
      </c>
      <c r="C323" s="109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5"/>
      <c r="B324" s="107"/>
      <c r="C324" s="109"/>
      <c r="D324" s="36"/>
      <c r="E324" s="42"/>
      <c r="F324" s="43"/>
      <c r="G324" s="43">
        <v>987.58</v>
      </c>
      <c r="H324" s="43"/>
      <c r="I324" s="43"/>
      <c r="J324" s="34">
        <f t="shared" si="119"/>
        <v>987.58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987.58</v>
      </c>
    </row>
    <row r="325" spans="1:17" ht="13.8" customHeight="1" x14ac:dyDescent="0.3">
      <c r="A325" s="105"/>
      <c r="B325" s="107" t="s">
        <v>243</v>
      </c>
      <c r="C325" s="109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5"/>
      <c r="B326" s="107"/>
      <c r="C326" s="109"/>
      <c r="D326" s="36"/>
      <c r="E326" s="42"/>
      <c r="F326" s="43"/>
      <c r="G326" s="43">
        <v>3217.77</v>
      </c>
      <c r="H326" s="43"/>
      <c r="I326" s="43"/>
      <c r="J326" s="34">
        <f t="shared" si="119"/>
        <v>3217.77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3217.77</v>
      </c>
    </row>
    <row r="327" spans="1:17" ht="13.8" hidden="1" customHeight="1" x14ac:dyDescent="0.3">
      <c r="A327" s="105"/>
      <c r="B327" s="107" t="s">
        <v>245</v>
      </c>
      <c r="C327" s="109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t="13.8" hidden="1" customHeight="1" x14ac:dyDescent="0.3">
      <c r="A328" s="105"/>
      <c r="B328" s="107"/>
      <c r="C328" s="109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5"/>
      <c r="B329" s="107" t="s">
        <v>247</v>
      </c>
      <c r="C329" s="109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5"/>
      <c r="B330" s="107"/>
      <c r="C330" s="109"/>
      <c r="D330" s="36"/>
      <c r="E330" s="42"/>
      <c r="F330" s="43"/>
      <c r="G330" s="43">
        <v>964.52</v>
      </c>
      <c r="H330" s="43"/>
      <c r="I330" s="43"/>
      <c r="J330" s="34">
        <f t="shared" si="119"/>
        <v>964.52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964.52</v>
      </c>
    </row>
    <row r="331" spans="1:17" x14ac:dyDescent="0.3">
      <c r="A331" s="105" t="s">
        <v>203</v>
      </c>
      <c r="B331" s="107"/>
      <c r="C331" s="109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5"/>
      <c r="B332" s="107"/>
      <c r="C332" s="109"/>
      <c r="D332" s="36"/>
      <c r="E332" s="42"/>
      <c r="F332" s="43"/>
      <c r="G332" s="43"/>
      <c r="H332" s="43">
        <v>4220.04</v>
      </c>
      <c r="I332" s="43"/>
      <c r="J332" s="34">
        <f t="shared" si="119"/>
        <v>4220.04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4220.04</v>
      </c>
    </row>
    <row r="333" spans="1:17" x14ac:dyDescent="0.3">
      <c r="A333" s="105" t="s">
        <v>203</v>
      </c>
      <c r="B333" s="107"/>
      <c r="C333" s="109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5"/>
      <c r="B334" s="107"/>
      <c r="C334" s="109"/>
      <c r="D334" s="36"/>
      <c r="E334" s="42"/>
      <c r="F334" s="43"/>
      <c r="G334" s="43"/>
      <c r="H334" s="43">
        <v>3615.97</v>
      </c>
      <c r="I334" s="43"/>
      <c r="J334" s="34">
        <f t="shared" si="119"/>
        <v>3615.97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3615.97</v>
      </c>
    </row>
    <row r="335" spans="1:17" hidden="1" x14ac:dyDescent="0.3">
      <c r="A335" s="105" t="s">
        <v>203</v>
      </c>
      <c r="B335" s="107"/>
      <c r="C335" s="109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ref="J335" si="120">SUM(E335:I335)</f>
        <v>0</v>
      </c>
      <c r="K335" s="44">
        <v>0</v>
      </c>
      <c r="L335" s="38">
        <v>0</v>
      </c>
      <c r="M335" s="40">
        <f t="shared" ref="M335" si="121">SUM(K335:L335)</f>
        <v>0</v>
      </c>
      <c r="N335" s="44">
        <v>0</v>
      </c>
      <c r="O335" s="38">
        <v>0</v>
      </c>
      <c r="P335" s="39">
        <f t="shared" ref="P335" si="122">SUM(N335:O335)</f>
        <v>0</v>
      </c>
      <c r="Q335" s="66">
        <f t="shared" ref="Q335:Q336" si="123">P335+M335+J335</f>
        <v>0</v>
      </c>
    </row>
    <row r="336" spans="1:17" ht="14.4" hidden="1" thickBot="1" x14ac:dyDescent="0.35">
      <c r="A336" s="106"/>
      <c r="B336" s="108"/>
      <c r="C336" s="11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23"/>
        <v>0</v>
      </c>
    </row>
  </sheetData>
  <sheetProtection sheet="1" objects="1" scenarios="1"/>
  <sortState ref="R7:T279">
    <sortCondition ref="S7:S279"/>
  </sortState>
  <mergeCells count="519"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22:D23"/>
    <mergeCell ref="D39:D40"/>
    <mergeCell ref="D28:D29"/>
    <mergeCell ref="D177:D178"/>
    <mergeCell ref="D135:D136"/>
    <mergeCell ref="D148:D149"/>
    <mergeCell ref="D139:D140"/>
    <mergeCell ref="D141:D142"/>
    <mergeCell ref="D143:D144"/>
    <mergeCell ref="D159:D160"/>
    <mergeCell ref="C185:C186"/>
    <mergeCell ref="C235:C236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87:A18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D181:D182"/>
    <mergeCell ref="D183:D184"/>
    <mergeCell ref="D185:D186"/>
    <mergeCell ref="B187:B188"/>
    <mergeCell ref="C187:C188"/>
    <mergeCell ref="D187:D188"/>
    <mergeCell ref="A196:A197"/>
    <mergeCell ref="B196:B197"/>
    <mergeCell ref="C196:C197"/>
    <mergeCell ref="C190:C191"/>
    <mergeCell ref="A192:A193"/>
    <mergeCell ref="B192:B193"/>
    <mergeCell ref="C192:C193"/>
    <mergeCell ref="A177:A178"/>
    <mergeCell ref="B177:B178"/>
    <mergeCell ref="C177:C178"/>
    <mergeCell ref="A194:A195"/>
    <mergeCell ref="B194:B195"/>
    <mergeCell ref="C194:C195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18:A219"/>
    <mergeCell ref="B218:B219"/>
    <mergeCell ref="C218:C219"/>
    <mergeCell ref="A220:A221"/>
    <mergeCell ref="B220:B221"/>
    <mergeCell ref="C220:C221"/>
    <mergeCell ref="A214:A215"/>
    <mergeCell ref="B214:B215"/>
    <mergeCell ref="C214:C215"/>
    <mergeCell ref="A216:A217"/>
    <mergeCell ref="B216:B217"/>
    <mergeCell ref="C216:C217"/>
    <mergeCell ref="A237:A238"/>
    <mergeCell ref="B237:B238"/>
    <mergeCell ref="C237:C238"/>
    <mergeCell ref="C231:C232"/>
    <mergeCell ref="A233:A234"/>
    <mergeCell ref="B233:B234"/>
    <mergeCell ref="C233:C234"/>
    <mergeCell ref="A228:A229"/>
    <mergeCell ref="B228:B229"/>
    <mergeCell ref="C228:C229"/>
    <mergeCell ref="A262:A263"/>
    <mergeCell ref="B262:B263"/>
    <mergeCell ref="C262:C263"/>
    <mergeCell ref="C256:C257"/>
    <mergeCell ref="A258:A259"/>
    <mergeCell ref="B258:B259"/>
    <mergeCell ref="A260:A261"/>
    <mergeCell ref="B260:B261"/>
    <mergeCell ref="A251:A252"/>
    <mergeCell ref="B251:B252"/>
    <mergeCell ref="C251:C252"/>
    <mergeCell ref="A253:A254"/>
    <mergeCell ref="B253:B254"/>
    <mergeCell ref="C253:C254"/>
    <mergeCell ref="C277:C278"/>
    <mergeCell ref="A272:A273"/>
    <mergeCell ref="B272:B273"/>
    <mergeCell ref="C272:C273"/>
    <mergeCell ref="A274:A275"/>
    <mergeCell ref="B274:B275"/>
    <mergeCell ref="C274:C275"/>
    <mergeCell ref="A264:A265"/>
    <mergeCell ref="B264:B265"/>
    <mergeCell ref="C264:C265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C247:C248"/>
    <mergeCell ref="A249:A250"/>
    <mergeCell ref="B249:B250"/>
    <mergeCell ref="C249:C250"/>
    <mergeCell ref="A222:A223"/>
    <mergeCell ref="B222:B223"/>
    <mergeCell ref="C222:C223"/>
    <mergeCell ref="A224:A225"/>
    <mergeCell ref="B224:B225"/>
    <mergeCell ref="C224:C225"/>
    <mergeCell ref="A226:A227"/>
    <mergeCell ref="B226:B227"/>
    <mergeCell ref="C226:C227"/>
    <mergeCell ref="A243:A244"/>
    <mergeCell ref="B243:B244"/>
    <mergeCell ref="C243:C244"/>
    <mergeCell ref="A239:A240"/>
    <mergeCell ref="B239:B240"/>
    <mergeCell ref="C239:C240"/>
    <mergeCell ref="A241:A242"/>
    <mergeCell ref="B241:B242"/>
    <mergeCell ref="C241:C242"/>
    <mergeCell ref="A235:A236"/>
    <mergeCell ref="B235:B236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190:B191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A266:A267"/>
    <mergeCell ref="B266:B267"/>
    <mergeCell ref="C266:C267"/>
    <mergeCell ref="A268:A269"/>
    <mergeCell ref="B268:B269"/>
    <mergeCell ref="C268:C269"/>
    <mergeCell ref="A270:A271"/>
    <mergeCell ref="B270:B271"/>
    <mergeCell ref="C270:C271"/>
    <mergeCell ref="A245:A246"/>
    <mergeCell ref="B245:B246"/>
    <mergeCell ref="C245:C246"/>
    <mergeCell ref="A247:A248"/>
    <mergeCell ref="B247:B24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115" activePane="bottomLeft" state="frozen"/>
      <selection pane="bottomLeft" activeCell="C124" sqref="C124:C125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37" t="s">
        <v>3</v>
      </c>
    </row>
    <row r="2" spans="1:19" s="1" customFormat="1" x14ac:dyDescent="0.3">
      <c r="A2" s="131"/>
      <c r="B2" s="131"/>
      <c r="C2" s="131"/>
      <c r="D2" s="132"/>
      <c r="E2" s="139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38"/>
    </row>
    <row r="3" spans="1:19" s="1" customFormat="1" ht="15" thickBot="1" x14ac:dyDescent="0.35">
      <c r="A3" s="133"/>
      <c r="B3" s="133"/>
      <c r="C3" s="133"/>
      <c r="D3" s="134"/>
      <c r="E3" s="140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27" t="s">
        <v>312</v>
      </c>
      <c r="B4" s="128"/>
      <c r="C4" s="117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1415081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129"/>
      <c r="B5" s="130"/>
      <c r="C5" s="118"/>
      <c r="D5" s="11" t="s">
        <v>5</v>
      </c>
      <c r="E5" s="12">
        <f t="shared" si="0"/>
        <v>323527.58999999997</v>
      </c>
      <c r="F5" s="13">
        <f t="shared" si="0"/>
        <v>117288.84</v>
      </c>
      <c r="G5" s="13">
        <f t="shared" si="0"/>
        <v>455351.53</v>
      </c>
      <c r="H5" s="13">
        <f t="shared" si="0"/>
        <v>42733.75</v>
      </c>
      <c r="I5" s="13">
        <f t="shared" si="0"/>
        <v>6505.47</v>
      </c>
      <c r="J5" s="13">
        <f t="shared" si="1"/>
        <v>945407.17999999993</v>
      </c>
      <c r="K5" s="13">
        <f>K7+K40+K59+K86+K97+K110+K117+K136+K149+K160+K191+K232+K257+K278</f>
        <v>242858.34999999998</v>
      </c>
      <c r="L5" s="13">
        <f>L7+L40+L59+L86+L97+L110+L117+L136+L149+L160+L191+L232+L257+L278</f>
        <v>0</v>
      </c>
      <c r="M5" s="13">
        <f>SUM(K5:L5)</f>
        <v>242858.34999999998</v>
      </c>
      <c r="N5" s="13">
        <f>N7+N40+N59+N86+N97+N110+N117+N136+N149+N160+N191+N232+N257+N278</f>
        <v>0</v>
      </c>
      <c r="O5" s="13">
        <f>O7+O40+O59+O86+O97+O110+O117+O136+O149+O160+O191+O232+O257+O278</f>
        <v>81095.929999999993</v>
      </c>
      <c r="P5" s="14">
        <f>SUM(N5:O5)</f>
        <v>81095.929999999993</v>
      </c>
      <c r="Q5" s="15">
        <f>P5+M5+J5</f>
        <v>1269361.46</v>
      </c>
    </row>
    <row r="6" spans="1:19" x14ac:dyDescent="0.3">
      <c r="A6" s="113" t="s">
        <v>8</v>
      </c>
      <c r="B6" s="114"/>
      <c r="C6" s="117" t="s">
        <v>9</v>
      </c>
      <c r="D6" s="111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5"/>
      <c r="B7" s="116"/>
      <c r="C7" s="118"/>
      <c r="D7" s="112"/>
      <c r="E7" s="21">
        <f t="shared" si="2"/>
        <v>11788.2</v>
      </c>
      <c r="F7" s="22">
        <f t="shared" si="2"/>
        <v>5693.74</v>
      </c>
      <c r="G7" s="22">
        <f t="shared" si="2"/>
        <v>12461.9</v>
      </c>
      <c r="H7" s="22">
        <f t="shared" si="2"/>
        <v>6087.27</v>
      </c>
      <c r="I7" s="22">
        <f t="shared" si="2"/>
        <v>0</v>
      </c>
      <c r="J7" s="23">
        <f t="shared" si="1"/>
        <v>36031.11</v>
      </c>
      <c r="K7" s="21">
        <f>K9+K15+K17+K19+K21+K23+K35+K37</f>
        <v>6000</v>
      </c>
      <c r="L7" s="22">
        <f>L9+L15+L17+L19+L21+L23+L35+L37</f>
        <v>0</v>
      </c>
      <c r="M7" s="23">
        <f t="shared" si="3"/>
        <v>6000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42031.11</v>
      </c>
    </row>
    <row r="8" spans="1:19" x14ac:dyDescent="0.3">
      <c r="A8" s="102" t="s">
        <v>10</v>
      </c>
      <c r="B8" s="102"/>
      <c r="C8" s="104" t="s">
        <v>11</v>
      </c>
      <c r="D8" s="119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9"/>
      <c r="D9" s="120"/>
      <c r="E9" s="31">
        <f>E11+E13</f>
        <v>11788.2</v>
      </c>
      <c r="F9" s="32">
        <f>F11+F13</f>
        <v>5693.74</v>
      </c>
      <c r="G9" s="32">
        <f t="shared" si="4"/>
        <v>5770.9</v>
      </c>
      <c r="H9" s="32">
        <f t="shared" si="4"/>
        <v>0</v>
      </c>
      <c r="I9" s="32">
        <f t="shared" si="4"/>
        <v>0</v>
      </c>
      <c r="J9" s="33">
        <f t="shared" si="1"/>
        <v>23252.840000000004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23252.840000000004</v>
      </c>
    </row>
    <row r="10" spans="1:19" x14ac:dyDescent="0.3">
      <c r="A10" s="107"/>
      <c r="B10" s="107" t="s">
        <v>12</v>
      </c>
      <c r="C10" s="109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9"/>
      <c r="D11" s="36"/>
      <c r="E11" s="42">
        <v>11788.2</v>
      </c>
      <c r="F11" s="43">
        <v>4127.47</v>
      </c>
      <c r="G11" s="43">
        <v>1211.28</v>
      </c>
      <c r="H11" s="43">
        <v>0</v>
      </c>
      <c r="I11" s="43"/>
      <c r="J11" s="33">
        <f t="shared" si="7"/>
        <v>17126.95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17126.95</v>
      </c>
    </row>
    <row r="12" spans="1:19" x14ac:dyDescent="0.3">
      <c r="A12" s="107"/>
      <c r="B12" s="107" t="s">
        <v>14</v>
      </c>
      <c r="C12" s="109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9"/>
      <c r="D13" s="36"/>
      <c r="E13" s="42"/>
      <c r="F13" s="43">
        <v>1566.27</v>
      </c>
      <c r="G13" s="43">
        <v>4559.62</v>
      </c>
      <c r="H13" s="43"/>
      <c r="I13" s="43"/>
      <c r="J13" s="33">
        <f t="shared" si="7"/>
        <v>6125.8899999999994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6125.8899999999994</v>
      </c>
    </row>
    <row r="14" spans="1:19" x14ac:dyDescent="0.3">
      <c r="A14" s="107" t="s">
        <v>16</v>
      </c>
      <c r="B14" s="107"/>
      <c r="C14" s="109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9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107" t="s">
        <v>19</v>
      </c>
      <c r="B16" s="107"/>
      <c r="C16" s="109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9"/>
      <c r="D17" s="36"/>
      <c r="E17" s="42"/>
      <c r="F17" s="43"/>
      <c r="G17" s="43"/>
      <c r="H17" s="43">
        <v>3700</v>
      </c>
      <c r="I17" s="43"/>
      <c r="J17" s="33">
        <f t="shared" si="7"/>
        <v>3700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3700</v>
      </c>
    </row>
    <row r="18" spans="1:17" x14ac:dyDescent="0.3">
      <c r="A18" s="107" t="s">
        <v>19</v>
      </c>
      <c r="B18" s="107"/>
      <c r="C18" s="109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9"/>
      <c r="D19" s="36"/>
      <c r="E19" s="42"/>
      <c r="F19" s="43"/>
      <c r="G19" s="43"/>
      <c r="H19" s="43">
        <v>415</v>
      </c>
      <c r="I19" s="43"/>
      <c r="J19" s="33">
        <f t="shared" si="7"/>
        <v>415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415</v>
      </c>
    </row>
    <row r="20" spans="1:17" ht="13.8" customHeight="1" x14ac:dyDescent="0.3">
      <c r="A20" s="107" t="s">
        <v>24</v>
      </c>
      <c r="B20" s="107"/>
      <c r="C20" s="109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107"/>
      <c r="B21" s="107"/>
      <c r="C21" s="109"/>
      <c r="D21" s="36"/>
      <c r="E21" s="42"/>
      <c r="F21" s="43"/>
      <c r="G21" s="43">
        <v>850</v>
      </c>
      <c r="H21" s="43"/>
      <c r="I21" s="43"/>
      <c r="J21" s="33">
        <f t="shared" si="7"/>
        <v>850</v>
      </c>
      <c r="K21" s="42">
        <v>6000</v>
      </c>
      <c r="L21" s="43"/>
      <c r="M21" s="33">
        <f t="shared" si="3"/>
        <v>6000</v>
      </c>
      <c r="N21" s="42"/>
      <c r="O21" s="43"/>
      <c r="P21" s="34">
        <f t="shared" si="5"/>
        <v>0</v>
      </c>
      <c r="Q21" s="35">
        <f t="shared" si="6"/>
        <v>6850</v>
      </c>
    </row>
    <row r="22" spans="1:17" x14ac:dyDescent="0.3">
      <c r="A22" s="107" t="s">
        <v>27</v>
      </c>
      <c r="B22" s="107"/>
      <c r="C22" s="109" t="s">
        <v>28</v>
      </c>
      <c r="D22" s="120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9"/>
      <c r="D23" s="120"/>
      <c r="E23" s="31">
        <f t="shared" ref="E23:P23" si="9">E25+E29+E31+E33</f>
        <v>0</v>
      </c>
      <c r="F23" s="32">
        <f t="shared" si="9"/>
        <v>0</v>
      </c>
      <c r="G23" s="32">
        <f>G25+G27+G29+G31+G33</f>
        <v>3645</v>
      </c>
      <c r="H23" s="32">
        <f t="shared" si="9"/>
        <v>0</v>
      </c>
      <c r="I23" s="32">
        <f t="shared" si="9"/>
        <v>0</v>
      </c>
      <c r="J23" s="33">
        <f>J25+J27+J29+J31+J33</f>
        <v>3645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3645</v>
      </c>
    </row>
    <row r="24" spans="1:17" ht="13.8" customHeight="1" x14ac:dyDescent="0.3">
      <c r="A24" s="107"/>
      <c r="B24" s="107" t="s">
        <v>29</v>
      </c>
      <c r="C24" s="109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9"/>
      <c r="D25" s="36"/>
      <c r="E25" s="42"/>
      <c r="F25" s="43"/>
      <c r="G25" s="43">
        <v>2205</v>
      </c>
      <c r="H25" s="43"/>
      <c r="I25" s="43"/>
      <c r="J25" s="33">
        <f t="shared" si="7"/>
        <v>2205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2205</v>
      </c>
    </row>
    <row r="26" spans="1:17" x14ac:dyDescent="0.3">
      <c r="A26" s="107"/>
      <c r="B26" s="107" t="s">
        <v>32</v>
      </c>
      <c r="C26" s="109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9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3.8" customHeight="1" x14ac:dyDescent="0.3">
      <c r="A28" s="107"/>
      <c r="B28" s="107" t="s">
        <v>32</v>
      </c>
      <c r="C28" s="103" t="s">
        <v>296</v>
      </c>
      <c r="D28" s="120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4"/>
      <c r="D29" s="120"/>
      <c r="E29" s="42"/>
      <c r="F29" s="43"/>
      <c r="G29" s="43">
        <v>1440</v>
      </c>
      <c r="H29" s="43"/>
      <c r="I29" s="43"/>
      <c r="J29" s="33">
        <f t="shared" si="7"/>
        <v>1440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1440</v>
      </c>
    </row>
    <row r="30" spans="1:17" ht="13.8" hidden="1" customHeight="1" x14ac:dyDescent="0.3">
      <c r="A30" s="107"/>
      <c r="B30" s="107" t="s">
        <v>32</v>
      </c>
      <c r="C30" s="103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t="13.8" hidden="1" customHeight="1" x14ac:dyDescent="0.3">
      <c r="A31" s="107"/>
      <c r="B31" s="107"/>
      <c r="C31" s="104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9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9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t="13.8" hidden="1" customHeight="1" x14ac:dyDescent="0.3">
      <c r="A34" s="107" t="s">
        <v>34</v>
      </c>
      <c r="B34" s="107"/>
      <c r="C34" s="109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ht="13.8" hidden="1" customHeight="1" x14ac:dyDescent="0.3">
      <c r="A35" s="107"/>
      <c r="B35" s="107"/>
      <c r="C35" s="10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9" t="s">
        <v>37</v>
      </c>
      <c r="D36" s="12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9"/>
      <c r="D37" s="120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8" customHeight="1" x14ac:dyDescent="0.3">
      <c r="A39" s="113" t="s">
        <v>38</v>
      </c>
      <c r="B39" s="114"/>
      <c r="C39" s="117" t="s">
        <v>39</v>
      </c>
      <c r="D39" s="111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customHeight="1" thickBot="1" x14ac:dyDescent="0.35">
      <c r="A40" s="115"/>
      <c r="B40" s="116"/>
      <c r="C40" s="118"/>
      <c r="D40" s="112"/>
      <c r="E40" s="21">
        <f>E42+E44+E50+E52+E54+E56</f>
        <v>0</v>
      </c>
      <c r="F40" s="22">
        <f t="shared" si="10"/>
        <v>97.75</v>
      </c>
      <c r="G40" s="22">
        <f t="shared" si="10"/>
        <v>4827.8899999999994</v>
      </c>
      <c r="H40" s="22">
        <f t="shared" si="10"/>
        <v>0</v>
      </c>
      <c r="I40" s="22">
        <f t="shared" si="10"/>
        <v>0</v>
      </c>
      <c r="J40" s="24">
        <f t="shared" si="11"/>
        <v>4925.6399999999994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4925.6399999999994</v>
      </c>
    </row>
    <row r="41" spans="1:17" x14ac:dyDescent="0.3">
      <c r="A41" s="102" t="s">
        <v>40</v>
      </c>
      <c r="B41" s="102"/>
      <c r="C41" s="104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9"/>
      <c r="D42" s="36"/>
      <c r="E42" s="42"/>
      <c r="F42" s="43"/>
      <c r="G42" s="43">
        <v>1058.6400000000001</v>
      </c>
      <c r="H42" s="43"/>
      <c r="I42" s="43"/>
      <c r="J42" s="34">
        <f t="shared" si="11"/>
        <v>1058.6400000000001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1058.6400000000001</v>
      </c>
    </row>
    <row r="43" spans="1:17" x14ac:dyDescent="0.3">
      <c r="A43" s="107" t="s">
        <v>43</v>
      </c>
      <c r="B43" s="107"/>
      <c r="C43" s="109" t="s">
        <v>44</v>
      </c>
      <c r="D43" s="120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9"/>
      <c r="D44" s="120"/>
      <c r="E44" s="42"/>
      <c r="F44" s="43">
        <v>97.75</v>
      </c>
      <c r="G44" s="43">
        <v>500</v>
      </c>
      <c r="H44" s="43"/>
      <c r="I44" s="43"/>
      <c r="J44" s="34">
        <f t="shared" si="11"/>
        <v>597.75</v>
      </c>
      <c r="K44" s="42"/>
      <c r="L44" s="43"/>
      <c r="M44" s="34"/>
      <c r="N44" s="42"/>
      <c r="O44" s="43"/>
      <c r="P44" s="34"/>
      <c r="Q44" s="35">
        <f t="shared" si="14"/>
        <v>597.75</v>
      </c>
    </row>
    <row r="45" spans="1:17" ht="13.8" hidden="1" customHeight="1" x14ac:dyDescent="0.3">
      <c r="A45" s="107"/>
      <c r="B45" s="107" t="s">
        <v>45</v>
      </c>
      <c r="C45" s="109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t="13.8" hidden="1" customHeight="1" x14ac:dyDescent="0.3">
      <c r="A46" s="107"/>
      <c r="B46" s="107"/>
      <c r="C46" s="10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t="13.8" hidden="1" customHeight="1" x14ac:dyDescent="0.3">
      <c r="A47" s="107"/>
      <c r="B47" s="107" t="s">
        <v>47</v>
      </c>
      <c r="C47" s="109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t="13.8" hidden="1" customHeight="1" x14ac:dyDescent="0.3">
      <c r="A48" s="107"/>
      <c r="B48" s="107"/>
      <c r="C48" s="10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9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9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107" t="s">
        <v>49</v>
      </c>
      <c r="B51" s="107"/>
      <c r="C51" s="109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9"/>
      <c r="D52" s="36"/>
      <c r="E52" s="42"/>
      <c r="F52" s="43"/>
      <c r="G52" s="43">
        <v>2046.36</v>
      </c>
      <c r="H52" s="43"/>
      <c r="I52" s="43"/>
      <c r="J52" s="34">
        <f t="shared" si="11"/>
        <v>2046.36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2046.36</v>
      </c>
    </row>
    <row r="53" spans="1:17" x14ac:dyDescent="0.3">
      <c r="A53" s="107" t="s">
        <v>53</v>
      </c>
      <c r="B53" s="107"/>
      <c r="C53" s="109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9"/>
      <c r="D54" s="36"/>
      <c r="E54" s="42"/>
      <c r="F54" s="43"/>
      <c r="G54" s="43">
        <v>1159.19</v>
      </c>
      <c r="H54" s="43"/>
      <c r="I54" s="43"/>
      <c r="J54" s="34">
        <f t="shared" si="11"/>
        <v>1159.19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1159.19</v>
      </c>
    </row>
    <row r="55" spans="1:17" x14ac:dyDescent="0.3">
      <c r="A55" s="107" t="s">
        <v>55</v>
      </c>
      <c r="B55" s="107"/>
      <c r="C55" s="109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08"/>
      <c r="B56" s="108"/>
      <c r="C56" s="11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3.8" customHeight="1" x14ac:dyDescent="0.3">
      <c r="A58" s="113" t="s">
        <v>58</v>
      </c>
      <c r="B58" s="114"/>
      <c r="C58" s="117" t="s">
        <v>59</v>
      </c>
      <c r="D58" s="11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64265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75425</v>
      </c>
    </row>
    <row r="59" spans="1:17" ht="14.4" customHeight="1" thickBot="1" x14ac:dyDescent="0.35">
      <c r="A59" s="115"/>
      <c r="B59" s="116"/>
      <c r="C59" s="118"/>
      <c r="D59" s="11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27373.730000000003</v>
      </c>
      <c r="H59" s="22">
        <f t="shared" si="22"/>
        <v>0.45</v>
      </c>
      <c r="I59" s="22">
        <f t="shared" si="22"/>
        <v>0</v>
      </c>
      <c r="J59" s="24">
        <f t="shared" si="17"/>
        <v>27374.180000000004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735.7</v>
      </c>
      <c r="P59" s="24">
        <f t="shared" si="20"/>
        <v>735.7</v>
      </c>
      <c r="Q59" s="25">
        <f t="shared" si="21"/>
        <v>28109.880000000005</v>
      </c>
    </row>
    <row r="60" spans="1:17" ht="13.8" customHeight="1" x14ac:dyDescent="0.3">
      <c r="A60" s="102" t="s">
        <v>60</v>
      </c>
      <c r="B60" s="102"/>
      <c r="C60" s="104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9"/>
      <c r="D61" s="36"/>
      <c r="E61" s="42"/>
      <c r="F61" s="43"/>
      <c r="G61" s="43">
        <v>5099.6000000000004</v>
      </c>
      <c r="H61" s="43"/>
      <c r="I61" s="43"/>
      <c r="J61" s="34">
        <f t="shared" si="17"/>
        <v>5099.6000000000004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5099.6000000000004</v>
      </c>
    </row>
    <row r="62" spans="1:17" ht="13.8" customHeight="1" x14ac:dyDescent="0.3">
      <c r="A62" s="107" t="s">
        <v>61</v>
      </c>
      <c r="B62" s="107"/>
      <c r="C62" s="109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9"/>
      <c r="D63" s="36"/>
      <c r="E63" s="42"/>
      <c r="F63" s="43"/>
      <c r="G63" s="43">
        <v>12036.13</v>
      </c>
      <c r="H63" s="43"/>
      <c r="I63" s="43"/>
      <c r="J63" s="34">
        <f t="shared" si="17"/>
        <v>12036.13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12036.13</v>
      </c>
    </row>
    <row r="64" spans="1:17" ht="13.8" customHeight="1" x14ac:dyDescent="0.3">
      <c r="A64" s="107" t="s">
        <v>63</v>
      </c>
      <c r="B64" s="107"/>
      <c r="C64" s="109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9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3.8" customHeight="1" x14ac:dyDescent="0.3">
      <c r="A66" s="107" t="s">
        <v>63</v>
      </c>
      <c r="B66" s="107"/>
      <c r="C66" s="109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9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ht="13.8" customHeight="1" x14ac:dyDescent="0.3">
      <c r="A68" s="107" t="s">
        <v>63</v>
      </c>
      <c r="B68" s="107"/>
      <c r="C68" s="109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9"/>
      <c r="D69" s="36"/>
      <c r="E69" s="42"/>
      <c r="F69" s="43"/>
      <c r="G69" s="43">
        <v>3565.9</v>
      </c>
      <c r="H69" s="43"/>
      <c r="I69" s="43"/>
      <c r="J69" s="34">
        <f t="shared" si="17"/>
        <v>3565.9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3565.9</v>
      </c>
    </row>
    <row r="70" spans="1:17" ht="13.8" hidden="1" customHeight="1" x14ac:dyDescent="0.3">
      <c r="A70" s="107" t="s">
        <v>63</v>
      </c>
      <c r="B70" s="107"/>
      <c r="C70" s="109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t="13.8" hidden="1" customHeight="1" x14ac:dyDescent="0.3">
      <c r="A71" s="107"/>
      <c r="B71" s="107"/>
      <c r="C71" s="109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1" t="s">
        <v>63</v>
      </c>
      <c r="B72" s="101"/>
      <c r="C72" s="103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2"/>
      <c r="B73" s="102"/>
      <c r="C73" s="104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3.8" customHeight="1" x14ac:dyDescent="0.3">
      <c r="A74" s="107" t="s">
        <v>65</v>
      </c>
      <c r="B74" s="107"/>
      <c r="C74" s="109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9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9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9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9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9"/>
      <c r="D79" s="36"/>
      <c r="E79" s="42"/>
      <c r="F79" s="43"/>
      <c r="G79" s="43">
        <v>5936.85</v>
      </c>
      <c r="H79" s="43">
        <v>0.45</v>
      </c>
      <c r="I79" s="43"/>
      <c r="J79" s="34">
        <f t="shared" si="17"/>
        <v>5937.3</v>
      </c>
      <c r="K79" s="55"/>
      <c r="L79" s="43"/>
      <c r="M79" s="34">
        <f t="shared" si="18"/>
        <v>0</v>
      </c>
      <c r="N79" s="55"/>
      <c r="O79" s="43">
        <v>735.7</v>
      </c>
      <c r="P79" s="34">
        <f t="shared" si="20"/>
        <v>735.7</v>
      </c>
      <c r="Q79" s="35">
        <f t="shared" si="21"/>
        <v>6673</v>
      </c>
    </row>
    <row r="80" spans="1:17" x14ac:dyDescent="0.3">
      <c r="A80" s="107" t="s">
        <v>70</v>
      </c>
      <c r="B80" s="107"/>
      <c r="C80" s="109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2653</v>
      </c>
    </row>
    <row r="81" spans="1:17" x14ac:dyDescent="0.3">
      <c r="A81" s="107"/>
      <c r="B81" s="107"/>
      <c r="C81" s="109" t="s">
        <v>74</v>
      </c>
      <c r="D81" s="36"/>
      <c r="E81" s="42"/>
      <c r="F81" s="43"/>
      <c r="G81" s="43">
        <v>735.25</v>
      </c>
      <c r="H81" s="43"/>
      <c r="I81" s="43"/>
      <c r="J81" s="34">
        <f t="shared" si="17"/>
        <v>735.25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735.25</v>
      </c>
    </row>
    <row r="82" spans="1:17" ht="13.8" hidden="1" customHeight="1" x14ac:dyDescent="0.3">
      <c r="A82" s="107" t="s">
        <v>70</v>
      </c>
      <c r="B82" s="107"/>
      <c r="C82" s="109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customHeight="1" thickBot="1" x14ac:dyDescent="0.35">
      <c r="A83" s="108"/>
      <c r="B83" s="108"/>
      <c r="C83" s="11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3.8" customHeight="1" x14ac:dyDescent="0.3">
      <c r="A85" s="113" t="s">
        <v>75</v>
      </c>
      <c r="B85" s="114"/>
      <c r="C85" s="117" t="s">
        <v>76</v>
      </c>
      <c r="D85" s="111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customHeight="1" thickBot="1" x14ac:dyDescent="0.35">
      <c r="A86" s="115"/>
      <c r="B86" s="116"/>
      <c r="C86" s="118"/>
      <c r="D86" s="112"/>
      <c r="E86" s="21">
        <f t="shared" si="26"/>
        <v>0</v>
      </c>
      <c r="F86" s="22">
        <f t="shared" si="26"/>
        <v>421.95</v>
      </c>
      <c r="G86" s="22">
        <f t="shared" si="26"/>
        <v>5475.9800000000005</v>
      </c>
      <c r="H86" s="22">
        <f t="shared" si="26"/>
        <v>8</v>
      </c>
      <c r="I86" s="22">
        <f t="shared" si="26"/>
        <v>0</v>
      </c>
      <c r="J86" s="24">
        <f t="shared" si="27"/>
        <v>5905.93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5905.93</v>
      </c>
    </row>
    <row r="87" spans="1:17" x14ac:dyDescent="0.3">
      <c r="A87" s="102" t="s">
        <v>77</v>
      </c>
      <c r="B87" s="102"/>
      <c r="C87" s="104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9"/>
      <c r="D88" s="36"/>
      <c r="E88" s="42">
        <v>0</v>
      </c>
      <c r="F88" s="43">
        <v>0</v>
      </c>
      <c r="G88" s="43">
        <v>192.26</v>
      </c>
      <c r="H88" s="43">
        <v>8</v>
      </c>
      <c r="I88" s="43"/>
      <c r="J88" s="34">
        <f t="shared" si="27"/>
        <v>200.26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200.26</v>
      </c>
    </row>
    <row r="89" spans="1:17" ht="13.8" hidden="1" customHeight="1" x14ac:dyDescent="0.3">
      <c r="A89" s="101" t="s">
        <v>77</v>
      </c>
      <c r="B89" s="101"/>
      <c r="C89" s="103" t="s">
        <v>80</v>
      </c>
      <c r="D89" s="97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t="13.8" hidden="1" customHeight="1" x14ac:dyDescent="0.3">
      <c r="A90" s="102"/>
      <c r="B90" s="102"/>
      <c r="C90" s="104"/>
      <c r="D90" s="97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9" t="s">
        <v>82</v>
      </c>
      <c r="D91" s="120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9"/>
      <c r="D92" s="120"/>
      <c r="E92" s="42">
        <v>0</v>
      </c>
      <c r="F92" s="43">
        <v>0</v>
      </c>
      <c r="G92" s="43">
        <v>0</v>
      </c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9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08"/>
      <c r="B94" s="108"/>
      <c r="C94" s="110"/>
      <c r="D94" s="50"/>
      <c r="E94" s="51"/>
      <c r="F94" s="45">
        <v>421.95</v>
      </c>
      <c r="G94" s="45">
        <v>5283.72</v>
      </c>
      <c r="H94" s="45"/>
      <c r="I94" s="45"/>
      <c r="J94" s="24">
        <f t="shared" si="27"/>
        <v>5705.67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5705.67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3.8" customHeight="1" x14ac:dyDescent="0.3">
      <c r="A96" s="113" t="s">
        <v>85</v>
      </c>
      <c r="B96" s="114"/>
      <c r="C96" s="117" t="s">
        <v>86</v>
      </c>
      <c r="D96" s="111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33742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140380</v>
      </c>
    </row>
    <row r="97" spans="1:17" ht="14.4" customHeight="1" thickBot="1" x14ac:dyDescent="0.35">
      <c r="A97" s="115"/>
      <c r="B97" s="116"/>
      <c r="C97" s="118"/>
      <c r="D97" s="112"/>
      <c r="E97" s="21">
        <f t="shared" si="31"/>
        <v>31640.62</v>
      </c>
      <c r="F97" s="22">
        <f t="shared" si="31"/>
        <v>11087.359999999999</v>
      </c>
      <c r="G97" s="22">
        <f t="shared" si="31"/>
        <v>14698.919999999998</v>
      </c>
      <c r="H97" s="22">
        <f t="shared" si="31"/>
        <v>0</v>
      </c>
      <c r="I97" s="22">
        <f t="shared" si="31"/>
        <v>0</v>
      </c>
      <c r="J97" s="24">
        <f t="shared" si="32"/>
        <v>57426.899999999994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57426.899999999994</v>
      </c>
    </row>
    <row r="98" spans="1:17" x14ac:dyDescent="0.3">
      <c r="A98" s="102" t="s">
        <v>87</v>
      </c>
      <c r="B98" s="102"/>
      <c r="C98" s="104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9"/>
      <c r="D99" s="36"/>
      <c r="E99" s="42">
        <v>24142.89</v>
      </c>
      <c r="F99" s="43">
        <v>8498.5</v>
      </c>
      <c r="G99" s="43">
        <v>4457.47</v>
      </c>
      <c r="H99" s="43">
        <v>0</v>
      </c>
      <c r="I99" s="43"/>
      <c r="J99" s="34">
        <f t="shared" si="32"/>
        <v>37098.86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37098.86</v>
      </c>
    </row>
    <row r="100" spans="1:17" x14ac:dyDescent="0.3">
      <c r="A100" s="107" t="s">
        <v>89</v>
      </c>
      <c r="B100" s="107"/>
      <c r="C100" s="109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9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9" t="s">
        <v>256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32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24323</v>
      </c>
    </row>
    <row r="103" spans="1:17" x14ac:dyDescent="0.3">
      <c r="A103" s="107"/>
      <c r="B103" s="107"/>
      <c r="C103" s="109"/>
      <c r="D103" s="36"/>
      <c r="E103" s="42">
        <v>7497.73</v>
      </c>
      <c r="F103" s="43">
        <v>2223.7199999999998</v>
      </c>
      <c r="G103" s="43">
        <v>2787.35</v>
      </c>
      <c r="H103" s="43">
        <v>0</v>
      </c>
      <c r="I103" s="43"/>
      <c r="J103" s="34">
        <f t="shared" si="32"/>
        <v>12508.8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12508.8</v>
      </c>
    </row>
    <row r="104" spans="1:17" x14ac:dyDescent="0.3">
      <c r="A104" s="107" t="s">
        <v>92</v>
      </c>
      <c r="B104" s="107"/>
      <c r="C104" s="109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9"/>
      <c r="D105" s="36"/>
      <c r="E105" s="42"/>
      <c r="F105" s="43">
        <v>94.3</v>
      </c>
      <c r="G105" s="43">
        <v>291.86</v>
      </c>
      <c r="H105" s="43"/>
      <c r="I105" s="43"/>
      <c r="J105" s="34">
        <f t="shared" si="32"/>
        <v>386.16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386.16</v>
      </c>
    </row>
    <row r="106" spans="1:17" x14ac:dyDescent="0.3">
      <c r="A106" s="107" t="s">
        <v>95</v>
      </c>
      <c r="B106" s="107"/>
      <c r="C106" s="109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9"/>
      <c r="D107" s="36"/>
      <c r="E107" s="51"/>
      <c r="F107" s="45">
        <v>270.83999999999997</v>
      </c>
      <c r="G107" s="45">
        <v>7162.24</v>
      </c>
      <c r="H107" s="45"/>
      <c r="I107" s="45"/>
      <c r="J107" s="24">
        <f t="shared" si="32"/>
        <v>7433.08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7433.08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3.8" customHeight="1" x14ac:dyDescent="0.3">
      <c r="A109" s="113" t="s">
        <v>98</v>
      </c>
      <c r="B109" s="114"/>
      <c r="C109" s="117" t="s">
        <v>99</v>
      </c>
      <c r="D109" s="111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customHeight="1" thickBot="1" x14ac:dyDescent="0.35">
      <c r="A110" s="115"/>
      <c r="B110" s="116"/>
      <c r="C110" s="118"/>
      <c r="D110" s="112"/>
      <c r="E110" s="21">
        <f t="shared" si="36"/>
        <v>0</v>
      </c>
      <c r="F110" s="22">
        <f t="shared" si="36"/>
        <v>0</v>
      </c>
      <c r="G110" s="22">
        <f t="shared" si="36"/>
        <v>80878.400000000009</v>
      </c>
      <c r="H110" s="22">
        <f t="shared" si="36"/>
        <v>0</v>
      </c>
      <c r="I110" s="22">
        <f t="shared" si="36"/>
        <v>0</v>
      </c>
      <c r="J110" s="24">
        <f t="shared" si="37"/>
        <v>80878.400000000009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80878.400000000009</v>
      </c>
    </row>
    <row r="111" spans="1:17" ht="13.8" customHeight="1" x14ac:dyDescent="0.3">
      <c r="A111" s="102" t="s">
        <v>100</v>
      </c>
      <c r="B111" s="102"/>
      <c r="C111" s="104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9"/>
      <c r="D112" s="36"/>
      <c r="E112" s="42"/>
      <c r="F112" s="43"/>
      <c r="G112" s="43">
        <v>78636.960000000006</v>
      </c>
      <c r="H112" s="43"/>
      <c r="I112" s="43"/>
      <c r="J112" s="34">
        <f t="shared" si="37"/>
        <v>78636.960000000006</v>
      </c>
      <c r="K112" s="42">
        <v>0</v>
      </c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78636.960000000006</v>
      </c>
    </row>
    <row r="113" spans="1:17" x14ac:dyDescent="0.3">
      <c r="A113" s="107" t="s">
        <v>102</v>
      </c>
      <c r="B113" s="107"/>
      <c r="C113" s="109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08"/>
      <c r="B114" s="108"/>
      <c r="C114" s="110"/>
      <c r="D114" s="50"/>
      <c r="E114" s="51"/>
      <c r="F114" s="45"/>
      <c r="G114" s="45">
        <v>2241.44</v>
      </c>
      <c r="H114" s="45"/>
      <c r="I114" s="45"/>
      <c r="J114" s="24">
        <f t="shared" si="37"/>
        <v>2241.44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2241.44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3.8" customHeight="1" x14ac:dyDescent="0.3">
      <c r="A116" s="113" t="s">
        <v>105</v>
      </c>
      <c r="B116" s="114"/>
      <c r="C116" s="117" t="s">
        <v>106</v>
      </c>
      <c r="D116" s="111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customHeight="1" thickBot="1" x14ac:dyDescent="0.35">
      <c r="A117" s="115"/>
      <c r="B117" s="116"/>
      <c r="C117" s="118"/>
      <c r="D117" s="112"/>
      <c r="E117" s="21">
        <f t="shared" si="41"/>
        <v>0</v>
      </c>
      <c r="F117" s="22">
        <f t="shared" si="41"/>
        <v>0</v>
      </c>
      <c r="G117" s="22">
        <f t="shared" si="41"/>
        <v>25619.91</v>
      </c>
      <c r="H117" s="22">
        <f t="shared" si="41"/>
        <v>0</v>
      </c>
      <c r="I117" s="22">
        <f t="shared" si="41"/>
        <v>993.96</v>
      </c>
      <c r="J117" s="24">
        <f t="shared" si="42"/>
        <v>26613.87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7150</v>
      </c>
      <c r="P117" s="24">
        <f t="shared" si="44"/>
        <v>7150</v>
      </c>
      <c r="Q117" s="25">
        <f t="shared" ref="Q117:Q133" si="45">P117+M117+J117</f>
        <v>33763.869999999995</v>
      </c>
    </row>
    <row r="118" spans="1:17" ht="13.8" customHeight="1" x14ac:dyDescent="0.3">
      <c r="A118" s="100" t="s">
        <v>107</v>
      </c>
      <c r="B118" s="102"/>
      <c r="C118" s="104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5"/>
      <c r="B119" s="107"/>
      <c r="C119" s="109"/>
      <c r="D119" s="36"/>
      <c r="E119" s="42"/>
      <c r="F119" s="43"/>
      <c r="G119" s="43">
        <v>16758</v>
      </c>
      <c r="H119" s="43"/>
      <c r="I119" s="43"/>
      <c r="J119" s="34">
        <f t="shared" si="42"/>
        <v>16758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16758</v>
      </c>
    </row>
    <row r="120" spans="1:17" ht="13.8" customHeight="1" x14ac:dyDescent="0.3">
      <c r="A120" s="100" t="s">
        <v>107</v>
      </c>
      <c r="B120" s="107"/>
      <c r="C120" s="109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5"/>
      <c r="B121" s="107"/>
      <c r="C121" s="109"/>
      <c r="D121" s="36"/>
      <c r="E121" s="42"/>
      <c r="F121" s="43"/>
      <c r="G121" s="43">
        <v>7514.19</v>
      </c>
      <c r="H121" s="43"/>
      <c r="I121" s="43"/>
      <c r="J121" s="34">
        <f t="shared" si="42"/>
        <v>7514.19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7514.19</v>
      </c>
    </row>
    <row r="122" spans="1:17" ht="13.8" customHeight="1" x14ac:dyDescent="0.3">
      <c r="A122" s="105" t="s">
        <v>107</v>
      </c>
      <c r="B122" s="107"/>
      <c r="C122" s="109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5"/>
      <c r="B123" s="107"/>
      <c r="C123" s="109"/>
      <c r="D123" s="36"/>
      <c r="E123" s="42"/>
      <c r="F123" s="43"/>
      <c r="G123" s="43">
        <v>1347.72</v>
      </c>
      <c r="H123" s="43"/>
      <c r="I123" s="43"/>
      <c r="J123" s="34">
        <f t="shared" si="42"/>
        <v>1347.72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1347.72</v>
      </c>
    </row>
    <row r="124" spans="1:17" ht="13.8" customHeight="1" x14ac:dyDescent="0.3">
      <c r="A124" s="105" t="s">
        <v>107</v>
      </c>
      <c r="B124" s="107"/>
      <c r="C124" s="109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5"/>
      <c r="B125" s="107"/>
      <c r="C125" s="109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ht="13.8" customHeight="1" x14ac:dyDescent="0.3">
      <c r="A126" s="99" t="s">
        <v>113</v>
      </c>
      <c r="B126" s="101"/>
      <c r="C126" s="103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0"/>
      <c r="B127" s="102"/>
      <c r="C127" s="104"/>
      <c r="D127" s="36"/>
      <c r="E127" s="42"/>
      <c r="F127" s="43"/>
      <c r="G127" s="43"/>
      <c r="H127" s="43"/>
      <c r="I127" s="43">
        <v>993.96</v>
      </c>
      <c r="J127" s="34">
        <f t="shared" si="42"/>
        <v>993.96</v>
      </c>
      <c r="K127" s="42"/>
      <c r="L127" s="43"/>
      <c r="M127" s="34">
        <f t="shared" si="43"/>
        <v>0</v>
      </c>
      <c r="N127" s="55"/>
      <c r="O127" s="43">
        <v>7150</v>
      </c>
      <c r="P127" s="34">
        <f t="shared" si="44"/>
        <v>7150</v>
      </c>
      <c r="Q127" s="35">
        <f t="shared" si="45"/>
        <v>8143.96</v>
      </c>
    </row>
    <row r="128" spans="1:17" x14ac:dyDescent="0.3">
      <c r="A128" s="99" t="s">
        <v>113</v>
      </c>
      <c r="B128" s="101"/>
      <c r="C128" s="103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95500</v>
      </c>
      <c r="L128" s="38">
        <v>0</v>
      </c>
      <c r="M128" s="40">
        <f>SUM(K128:L128)</f>
        <v>95500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95500</v>
      </c>
    </row>
    <row r="129" spans="1:17" x14ac:dyDescent="0.3">
      <c r="A129" s="100"/>
      <c r="B129" s="102"/>
      <c r="C129" s="104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99" t="s">
        <v>113</v>
      </c>
      <c r="B130" s="101"/>
      <c r="C130" s="103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0"/>
      <c r="B131" s="102"/>
      <c r="C131" s="104"/>
      <c r="D131" s="36"/>
      <c r="E131" s="42"/>
      <c r="F131" s="43"/>
      <c r="G131" s="43"/>
      <c r="H131" s="43"/>
      <c r="I131" s="43"/>
      <c r="J131" s="34">
        <f t="shared" si="46"/>
        <v>0</v>
      </c>
      <c r="K131" s="42">
        <v>0</v>
      </c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5" t="s">
        <v>113</v>
      </c>
      <c r="B132" s="107"/>
      <c r="C132" s="109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104500</v>
      </c>
      <c r="L132" s="38">
        <v>0</v>
      </c>
      <c r="M132" s="40">
        <f>SUM(K132:L132)</f>
        <v>104500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104500</v>
      </c>
    </row>
    <row r="133" spans="1:17" ht="14.4" thickBot="1" x14ac:dyDescent="0.35">
      <c r="A133" s="106"/>
      <c r="B133" s="108"/>
      <c r="C133" s="110"/>
      <c r="D133" s="50"/>
      <c r="E133" s="51"/>
      <c r="F133" s="45"/>
      <c r="G133" s="45"/>
      <c r="H133" s="45"/>
      <c r="I133" s="45"/>
      <c r="J133" s="24">
        <f t="shared" si="42"/>
        <v>0</v>
      </c>
      <c r="K133" s="51">
        <v>0</v>
      </c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3.8" customHeight="1" x14ac:dyDescent="0.3">
      <c r="A135" s="113" t="s">
        <v>116</v>
      </c>
      <c r="B135" s="114"/>
      <c r="C135" s="117" t="s">
        <v>117</v>
      </c>
      <c r="D135" s="111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61786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326877</v>
      </c>
    </row>
    <row r="136" spans="1:17" ht="13.8" customHeight="1" x14ac:dyDescent="0.3">
      <c r="A136" s="122"/>
      <c r="B136" s="123"/>
      <c r="C136" s="124"/>
      <c r="D136" s="120"/>
      <c r="E136" s="31">
        <f t="shared" si="50"/>
        <v>70556.45</v>
      </c>
      <c r="F136" s="32">
        <f t="shared" si="50"/>
        <v>24155.75</v>
      </c>
      <c r="G136" s="32">
        <f t="shared" si="50"/>
        <v>23861.379999999997</v>
      </c>
      <c r="H136" s="32">
        <f t="shared" si="50"/>
        <v>346.59000000000003</v>
      </c>
      <c r="I136" s="32">
        <f t="shared" si="50"/>
        <v>0</v>
      </c>
      <c r="J136" s="33">
        <f t="shared" si="51"/>
        <v>118920.16999999998</v>
      </c>
      <c r="K136" s="31">
        <f>K138+K140+K142+K144+K146</f>
        <v>2580</v>
      </c>
      <c r="L136" s="32">
        <f>L138+L140+L142+L144+L146</f>
        <v>0</v>
      </c>
      <c r="M136" s="34">
        <f>SUM(K136:L136)</f>
        <v>2580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>P136+M136+J136</f>
        <v>121500.16999999998</v>
      </c>
    </row>
    <row r="137" spans="1:17" x14ac:dyDescent="0.3">
      <c r="A137" s="100" t="s">
        <v>118</v>
      </c>
      <c r="B137" s="102"/>
      <c r="C137" s="104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5"/>
      <c r="B138" s="107"/>
      <c r="C138" s="109"/>
      <c r="D138" s="36"/>
      <c r="E138" s="42">
        <v>65193.15</v>
      </c>
      <c r="F138" s="43">
        <v>22495.91</v>
      </c>
      <c r="G138" s="43">
        <v>21659.1</v>
      </c>
      <c r="H138" s="43">
        <v>163.18</v>
      </c>
      <c r="I138" s="43"/>
      <c r="J138" s="34">
        <f t="shared" si="51"/>
        <v>109511.34</v>
      </c>
      <c r="K138" s="42">
        <v>2580</v>
      </c>
      <c r="L138" s="43"/>
      <c r="M138" s="34">
        <f t="shared" si="52"/>
        <v>2580</v>
      </c>
      <c r="N138" s="55"/>
      <c r="O138" s="43"/>
      <c r="P138" s="34">
        <f t="shared" si="53"/>
        <v>0</v>
      </c>
      <c r="Q138" s="35">
        <f t="shared" si="54"/>
        <v>112091.34</v>
      </c>
    </row>
    <row r="139" spans="1:17" ht="13.8" customHeight="1" x14ac:dyDescent="0.3">
      <c r="A139" s="99" t="s">
        <v>121</v>
      </c>
      <c r="B139" s="101"/>
      <c r="C139" s="103" t="s">
        <v>314</v>
      </c>
      <c r="D139" s="141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5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296</v>
      </c>
    </row>
    <row r="140" spans="1:17" ht="13.8" customHeight="1" x14ac:dyDescent="0.3">
      <c r="A140" s="100"/>
      <c r="B140" s="102"/>
      <c r="C140" s="104"/>
      <c r="D140" s="142"/>
      <c r="E140" s="42"/>
      <c r="F140" s="43"/>
      <c r="G140" s="43">
        <v>296</v>
      </c>
      <c r="H140" s="43"/>
      <c r="I140" s="43"/>
      <c r="J140" s="33">
        <f t="shared" si="51"/>
        <v>296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296</v>
      </c>
    </row>
    <row r="141" spans="1:17" x14ac:dyDescent="0.3">
      <c r="A141" s="105" t="s">
        <v>123</v>
      </c>
      <c r="B141" s="107"/>
      <c r="C141" s="109" t="s">
        <v>302</v>
      </c>
      <c r="D141" s="12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5"/>
      <c r="B142" s="107"/>
      <c r="C142" s="109"/>
      <c r="D142" s="120"/>
      <c r="E142" s="42"/>
      <c r="F142" s="43"/>
      <c r="G142" s="43"/>
      <c r="H142" s="43">
        <v>0</v>
      </c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5" t="s">
        <v>124</v>
      </c>
      <c r="B143" s="107"/>
      <c r="C143" s="109" t="s">
        <v>301</v>
      </c>
      <c r="D143" s="120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06"/>
      <c r="B144" s="108"/>
      <c r="C144" s="110"/>
      <c r="D144" s="120"/>
      <c r="E144" s="42"/>
      <c r="F144" s="43"/>
      <c r="G144" s="43">
        <v>96.57</v>
      </c>
      <c r="H144" s="43"/>
      <c r="I144" s="43"/>
      <c r="J144" s="33">
        <f t="shared" si="51"/>
        <v>96.57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96.57</v>
      </c>
    </row>
    <row r="145" spans="1:18" x14ac:dyDescent="0.3">
      <c r="A145" s="105" t="s">
        <v>124</v>
      </c>
      <c r="B145" s="107"/>
      <c r="C145" s="109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8" ht="14.4" thickBot="1" x14ac:dyDescent="0.35">
      <c r="A146" s="106"/>
      <c r="B146" s="108"/>
      <c r="C146" s="110"/>
      <c r="D146" s="50"/>
      <c r="E146" s="51">
        <v>5363.3</v>
      </c>
      <c r="F146" s="45">
        <v>1659.84</v>
      </c>
      <c r="G146" s="45">
        <v>1809.71</v>
      </c>
      <c r="H146" s="45">
        <v>183.41</v>
      </c>
      <c r="I146" s="45"/>
      <c r="J146" s="23">
        <f t="shared" si="51"/>
        <v>9016.26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9016.26</v>
      </c>
    </row>
    <row r="147" spans="1:18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8" ht="13.8" customHeight="1" x14ac:dyDescent="0.3">
      <c r="A148" s="113" t="s">
        <v>127</v>
      </c>
      <c r="B148" s="114"/>
      <c r="C148" s="117" t="s">
        <v>128</v>
      </c>
      <c r="D148" s="14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51513</v>
      </c>
      <c r="H148" s="17">
        <f t="shared" si="58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237013</v>
      </c>
      <c r="R148" s="9">
        <v>237013</v>
      </c>
    </row>
    <row r="149" spans="1:18" ht="14.4" customHeight="1" thickBot="1" x14ac:dyDescent="0.35">
      <c r="A149" s="115"/>
      <c r="B149" s="116"/>
      <c r="C149" s="118"/>
      <c r="D149" s="144"/>
      <c r="E149" s="21">
        <f t="shared" si="58"/>
        <v>0</v>
      </c>
      <c r="F149" s="22">
        <f t="shared" si="58"/>
        <v>0</v>
      </c>
      <c r="G149" s="22">
        <f t="shared" si="58"/>
        <v>50134</v>
      </c>
      <c r="H149" s="22">
        <f t="shared" si="58"/>
        <v>25200</v>
      </c>
      <c r="I149" s="22">
        <f>I151+I153+I155+I157</f>
        <v>0</v>
      </c>
      <c r="J149" s="24">
        <f>SUM(E149:I149)</f>
        <v>75334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75334</v>
      </c>
    </row>
    <row r="150" spans="1:18" ht="13.8" customHeight="1" x14ac:dyDescent="0.3">
      <c r="A150" s="100" t="s">
        <v>129</v>
      </c>
      <c r="B150" s="102"/>
      <c r="C150" s="104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61">SUM(E150:I150)</f>
        <v>165000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165000</v>
      </c>
    </row>
    <row r="151" spans="1:18" x14ac:dyDescent="0.3">
      <c r="A151" s="105"/>
      <c r="B151" s="107"/>
      <c r="C151" s="109"/>
      <c r="D151" s="59"/>
      <c r="E151" s="42"/>
      <c r="F151" s="43"/>
      <c r="G151" s="43"/>
      <c r="H151" s="43">
        <v>24500</v>
      </c>
      <c r="I151" s="43"/>
      <c r="J151" s="34">
        <f t="shared" si="61"/>
        <v>24500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24500</v>
      </c>
    </row>
    <row r="152" spans="1:18" ht="13.8" customHeight="1" x14ac:dyDescent="0.3">
      <c r="A152" s="105" t="s">
        <v>129</v>
      </c>
      <c r="B152" s="107"/>
      <c r="C152" s="109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61"/>
        <v>3000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3000</v>
      </c>
    </row>
    <row r="153" spans="1:18" x14ac:dyDescent="0.3">
      <c r="A153" s="105"/>
      <c r="B153" s="107"/>
      <c r="C153" s="109"/>
      <c r="D153" s="59"/>
      <c r="E153" s="42"/>
      <c r="F153" s="43"/>
      <c r="G153" s="43"/>
      <c r="H153" s="43">
        <v>700</v>
      </c>
      <c r="I153" s="43"/>
      <c r="J153" s="34">
        <f t="shared" si="61"/>
        <v>700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700</v>
      </c>
    </row>
    <row r="154" spans="1:18" x14ac:dyDescent="0.3">
      <c r="A154" s="105" t="s">
        <v>133</v>
      </c>
      <c r="B154" s="107"/>
      <c r="C154" s="109" t="s">
        <v>134</v>
      </c>
      <c r="D154" s="59" t="s">
        <v>131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8" x14ac:dyDescent="0.3">
      <c r="A155" s="105"/>
      <c r="B155" s="107"/>
      <c r="C155" s="109"/>
      <c r="D155" s="59"/>
      <c r="E155" s="42"/>
      <c r="F155" s="43"/>
      <c r="G155" s="43">
        <v>50134</v>
      </c>
      <c r="H155" s="43">
        <v>0</v>
      </c>
      <c r="I155" s="43"/>
      <c r="J155" s="34">
        <f>SUM(E155:I155)</f>
        <v>50134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50134</v>
      </c>
    </row>
    <row r="156" spans="1:18" x14ac:dyDescent="0.3">
      <c r="A156" s="105" t="s">
        <v>135</v>
      </c>
      <c r="B156" s="107"/>
      <c r="C156" s="109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8" ht="14.4" thickBot="1" x14ac:dyDescent="0.35">
      <c r="A157" s="106"/>
      <c r="B157" s="108"/>
      <c r="C157" s="11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8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8" ht="13.8" customHeight="1" x14ac:dyDescent="0.3">
      <c r="A159" s="113" t="s">
        <v>137</v>
      </c>
      <c r="B159" s="114"/>
      <c r="C159" s="117" t="s">
        <v>138</v>
      </c>
      <c r="D159" s="111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  <c r="R159" s="9">
        <v>107241</v>
      </c>
    </row>
    <row r="160" spans="1:18" ht="13.8" customHeight="1" x14ac:dyDescent="0.3">
      <c r="A160" s="122"/>
      <c r="B160" s="123"/>
      <c r="C160" s="124"/>
      <c r="D160" s="120"/>
      <c r="E160" s="31">
        <f t="shared" ref="E160:I160" si="69">E162+E164+E166+E168+E170+E172+E174++E176+E178+E180+E182+E184+E186+E188</f>
        <v>0</v>
      </c>
      <c r="F160" s="32">
        <f t="shared" si="69"/>
        <v>449.72</v>
      </c>
      <c r="G160" s="32">
        <f>G162+G164+G166+G168+G170+G172+G174++G176+G178+G180+G182+G184+G186+G188</f>
        <v>34338.28</v>
      </c>
      <c r="H160" s="32">
        <f t="shared" si="69"/>
        <v>0</v>
      </c>
      <c r="I160" s="32">
        <f t="shared" si="69"/>
        <v>0</v>
      </c>
      <c r="J160" s="34">
        <f>SUM(E160:I160)</f>
        <v>34788</v>
      </c>
      <c r="K160" s="57">
        <f t="shared" si="65"/>
        <v>2174.4</v>
      </c>
      <c r="L160" s="32">
        <f t="shared" si="65"/>
        <v>0</v>
      </c>
      <c r="M160" s="34">
        <f t="shared" si="66"/>
        <v>2174.4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>P160+M160+J160</f>
        <v>36962.400000000001</v>
      </c>
    </row>
    <row r="161" spans="1:17" ht="13.8" customHeight="1" x14ac:dyDescent="0.3">
      <c r="A161" s="100" t="s">
        <v>139</v>
      </c>
      <c r="B161" s="102"/>
      <c r="C161" s="104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5"/>
      <c r="B162" s="107"/>
      <c r="C162" s="109"/>
      <c r="D162" s="36"/>
      <c r="E162" s="42"/>
      <c r="F162" s="43">
        <v>449.72</v>
      </c>
      <c r="G162" s="43"/>
      <c r="H162" s="43"/>
      <c r="I162" s="43"/>
      <c r="J162" s="34">
        <f t="shared" si="64"/>
        <v>449.72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449.72</v>
      </c>
    </row>
    <row r="163" spans="1:17" x14ac:dyDescent="0.3">
      <c r="A163" s="105" t="s">
        <v>139</v>
      </c>
      <c r="B163" s="107"/>
      <c r="C163" s="109" t="s">
        <v>260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64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46100</v>
      </c>
    </row>
    <row r="164" spans="1:17" x14ac:dyDescent="0.3">
      <c r="A164" s="105"/>
      <c r="B164" s="107"/>
      <c r="C164" s="109"/>
      <c r="D164" s="36"/>
      <c r="E164" s="42"/>
      <c r="F164" s="43"/>
      <c r="G164" s="43">
        <v>16729.72</v>
      </c>
      <c r="H164" s="43"/>
      <c r="I164" s="43"/>
      <c r="J164" s="34">
        <f t="shared" si="64"/>
        <v>16729.72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16729.72</v>
      </c>
    </row>
    <row r="165" spans="1:17" x14ac:dyDescent="0.3">
      <c r="A165" s="105" t="s">
        <v>139</v>
      </c>
      <c r="B165" s="107"/>
      <c r="C165" s="109" t="s">
        <v>261</v>
      </c>
      <c r="D165" s="120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5"/>
      <c r="B166" s="107"/>
      <c r="C166" s="109"/>
      <c r="D166" s="120"/>
      <c r="E166" s="42"/>
      <c r="F166" s="43"/>
      <c r="G166" s="43">
        <v>2499.6</v>
      </c>
      <c r="H166" s="43"/>
      <c r="I166" s="43"/>
      <c r="J166" s="34">
        <f t="shared" si="64"/>
        <v>2499.6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2499.6</v>
      </c>
    </row>
    <row r="167" spans="1:17" x14ac:dyDescent="0.3">
      <c r="A167" s="105" t="s">
        <v>139</v>
      </c>
      <c r="B167" s="107"/>
      <c r="C167" s="109" t="s">
        <v>265</v>
      </c>
      <c r="D167" s="120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5"/>
      <c r="B168" s="107"/>
      <c r="C168" s="109"/>
      <c r="D168" s="120"/>
      <c r="E168" s="42"/>
      <c r="F168" s="43"/>
      <c r="G168" s="43">
        <v>0</v>
      </c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ht="13.8" customHeight="1" x14ac:dyDescent="0.3">
      <c r="A169" s="105" t="s">
        <v>139</v>
      </c>
      <c r="B169" s="107"/>
      <c r="C169" s="109" t="s">
        <v>303</v>
      </c>
      <c r="D169" s="12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5"/>
      <c r="B170" s="107"/>
      <c r="C170" s="109"/>
      <c r="D170" s="120"/>
      <c r="E170" s="42"/>
      <c r="F170" s="43"/>
      <c r="G170" s="43">
        <v>0</v>
      </c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5" t="s">
        <v>139</v>
      </c>
      <c r="B171" s="107"/>
      <c r="C171" s="109" t="s">
        <v>304</v>
      </c>
      <c r="D171" s="120"/>
      <c r="E171" s="37">
        <v>0</v>
      </c>
      <c r="F171" s="38">
        <v>0</v>
      </c>
      <c r="G171" s="38">
        <v>33870</v>
      </c>
      <c r="H171" s="38">
        <v>0</v>
      </c>
      <c r="I171" s="38">
        <v>0</v>
      </c>
      <c r="J171" s="29">
        <f t="shared" si="64"/>
        <v>33870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36870</v>
      </c>
    </row>
    <row r="172" spans="1:17" x14ac:dyDescent="0.3">
      <c r="A172" s="105"/>
      <c r="B172" s="107"/>
      <c r="C172" s="109"/>
      <c r="D172" s="120"/>
      <c r="E172" s="42"/>
      <c r="F172" s="43"/>
      <c r="G172" s="43">
        <v>11973.67</v>
      </c>
      <c r="H172" s="43"/>
      <c r="I172" s="43"/>
      <c r="J172" s="34">
        <f t="shared" si="64"/>
        <v>11973.67</v>
      </c>
      <c r="K172" s="55">
        <v>2174.4</v>
      </c>
      <c r="L172" s="43"/>
      <c r="M172" s="34">
        <f t="shared" si="66"/>
        <v>2174.4</v>
      </c>
      <c r="N172" s="55"/>
      <c r="O172" s="43"/>
      <c r="P172" s="34">
        <f t="shared" si="70"/>
        <v>0</v>
      </c>
      <c r="Q172" s="35">
        <f t="shared" si="68"/>
        <v>14148.07</v>
      </c>
    </row>
    <row r="173" spans="1:17" x14ac:dyDescent="0.3">
      <c r="A173" s="105" t="s">
        <v>139</v>
      </c>
      <c r="B173" s="107"/>
      <c r="C173" s="109" t="s">
        <v>263</v>
      </c>
      <c r="D173" s="120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5"/>
      <c r="B174" s="107"/>
      <c r="C174" s="109"/>
      <c r="D174" s="120"/>
      <c r="E174" s="42"/>
      <c r="F174" s="43"/>
      <c r="G174" s="43">
        <v>2002.13</v>
      </c>
      <c r="H174" s="43"/>
      <c r="I174" s="43"/>
      <c r="J174" s="34">
        <f t="shared" si="64"/>
        <v>2002.13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2002.13</v>
      </c>
    </row>
    <row r="175" spans="1:17" x14ac:dyDescent="0.3">
      <c r="A175" s="105" t="s">
        <v>139</v>
      </c>
      <c r="B175" s="107"/>
      <c r="C175" s="109" t="s">
        <v>217</v>
      </c>
      <c r="D175" s="120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5"/>
      <c r="B176" s="107"/>
      <c r="C176" s="109"/>
      <c r="D176" s="120"/>
      <c r="E176" s="42"/>
      <c r="F176" s="43"/>
      <c r="G176" s="43">
        <v>133.16</v>
      </c>
      <c r="H176" s="43"/>
      <c r="I176" s="43"/>
      <c r="J176" s="34">
        <f t="shared" si="64"/>
        <v>133.16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133.16</v>
      </c>
    </row>
    <row r="177" spans="1:18" x14ac:dyDescent="0.3">
      <c r="A177" s="105" t="s">
        <v>262</v>
      </c>
      <c r="B177" s="107"/>
      <c r="C177" s="109" t="s">
        <v>140</v>
      </c>
      <c r="D177" s="120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8" x14ac:dyDescent="0.3">
      <c r="A178" s="105"/>
      <c r="B178" s="107"/>
      <c r="C178" s="109"/>
      <c r="D178" s="120"/>
      <c r="E178" s="42"/>
      <c r="F178" s="43"/>
      <c r="G178" s="43">
        <v>0</v>
      </c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8" x14ac:dyDescent="0.3">
      <c r="A179" s="105" t="s">
        <v>139</v>
      </c>
      <c r="B179" s="107"/>
      <c r="C179" s="109" t="s">
        <v>264</v>
      </c>
      <c r="D179" s="120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8" x14ac:dyDescent="0.3">
      <c r="A180" s="105"/>
      <c r="B180" s="107"/>
      <c r="C180" s="109"/>
      <c r="D180" s="120"/>
      <c r="E180" s="42"/>
      <c r="F180" s="43"/>
      <c r="G180" s="43">
        <v>1000</v>
      </c>
      <c r="H180" s="43"/>
      <c r="I180" s="43"/>
      <c r="J180" s="34">
        <f t="shared" si="64"/>
        <v>1000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1000</v>
      </c>
    </row>
    <row r="181" spans="1:18" x14ac:dyDescent="0.3">
      <c r="A181" s="105" t="s">
        <v>262</v>
      </c>
      <c r="B181" s="107"/>
      <c r="C181" s="109" t="s">
        <v>230</v>
      </c>
      <c r="D181" s="120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8" x14ac:dyDescent="0.3">
      <c r="A182" s="105"/>
      <c r="B182" s="107"/>
      <c r="C182" s="109"/>
      <c r="D182" s="120"/>
      <c r="E182" s="42"/>
      <c r="F182" s="43"/>
      <c r="G182" s="43">
        <v>0</v>
      </c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8" x14ac:dyDescent="0.3">
      <c r="A183" s="105" t="s">
        <v>293</v>
      </c>
      <c r="B183" s="107"/>
      <c r="C183" s="109" t="s">
        <v>294</v>
      </c>
      <c r="D183" s="120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8" x14ac:dyDescent="0.3">
      <c r="A184" s="105"/>
      <c r="B184" s="107"/>
      <c r="C184" s="109"/>
      <c r="D184" s="120"/>
      <c r="E184" s="42"/>
      <c r="F184" s="43"/>
      <c r="G184" s="43">
        <v>0</v>
      </c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8" ht="13.8" hidden="1" customHeight="1" x14ac:dyDescent="0.3">
      <c r="A185" s="105"/>
      <c r="B185" s="107"/>
      <c r="C185" s="109"/>
      <c r="D185" s="120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8" ht="13.8" hidden="1" customHeight="1" x14ac:dyDescent="0.3">
      <c r="A186" s="105"/>
      <c r="B186" s="107"/>
      <c r="C186" s="109"/>
      <c r="D186" s="120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8" ht="13.8" hidden="1" customHeight="1" x14ac:dyDescent="0.3">
      <c r="A187" s="105"/>
      <c r="B187" s="107"/>
      <c r="C187" s="109"/>
      <c r="D187" s="120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8" ht="14.4" hidden="1" customHeight="1" thickBot="1" x14ac:dyDescent="0.35">
      <c r="A188" s="106"/>
      <c r="B188" s="108"/>
      <c r="C188" s="110"/>
      <c r="D188" s="112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8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8" ht="13.8" customHeight="1" x14ac:dyDescent="0.3">
      <c r="A190" s="113" t="s">
        <v>141</v>
      </c>
      <c r="B190" s="114"/>
      <c r="C190" s="117" t="s">
        <v>142</v>
      </c>
      <c r="D190" s="111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  <c r="R190" s="9">
        <v>924622</v>
      </c>
    </row>
    <row r="191" spans="1:18" ht="14.4" customHeight="1" thickBot="1" x14ac:dyDescent="0.35">
      <c r="A191" s="115"/>
      <c r="B191" s="116"/>
      <c r="C191" s="118"/>
      <c r="D191" s="112"/>
      <c r="E191" s="21">
        <f t="shared" si="77"/>
        <v>27240.940000000002</v>
      </c>
      <c r="F191" s="22">
        <f t="shared" si="77"/>
        <v>9358.15</v>
      </c>
      <c r="G191" s="22">
        <f t="shared" si="77"/>
        <v>83902.89</v>
      </c>
      <c r="H191" s="22">
        <f t="shared" si="77"/>
        <v>826.52</v>
      </c>
      <c r="I191" s="22">
        <f t="shared" si="77"/>
        <v>0</v>
      </c>
      <c r="J191" s="24">
        <f t="shared" ref="J191:J229" si="79">SUM(E191:I191)</f>
        <v>121328.50000000001</v>
      </c>
      <c r="K191" s="53">
        <f>K193+K195+K197+K199++K213+K215+K217+K227+K229</f>
        <v>231604.99</v>
      </c>
      <c r="L191" s="22">
        <f>L193+L195+L197+L199++L213+L215+L217+L227+L229</f>
        <v>0</v>
      </c>
      <c r="M191" s="24">
        <f t="shared" si="78"/>
        <v>231604.99</v>
      </c>
      <c r="N191" s="53">
        <f>N193+N195+N197+N199++N213+N215+N217+N227+N229</f>
        <v>0</v>
      </c>
      <c r="O191" s="22">
        <f>O193+O195+O197+O199++O213+O215+O217+O227+O229</f>
        <v>41389.949999999997</v>
      </c>
      <c r="P191" s="24">
        <f t="shared" ref="P191:P229" si="80">SUM(N191:O191)</f>
        <v>41389.949999999997</v>
      </c>
      <c r="Q191" s="25">
        <f t="shared" ref="Q191:Q229" si="81">P191+M191+J191</f>
        <v>394323.44</v>
      </c>
    </row>
    <row r="192" spans="1:18" x14ac:dyDescent="0.3">
      <c r="A192" s="121" t="s">
        <v>143</v>
      </c>
      <c r="B192" s="102"/>
      <c r="C192" s="104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0"/>
      <c r="B193" s="107"/>
      <c r="C193" s="109"/>
      <c r="D193" s="36"/>
      <c r="E193" s="42">
        <v>9270.36</v>
      </c>
      <c r="F193" s="43">
        <v>3069.65</v>
      </c>
      <c r="G193" s="43">
        <v>2682.84</v>
      </c>
      <c r="H193" s="43">
        <v>0</v>
      </c>
      <c r="I193" s="43"/>
      <c r="J193" s="34">
        <f t="shared" si="79"/>
        <v>15022.85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15022.85</v>
      </c>
    </row>
    <row r="194" spans="1:17" x14ac:dyDescent="0.3">
      <c r="A194" s="105" t="s">
        <v>144</v>
      </c>
      <c r="B194" s="107"/>
      <c r="C194" s="109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5"/>
      <c r="B195" s="107"/>
      <c r="C195" s="109"/>
      <c r="D195" s="36"/>
      <c r="E195" s="42"/>
      <c r="F195" s="43"/>
      <c r="G195" s="43">
        <v>577.91999999999996</v>
      </c>
      <c r="H195" s="43"/>
      <c r="I195" s="43"/>
      <c r="J195" s="34">
        <f t="shared" si="79"/>
        <v>577.91999999999996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577.91999999999996</v>
      </c>
    </row>
    <row r="196" spans="1:17" x14ac:dyDescent="0.3">
      <c r="A196" s="105" t="s">
        <v>147</v>
      </c>
      <c r="B196" s="107"/>
      <c r="C196" s="109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5"/>
      <c r="B197" s="107"/>
      <c r="C197" s="109"/>
      <c r="D197" s="36"/>
      <c r="E197" s="42"/>
      <c r="F197" s="43"/>
      <c r="G197" s="43">
        <v>2295.0500000000002</v>
      </c>
      <c r="H197" s="43"/>
      <c r="I197" s="43"/>
      <c r="J197" s="34">
        <f t="shared" si="79"/>
        <v>2295.0500000000002</v>
      </c>
      <c r="K197" s="55">
        <v>0</v>
      </c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2295.0500000000002</v>
      </c>
    </row>
    <row r="198" spans="1:17" ht="13.8" customHeight="1" x14ac:dyDescent="0.3">
      <c r="A198" s="105" t="s">
        <v>149</v>
      </c>
      <c r="B198" s="107"/>
      <c r="C198" s="109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5"/>
      <c r="B199" s="107"/>
      <c r="C199" s="109"/>
      <c r="D199" s="36"/>
      <c r="E199" s="42">
        <f t="shared" si="82"/>
        <v>0</v>
      </c>
      <c r="F199" s="57">
        <f t="shared" si="82"/>
        <v>0</v>
      </c>
      <c r="G199" s="57">
        <f t="shared" si="82"/>
        <v>3047.79</v>
      </c>
      <c r="H199" s="57">
        <f t="shared" si="82"/>
        <v>529.55999999999995</v>
      </c>
      <c r="I199" s="57">
        <f t="shared" si="82"/>
        <v>0</v>
      </c>
      <c r="J199" s="34">
        <f t="shared" si="79"/>
        <v>3577.35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41389.949999999997</v>
      </c>
      <c r="P199" s="34">
        <f t="shared" si="80"/>
        <v>41389.949999999997</v>
      </c>
      <c r="Q199" s="35">
        <f t="shared" si="81"/>
        <v>44967.299999999996</v>
      </c>
    </row>
    <row r="200" spans="1:17" ht="13.8" customHeight="1" x14ac:dyDescent="0.3">
      <c r="A200" s="105"/>
      <c r="B200" s="107" t="s">
        <v>267</v>
      </c>
      <c r="C200" s="109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5"/>
      <c r="B201" s="107"/>
      <c r="C201" s="109"/>
      <c r="D201" s="36"/>
      <c r="E201" s="42"/>
      <c r="F201" s="43"/>
      <c r="G201" s="43">
        <v>492.23</v>
      </c>
      <c r="H201" s="43"/>
      <c r="I201" s="43"/>
      <c r="J201" s="34">
        <f t="shared" si="79"/>
        <v>492.23</v>
      </c>
      <c r="K201" s="55"/>
      <c r="L201" s="43"/>
      <c r="M201" s="34">
        <f t="shared" si="78"/>
        <v>0</v>
      </c>
      <c r="N201" s="55"/>
      <c r="O201" s="43">
        <v>0</v>
      </c>
      <c r="P201" s="34">
        <f t="shared" si="80"/>
        <v>0</v>
      </c>
      <c r="Q201" s="35">
        <f t="shared" si="81"/>
        <v>492.23</v>
      </c>
    </row>
    <row r="202" spans="1:17" ht="12.75" customHeight="1" x14ac:dyDescent="0.3">
      <c r="A202" s="105"/>
      <c r="B202" s="107" t="s">
        <v>267</v>
      </c>
      <c r="C202" s="109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5"/>
      <c r="B203" s="107"/>
      <c r="C203" s="109"/>
      <c r="D203" s="36"/>
      <c r="E203" s="42"/>
      <c r="F203" s="43"/>
      <c r="G203" s="43">
        <v>839.18</v>
      </c>
      <c r="H203" s="43"/>
      <c r="I203" s="43"/>
      <c r="J203" s="34">
        <f t="shared" si="79"/>
        <v>839.18</v>
      </c>
      <c r="K203" s="55"/>
      <c r="L203" s="43"/>
      <c r="M203" s="34">
        <f t="shared" si="78"/>
        <v>0</v>
      </c>
      <c r="N203" s="55"/>
      <c r="O203" s="43">
        <v>0</v>
      </c>
      <c r="P203" s="34">
        <f t="shared" si="80"/>
        <v>0</v>
      </c>
      <c r="Q203" s="35">
        <f t="shared" si="81"/>
        <v>839.18</v>
      </c>
    </row>
    <row r="204" spans="1:17" ht="12.75" customHeight="1" x14ac:dyDescent="0.3">
      <c r="A204" s="105"/>
      <c r="B204" s="107" t="s">
        <v>267</v>
      </c>
      <c r="C204" s="109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5"/>
      <c r="B205" s="107"/>
      <c r="C205" s="109"/>
      <c r="D205" s="36"/>
      <c r="E205" s="42"/>
      <c r="F205" s="43"/>
      <c r="G205" s="43">
        <v>399.99</v>
      </c>
      <c r="H205" s="43"/>
      <c r="I205" s="43"/>
      <c r="J205" s="34">
        <f t="shared" si="79"/>
        <v>399.99</v>
      </c>
      <c r="K205" s="55"/>
      <c r="L205" s="43"/>
      <c r="M205" s="34">
        <f t="shared" si="78"/>
        <v>0</v>
      </c>
      <c r="N205" s="55"/>
      <c r="O205" s="43">
        <v>22239.95</v>
      </c>
      <c r="P205" s="34">
        <f t="shared" si="80"/>
        <v>22239.95</v>
      </c>
      <c r="Q205" s="35">
        <f t="shared" si="81"/>
        <v>22639.940000000002</v>
      </c>
    </row>
    <row r="206" spans="1:17" ht="13.8" customHeight="1" x14ac:dyDescent="0.3">
      <c r="A206" s="105"/>
      <c r="B206" s="107" t="s">
        <v>267</v>
      </c>
      <c r="C206" s="109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5"/>
      <c r="B207" s="107"/>
      <c r="C207" s="109"/>
      <c r="D207" s="36"/>
      <c r="E207" s="42"/>
      <c r="F207" s="43"/>
      <c r="G207" s="43">
        <v>572.64</v>
      </c>
      <c r="H207" s="43"/>
      <c r="I207" s="43"/>
      <c r="J207" s="34">
        <f t="shared" si="79"/>
        <v>572.64</v>
      </c>
      <c r="K207" s="55"/>
      <c r="L207" s="43"/>
      <c r="M207" s="34">
        <f t="shared" si="78"/>
        <v>0</v>
      </c>
      <c r="N207" s="55"/>
      <c r="O207" s="43">
        <v>9190</v>
      </c>
      <c r="P207" s="34">
        <f t="shared" si="80"/>
        <v>9190</v>
      </c>
      <c r="Q207" s="35">
        <f t="shared" si="81"/>
        <v>9762.64</v>
      </c>
    </row>
    <row r="208" spans="1:17" ht="13.8" customHeight="1" x14ac:dyDescent="0.3">
      <c r="A208" s="105"/>
      <c r="B208" s="107" t="s">
        <v>267</v>
      </c>
      <c r="C208" s="109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5"/>
      <c r="B209" s="107"/>
      <c r="C209" s="109"/>
      <c r="D209" s="36"/>
      <c r="E209" s="42"/>
      <c r="F209" s="43"/>
      <c r="G209" s="43">
        <v>569.58000000000004</v>
      </c>
      <c r="H209" s="43"/>
      <c r="I209" s="43"/>
      <c r="J209" s="34">
        <f t="shared" si="87"/>
        <v>569.58000000000004</v>
      </c>
      <c r="K209" s="55"/>
      <c r="L209" s="43"/>
      <c r="M209" s="34">
        <f t="shared" si="88"/>
        <v>0</v>
      </c>
      <c r="N209" s="55"/>
      <c r="O209" s="43">
        <v>9960</v>
      </c>
      <c r="P209" s="34">
        <f t="shared" si="89"/>
        <v>9960</v>
      </c>
      <c r="Q209" s="35">
        <f t="shared" si="81"/>
        <v>10529.58</v>
      </c>
    </row>
    <row r="210" spans="1:17" ht="13.8" customHeight="1" x14ac:dyDescent="0.3">
      <c r="A210" s="105"/>
      <c r="B210" s="107" t="s">
        <v>267</v>
      </c>
      <c r="C210" s="109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5"/>
      <c r="B211" s="107"/>
      <c r="C211" s="109"/>
      <c r="D211" s="36"/>
      <c r="E211" s="42"/>
      <c r="F211" s="43"/>
      <c r="G211" s="43">
        <v>174.17</v>
      </c>
      <c r="H211" s="43">
        <v>529.55999999999995</v>
      </c>
      <c r="I211" s="43"/>
      <c r="J211" s="34">
        <f t="shared" si="79"/>
        <v>703.7299999999999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703.7299999999999</v>
      </c>
    </row>
    <row r="212" spans="1:17" x14ac:dyDescent="0.3">
      <c r="A212" s="105" t="s">
        <v>151</v>
      </c>
      <c r="B212" s="107"/>
      <c r="C212" s="109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5"/>
      <c r="B213" s="107"/>
      <c r="C213" s="109"/>
      <c r="D213" s="36"/>
      <c r="E213" s="42"/>
      <c r="F213" s="43"/>
      <c r="G213" s="43">
        <v>21499.31</v>
      </c>
      <c r="H213" s="43"/>
      <c r="I213" s="43"/>
      <c r="J213" s="34">
        <f t="shared" si="79"/>
        <v>21499.31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21499.31</v>
      </c>
    </row>
    <row r="214" spans="1:17" ht="13.8" customHeight="1" x14ac:dyDescent="0.3">
      <c r="A214" s="105" t="s">
        <v>153</v>
      </c>
      <c r="B214" s="107"/>
      <c r="C214" s="109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5"/>
      <c r="B215" s="107"/>
      <c r="C215" s="109"/>
      <c r="D215" s="36"/>
      <c r="E215" s="42"/>
      <c r="F215" s="43"/>
      <c r="G215" s="43">
        <v>2253.2800000000002</v>
      </c>
      <c r="H215" s="43"/>
      <c r="I215" s="43"/>
      <c r="J215" s="34">
        <f t="shared" si="79"/>
        <v>2253.2800000000002</v>
      </c>
      <c r="K215" s="55">
        <v>0</v>
      </c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2253.2800000000002</v>
      </c>
    </row>
    <row r="216" spans="1:17" x14ac:dyDescent="0.3">
      <c r="A216" s="105" t="s">
        <v>155</v>
      </c>
      <c r="B216" s="107"/>
      <c r="C216" s="109" t="s">
        <v>156</v>
      </c>
      <c r="D216" s="120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5"/>
      <c r="B217" s="107"/>
      <c r="C217" s="109"/>
      <c r="D217" s="120"/>
      <c r="E217" s="31">
        <f t="shared" si="90"/>
        <v>0</v>
      </c>
      <c r="F217" s="32">
        <f t="shared" si="90"/>
        <v>0</v>
      </c>
      <c r="G217" s="32">
        <f t="shared" si="90"/>
        <v>37806.369999999995</v>
      </c>
      <c r="H217" s="32">
        <f t="shared" si="90"/>
        <v>0</v>
      </c>
      <c r="I217" s="32">
        <f t="shared" si="90"/>
        <v>0</v>
      </c>
      <c r="J217" s="34">
        <f t="shared" si="79"/>
        <v>37806.369999999995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37806.369999999995</v>
      </c>
    </row>
    <row r="218" spans="1:17" x14ac:dyDescent="0.3">
      <c r="A218" s="105"/>
      <c r="B218" s="107" t="s">
        <v>157</v>
      </c>
      <c r="C218" s="109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5"/>
      <c r="B219" s="107"/>
      <c r="C219" s="109"/>
      <c r="D219" s="36"/>
      <c r="E219" s="42"/>
      <c r="F219" s="43"/>
      <c r="G219" s="43">
        <v>24851.05</v>
      </c>
      <c r="H219" s="43"/>
      <c r="I219" s="43"/>
      <c r="J219" s="34">
        <f t="shared" si="79"/>
        <v>24851.05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24851.05</v>
      </c>
    </row>
    <row r="220" spans="1:17" x14ac:dyDescent="0.3">
      <c r="A220" s="105"/>
      <c r="B220" s="107" t="s">
        <v>157</v>
      </c>
      <c r="C220" s="109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5"/>
      <c r="B221" s="107"/>
      <c r="C221" s="109"/>
      <c r="D221" s="36"/>
      <c r="E221" s="31"/>
      <c r="F221" s="43"/>
      <c r="G221" s="43">
        <v>1188</v>
      </c>
      <c r="H221" s="43"/>
      <c r="I221" s="43"/>
      <c r="J221" s="34">
        <f t="shared" si="96"/>
        <v>1188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1188</v>
      </c>
    </row>
    <row r="222" spans="1:17" x14ac:dyDescent="0.3">
      <c r="A222" s="105"/>
      <c r="B222" s="107" t="s">
        <v>157</v>
      </c>
      <c r="C222" s="109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5"/>
      <c r="B223" s="107"/>
      <c r="C223" s="109"/>
      <c r="D223" s="36"/>
      <c r="E223" s="31"/>
      <c r="F223" s="43"/>
      <c r="G223" s="43">
        <v>8242.7900000000009</v>
      </c>
      <c r="H223" s="43"/>
      <c r="I223" s="43"/>
      <c r="J223" s="34">
        <f t="shared" si="79"/>
        <v>8242.7900000000009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8242.7900000000009</v>
      </c>
    </row>
    <row r="224" spans="1:17" ht="13.8" customHeight="1" x14ac:dyDescent="0.3">
      <c r="A224" s="105"/>
      <c r="B224" s="107" t="s">
        <v>157</v>
      </c>
      <c r="C224" s="109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8" x14ac:dyDescent="0.3">
      <c r="A225" s="105"/>
      <c r="B225" s="107"/>
      <c r="C225" s="109"/>
      <c r="D225" s="36"/>
      <c r="E225" s="31"/>
      <c r="F225" s="43"/>
      <c r="G225" s="43">
        <v>3524.53</v>
      </c>
      <c r="H225" s="43"/>
      <c r="I225" s="43"/>
      <c r="J225" s="34">
        <f t="shared" si="79"/>
        <v>3524.53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3524.53</v>
      </c>
    </row>
    <row r="226" spans="1:18" x14ac:dyDescent="0.3">
      <c r="A226" s="105" t="s">
        <v>158</v>
      </c>
      <c r="B226" s="107"/>
      <c r="C226" s="109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8" x14ac:dyDescent="0.3">
      <c r="A227" s="105"/>
      <c r="B227" s="107"/>
      <c r="C227" s="109"/>
      <c r="D227" s="36"/>
      <c r="E227" s="42">
        <v>17970.580000000002</v>
      </c>
      <c r="F227" s="43">
        <v>6288.5</v>
      </c>
      <c r="G227" s="43">
        <v>13389.33</v>
      </c>
      <c r="H227" s="43">
        <v>296.95999999999998</v>
      </c>
      <c r="I227" s="43"/>
      <c r="J227" s="34">
        <f t="shared" si="79"/>
        <v>37945.370000000003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37945.370000000003</v>
      </c>
    </row>
    <row r="228" spans="1:18" x14ac:dyDescent="0.3">
      <c r="A228" s="105" t="s">
        <v>159</v>
      </c>
      <c r="B228" s="107"/>
      <c r="C228" s="109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8" ht="14.4" thickBot="1" x14ac:dyDescent="0.35">
      <c r="A229" s="106"/>
      <c r="B229" s="108"/>
      <c r="C229" s="110"/>
      <c r="D229" s="50"/>
      <c r="E229" s="51"/>
      <c r="F229" s="45"/>
      <c r="G229" s="45">
        <v>351</v>
      </c>
      <c r="H229" s="45"/>
      <c r="I229" s="45"/>
      <c r="J229" s="24">
        <f t="shared" si="79"/>
        <v>351</v>
      </c>
      <c r="K229" s="56">
        <v>231604.99</v>
      </c>
      <c r="L229" s="45"/>
      <c r="M229" s="24">
        <f t="shared" si="95"/>
        <v>231604.99</v>
      </c>
      <c r="N229" s="56"/>
      <c r="O229" s="45"/>
      <c r="P229" s="24">
        <f t="shared" si="80"/>
        <v>0</v>
      </c>
      <c r="Q229" s="25">
        <f t="shared" si="81"/>
        <v>231955.99</v>
      </c>
    </row>
    <row r="230" spans="1:18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8" ht="13.8" customHeight="1" x14ac:dyDescent="0.3">
      <c r="A231" s="113" t="s">
        <v>161</v>
      </c>
      <c r="B231" s="114"/>
      <c r="C231" s="117" t="s">
        <v>162</v>
      </c>
      <c r="D231" s="111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  <c r="R231" s="9">
        <v>233455</v>
      </c>
    </row>
    <row r="232" spans="1:18" ht="14.4" customHeight="1" thickBot="1" x14ac:dyDescent="0.35">
      <c r="A232" s="115"/>
      <c r="B232" s="116"/>
      <c r="C232" s="118"/>
      <c r="D232" s="112"/>
      <c r="E232" s="21">
        <f t="shared" si="98"/>
        <v>45800.82</v>
      </c>
      <c r="F232" s="22">
        <f t="shared" si="98"/>
        <v>16534.989999999998</v>
      </c>
      <c r="G232" s="22">
        <f t="shared" si="98"/>
        <v>17881.59</v>
      </c>
      <c r="H232" s="22">
        <f t="shared" si="98"/>
        <v>2277.54</v>
      </c>
      <c r="I232" s="22">
        <f t="shared" si="99"/>
        <v>0</v>
      </c>
      <c r="J232" s="24">
        <f t="shared" si="100"/>
        <v>82494.939999999988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82494.939999999988</v>
      </c>
    </row>
    <row r="233" spans="1:18" ht="13.8" customHeight="1" x14ac:dyDescent="0.3">
      <c r="A233" s="100" t="s">
        <v>163</v>
      </c>
      <c r="B233" s="102"/>
      <c r="C233" s="145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8" x14ac:dyDescent="0.3">
      <c r="A234" s="105"/>
      <c r="B234" s="107"/>
      <c r="C234" s="146"/>
      <c r="D234" s="36"/>
      <c r="E234" s="42"/>
      <c r="F234" s="43"/>
      <c r="G234" s="43"/>
      <c r="H234" s="43">
        <v>60</v>
      </c>
      <c r="I234" s="43"/>
      <c r="J234" s="34">
        <f t="shared" si="100"/>
        <v>60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60</v>
      </c>
    </row>
    <row r="235" spans="1:18" ht="13.8" customHeight="1" x14ac:dyDescent="0.3">
      <c r="A235" s="105" t="s">
        <v>166</v>
      </c>
      <c r="B235" s="107"/>
      <c r="C235" s="109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8" x14ac:dyDescent="0.3">
      <c r="A236" s="105"/>
      <c r="B236" s="107"/>
      <c r="C236" s="109"/>
      <c r="D236" s="36"/>
      <c r="E236" s="42"/>
      <c r="F236" s="43"/>
      <c r="G236" s="43"/>
      <c r="H236" s="43">
        <v>900</v>
      </c>
      <c r="I236" s="43"/>
      <c r="J236" s="34">
        <f t="shared" si="100"/>
        <v>900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900</v>
      </c>
    </row>
    <row r="237" spans="1:18" x14ac:dyDescent="0.3">
      <c r="A237" s="105" t="s">
        <v>169</v>
      </c>
      <c r="B237" s="107"/>
      <c r="C237" s="109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8" x14ac:dyDescent="0.3">
      <c r="A238" s="105"/>
      <c r="B238" s="107"/>
      <c r="C238" s="109"/>
      <c r="D238" s="36"/>
      <c r="E238" s="42"/>
      <c r="F238" s="43"/>
      <c r="G238" s="43">
        <v>0</v>
      </c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8" ht="13.8" customHeight="1" x14ac:dyDescent="0.3">
      <c r="A239" s="105" t="s">
        <v>171</v>
      </c>
      <c r="B239" s="107"/>
      <c r="C239" s="109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8" x14ac:dyDescent="0.3">
      <c r="A240" s="105"/>
      <c r="B240" s="107"/>
      <c r="C240" s="109"/>
      <c r="D240" s="36"/>
      <c r="E240" s="42">
        <v>7572.88</v>
      </c>
      <c r="F240" s="43">
        <v>2652.49</v>
      </c>
      <c r="G240" s="43">
        <v>505.22</v>
      </c>
      <c r="H240" s="43">
        <v>135.44</v>
      </c>
      <c r="I240" s="43"/>
      <c r="J240" s="34">
        <f t="shared" si="100"/>
        <v>10866.029999999999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10866.029999999999</v>
      </c>
    </row>
    <row r="241" spans="1:18" ht="13.8" customHeight="1" x14ac:dyDescent="0.3">
      <c r="A241" s="105" t="s">
        <v>171</v>
      </c>
      <c r="B241" s="107"/>
      <c r="C241" s="109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8" x14ac:dyDescent="0.3">
      <c r="A242" s="105"/>
      <c r="B242" s="107"/>
      <c r="C242" s="109"/>
      <c r="D242" s="36"/>
      <c r="E242" s="42">
        <v>38227.94</v>
      </c>
      <c r="F242" s="43">
        <v>13882.5</v>
      </c>
      <c r="G242" s="43">
        <v>8804.84</v>
      </c>
      <c r="H242" s="43">
        <v>131.34</v>
      </c>
      <c r="I242" s="43"/>
      <c r="J242" s="34">
        <f t="shared" si="100"/>
        <v>61046.619999999995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61046.619999999995</v>
      </c>
    </row>
    <row r="243" spans="1:18" ht="13.8" customHeight="1" x14ac:dyDescent="0.3">
      <c r="A243" s="105" t="s">
        <v>175</v>
      </c>
      <c r="B243" s="107"/>
      <c r="C243" s="109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8" x14ac:dyDescent="0.3">
      <c r="A244" s="105"/>
      <c r="B244" s="107"/>
      <c r="C244" s="109"/>
      <c r="D244" s="36"/>
      <c r="E244" s="42"/>
      <c r="F244" s="43"/>
      <c r="G244" s="43">
        <v>6203.34</v>
      </c>
      <c r="H244" s="43"/>
      <c r="I244" s="43"/>
      <c r="J244" s="34">
        <f t="shared" si="100"/>
        <v>6203.34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6203.34</v>
      </c>
    </row>
    <row r="245" spans="1:18" x14ac:dyDescent="0.3">
      <c r="A245" s="105" t="s">
        <v>177</v>
      </c>
      <c r="B245" s="107"/>
      <c r="C245" s="109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8" x14ac:dyDescent="0.3">
      <c r="A246" s="105"/>
      <c r="B246" s="107"/>
      <c r="C246" s="109"/>
      <c r="D246" s="36"/>
      <c r="E246" s="42"/>
      <c r="F246" s="43"/>
      <c r="G246" s="43">
        <v>2368.19</v>
      </c>
      <c r="H246" s="43"/>
      <c r="I246" s="43"/>
      <c r="J246" s="34">
        <f t="shared" si="100"/>
        <v>2368.19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2368.19</v>
      </c>
    </row>
    <row r="247" spans="1:18" ht="13.8" customHeight="1" x14ac:dyDescent="0.3">
      <c r="A247" s="105" t="s">
        <v>180</v>
      </c>
      <c r="B247" s="107"/>
      <c r="C247" s="109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8" x14ac:dyDescent="0.3">
      <c r="A248" s="105"/>
      <c r="B248" s="107"/>
      <c r="C248" s="109"/>
      <c r="D248" s="36"/>
      <c r="E248" s="42"/>
      <c r="F248" s="43"/>
      <c r="G248" s="43"/>
      <c r="H248" s="43">
        <v>188.16</v>
      </c>
      <c r="I248" s="43"/>
      <c r="J248" s="34">
        <f t="shared" si="100"/>
        <v>188.16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188.16</v>
      </c>
    </row>
    <row r="249" spans="1:18" ht="13.8" customHeight="1" x14ac:dyDescent="0.3">
      <c r="A249" s="105" t="s">
        <v>182</v>
      </c>
      <c r="B249" s="107"/>
      <c r="C249" s="109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8" x14ac:dyDescent="0.3">
      <c r="A250" s="105"/>
      <c r="B250" s="107"/>
      <c r="C250" s="109"/>
      <c r="D250" s="36"/>
      <c r="E250" s="42"/>
      <c r="F250" s="43"/>
      <c r="G250" s="43"/>
      <c r="H250" s="43">
        <v>32.6</v>
      </c>
      <c r="I250" s="43"/>
      <c r="J250" s="34">
        <f t="shared" si="100"/>
        <v>32.6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32.6</v>
      </c>
    </row>
    <row r="251" spans="1:18" x14ac:dyDescent="0.3">
      <c r="A251" s="105" t="s">
        <v>184</v>
      </c>
      <c r="B251" s="107"/>
      <c r="C251" s="109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8" x14ac:dyDescent="0.3">
      <c r="A252" s="105"/>
      <c r="B252" s="107"/>
      <c r="C252" s="109"/>
      <c r="D252" s="36"/>
      <c r="E252" s="42"/>
      <c r="F252" s="43"/>
      <c r="G252" s="43"/>
      <c r="H252" s="43">
        <v>830</v>
      </c>
      <c r="I252" s="43"/>
      <c r="J252" s="34">
        <f t="shared" si="106"/>
        <v>830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830</v>
      </c>
    </row>
    <row r="253" spans="1:18" x14ac:dyDescent="0.3">
      <c r="A253" s="105" t="s">
        <v>308</v>
      </c>
      <c r="B253" s="107"/>
      <c r="C253" s="109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8" ht="14.4" thickBot="1" x14ac:dyDescent="0.35">
      <c r="A254" s="106"/>
      <c r="B254" s="108"/>
      <c r="C254" s="110"/>
      <c r="D254" s="50"/>
      <c r="E254" s="51"/>
      <c r="F254" s="45"/>
      <c r="G254" s="45">
        <v>0</v>
      </c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8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8" ht="13.8" customHeight="1" x14ac:dyDescent="0.3">
      <c r="A256" s="113" t="s">
        <v>187</v>
      </c>
      <c r="B256" s="114"/>
      <c r="C256" s="117" t="s">
        <v>188</v>
      </c>
      <c r="D256" s="111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62125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  <c r="R256" s="9">
        <v>172070</v>
      </c>
    </row>
    <row r="257" spans="1:17" ht="14.4" customHeight="1" thickBot="1" x14ac:dyDescent="0.35">
      <c r="A257" s="115"/>
      <c r="B257" s="116"/>
      <c r="C257" s="118"/>
      <c r="D257" s="112"/>
      <c r="E257" s="21">
        <f t="shared" si="108"/>
        <v>0</v>
      </c>
      <c r="F257" s="22">
        <f t="shared" si="108"/>
        <v>0</v>
      </c>
      <c r="G257" s="22">
        <f t="shared" si="108"/>
        <v>24742.66</v>
      </c>
      <c r="H257" s="22">
        <f t="shared" si="108"/>
        <v>0</v>
      </c>
      <c r="I257" s="22">
        <f t="shared" si="108"/>
        <v>5511.51</v>
      </c>
      <c r="J257" s="24">
        <f t="shared" ref="J257:J275" si="109">SUM(E257:I257)</f>
        <v>30254.17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110">SUM(K257:L257)</f>
        <v>498.96</v>
      </c>
      <c r="N257" s="53">
        <f>N259+N261+N263+N265+N267+N269+N271+N273+N275</f>
        <v>0</v>
      </c>
      <c r="O257" s="22">
        <f>O259+O261+O263+O265+O267+O269+O271+O273+O275</f>
        <v>31820.28</v>
      </c>
      <c r="P257" s="24">
        <f t="shared" ref="P257:P275" si="111">SUM(N257:O257)</f>
        <v>31820.28</v>
      </c>
      <c r="Q257" s="25">
        <f t="shared" ref="Q257:Q275" si="112">P257+M257+J257</f>
        <v>62573.409999999996</v>
      </c>
    </row>
    <row r="258" spans="1:17" ht="13.8" hidden="1" customHeight="1" x14ac:dyDescent="0.3">
      <c r="A258" s="100" t="s">
        <v>189</v>
      </c>
      <c r="B258" s="102"/>
      <c r="C258" s="104" t="s">
        <v>190</v>
      </c>
      <c r="D258" s="119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t="13.8" hidden="1" customHeight="1" x14ac:dyDescent="0.3">
      <c r="A259" s="105"/>
      <c r="B259" s="107"/>
      <c r="C259" s="109"/>
      <c r="D259" s="120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5" t="s">
        <v>191</v>
      </c>
      <c r="B260" s="107"/>
      <c r="C260" s="109" t="s">
        <v>192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109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61925</v>
      </c>
    </row>
    <row r="261" spans="1:17" x14ac:dyDescent="0.3">
      <c r="A261" s="105"/>
      <c r="B261" s="107"/>
      <c r="C261" s="109"/>
      <c r="D261" s="36"/>
      <c r="E261" s="42"/>
      <c r="F261" s="43"/>
      <c r="G261" s="43">
        <v>24742.66</v>
      </c>
      <c r="H261" s="43"/>
      <c r="I261" s="43"/>
      <c r="J261" s="34">
        <f t="shared" si="109"/>
        <v>24742.66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24742.66</v>
      </c>
    </row>
    <row r="262" spans="1:17" ht="13.8" customHeight="1" x14ac:dyDescent="0.3">
      <c r="A262" s="105" t="s">
        <v>193</v>
      </c>
      <c r="B262" s="107"/>
      <c r="C262" s="109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5"/>
      <c r="B263" s="107"/>
      <c r="C263" s="109"/>
      <c r="D263" s="36"/>
      <c r="E263" s="42"/>
      <c r="F263" s="43"/>
      <c r="G263" s="43"/>
      <c r="H263" s="43"/>
      <c r="I263" s="43">
        <v>291.08999999999997</v>
      </c>
      <c r="J263" s="34">
        <f t="shared" si="109"/>
        <v>291.08999999999997</v>
      </c>
      <c r="K263" s="55"/>
      <c r="L263" s="43"/>
      <c r="M263" s="34">
        <f t="shared" si="110"/>
        <v>0</v>
      </c>
      <c r="N263" s="55"/>
      <c r="O263" s="43">
        <v>11750.65</v>
      </c>
      <c r="P263" s="34">
        <f t="shared" si="111"/>
        <v>11750.65</v>
      </c>
      <c r="Q263" s="35">
        <f t="shared" si="112"/>
        <v>12041.74</v>
      </c>
    </row>
    <row r="264" spans="1:17" ht="13.8" customHeight="1" x14ac:dyDescent="0.3">
      <c r="A264" s="105" t="s">
        <v>193</v>
      </c>
      <c r="B264" s="107"/>
      <c r="C264" s="109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5"/>
      <c r="B265" s="107"/>
      <c r="C265" s="109"/>
      <c r="D265" s="36"/>
      <c r="E265" s="42"/>
      <c r="F265" s="43"/>
      <c r="G265" s="43"/>
      <c r="H265" s="43"/>
      <c r="I265" s="43"/>
      <c r="J265" s="34">
        <f t="shared" si="109"/>
        <v>0</v>
      </c>
      <c r="K265" s="55">
        <v>498.96</v>
      </c>
      <c r="L265" s="43"/>
      <c r="M265" s="34">
        <f t="shared" si="110"/>
        <v>498.96</v>
      </c>
      <c r="N265" s="55"/>
      <c r="O265" s="43"/>
      <c r="P265" s="34">
        <f t="shared" si="111"/>
        <v>0</v>
      </c>
      <c r="Q265" s="35">
        <f t="shared" si="112"/>
        <v>498.96</v>
      </c>
    </row>
    <row r="266" spans="1:17" x14ac:dyDescent="0.3">
      <c r="A266" s="105" t="s">
        <v>194</v>
      </c>
      <c r="B266" s="107"/>
      <c r="C266" s="109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5"/>
      <c r="B267" s="107"/>
      <c r="C267" s="109"/>
      <c r="D267" s="36"/>
      <c r="E267" s="42"/>
      <c r="F267" s="43"/>
      <c r="G267" s="43">
        <v>0</v>
      </c>
      <c r="H267" s="43"/>
      <c r="I267" s="43"/>
      <c r="J267" s="34">
        <f t="shared" si="109"/>
        <v>0</v>
      </c>
      <c r="K267" s="55">
        <v>0</v>
      </c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ht="13.8" customHeight="1" x14ac:dyDescent="0.3">
      <c r="A268" s="105" t="s">
        <v>196</v>
      </c>
      <c r="B268" s="107"/>
      <c r="C268" s="109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5"/>
      <c r="B269" s="107"/>
      <c r="C269" s="109"/>
      <c r="D269" s="36"/>
      <c r="E269" s="42"/>
      <c r="F269" s="43"/>
      <c r="G269" s="43"/>
      <c r="H269" s="43"/>
      <c r="I269" s="43">
        <v>1445.49</v>
      </c>
      <c r="J269" s="34">
        <f t="shared" si="109"/>
        <v>1445.49</v>
      </c>
      <c r="K269" s="55"/>
      <c r="L269" s="43"/>
      <c r="M269" s="34">
        <f t="shared" si="110"/>
        <v>0</v>
      </c>
      <c r="N269" s="55"/>
      <c r="O269" s="43">
        <v>6302.96</v>
      </c>
      <c r="P269" s="34">
        <f t="shared" si="111"/>
        <v>6302.96</v>
      </c>
      <c r="Q269" s="35">
        <f t="shared" si="112"/>
        <v>7748.45</v>
      </c>
    </row>
    <row r="270" spans="1:17" x14ac:dyDescent="0.3">
      <c r="A270" s="105" t="s">
        <v>196</v>
      </c>
      <c r="B270" s="107"/>
      <c r="C270" s="103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5"/>
      <c r="B271" s="107"/>
      <c r="C271" s="104"/>
      <c r="D271" s="36"/>
      <c r="E271" s="42"/>
      <c r="F271" s="43"/>
      <c r="G271" s="43"/>
      <c r="H271" s="43"/>
      <c r="I271" s="43">
        <v>1761.83</v>
      </c>
      <c r="J271" s="34">
        <f t="shared" si="109"/>
        <v>1761.83</v>
      </c>
      <c r="K271" s="55"/>
      <c r="L271" s="43"/>
      <c r="M271" s="34">
        <f t="shared" si="110"/>
        <v>0</v>
      </c>
      <c r="N271" s="55"/>
      <c r="O271" s="43">
        <v>6897.67</v>
      </c>
      <c r="P271" s="34">
        <f t="shared" si="111"/>
        <v>6897.67</v>
      </c>
      <c r="Q271" s="35">
        <f t="shared" si="112"/>
        <v>8659.5</v>
      </c>
    </row>
    <row r="272" spans="1:17" ht="12.75" customHeight="1" x14ac:dyDescent="0.3">
      <c r="A272" s="105" t="s">
        <v>196</v>
      </c>
      <c r="B272" s="107"/>
      <c r="C272" s="103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8" x14ac:dyDescent="0.3">
      <c r="A273" s="105"/>
      <c r="B273" s="107"/>
      <c r="C273" s="104"/>
      <c r="D273" s="36"/>
      <c r="E273" s="42"/>
      <c r="F273" s="43"/>
      <c r="G273" s="43"/>
      <c r="H273" s="43"/>
      <c r="I273" s="43">
        <v>2013.1</v>
      </c>
      <c r="J273" s="34">
        <f>SUM(E273:I273)</f>
        <v>2013.1</v>
      </c>
      <c r="K273" s="55"/>
      <c r="L273" s="43"/>
      <c r="M273" s="34">
        <f t="shared" si="110"/>
        <v>0</v>
      </c>
      <c r="N273" s="55"/>
      <c r="O273" s="43">
        <v>6869</v>
      </c>
      <c r="P273" s="34">
        <f t="shared" si="111"/>
        <v>6869</v>
      </c>
      <c r="Q273" s="35">
        <f t="shared" si="112"/>
        <v>8882.1</v>
      </c>
    </row>
    <row r="274" spans="1:18" ht="13.8" hidden="1" customHeight="1" x14ac:dyDescent="0.3">
      <c r="A274" s="105" t="s">
        <v>196</v>
      </c>
      <c r="B274" s="107"/>
      <c r="C274" s="109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8" ht="14.4" hidden="1" customHeight="1" thickBot="1" x14ac:dyDescent="0.35">
      <c r="A275" s="106"/>
      <c r="B275" s="108"/>
      <c r="C275" s="11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8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8" ht="13.8" customHeight="1" x14ac:dyDescent="0.3">
      <c r="A277" s="113" t="s">
        <v>201</v>
      </c>
      <c r="B277" s="114"/>
      <c r="C277" s="117" t="s">
        <v>202</v>
      </c>
      <c r="D277" s="111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  <c r="R277" s="9">
        <v>601611</v>
      </c>
    </row>
    <row r="278" spans="1:18" ht="14.4" customHeight="1" thickBot="1" x14ac:dyDescent="0.35">
      <c r="A278" s="115"/>
      <c r="B278" s="116"/>
      <c r="C278" s="118"/>
      <c r="D278" s="112"/>
      <c r="E278" s="21">
        <f>E280+E282+E284+E286+E304+E306+E308+E330+E332+E334</f>
        <v>136500.56</v>
      </c>
      <c r="F278" s="22">
        <f>F280+F282+F284+F286+F304+F306+F308+F330+F332+F334</f>
        <v>49489.43</v>
      </c>
      <c r="G278" s="22">
        <f>G280+G282+G284+G286+G304+G306+G308+G332+G334</f>
        <v>49154</v>
      </c>
      <c r="H278" s="22">
        <f>H280+H282+H284+H286+H304+H306+H308+H336+H332+H334</f>
        <v>7987.38</v>
      </c>
      <c r="I278" s="22">
        <f>I280+I282+I284+I286+I304+I306+I308+I330+I332+I334</f>
        <v>0</v>
      </c>
      <c r="J278" s="24">
        <f>SUM(E278:I278)</f>
        <v>243131.37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243131.37</v>
      </c>
    </row>
    <row r="279" spans="1:18" ht="13.8" customHeight="1" x14ac:dyDescent="0.3">
      <c r="A279" s="100" t="s">
        <v>203</v>
      </c>
      <c r="B279" s="102"/>
      <c r="C279" s="104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4" si="115">SUM(N279:O279)</f>
        <v>0</v>
      </c>
      <c r="Q279" s="64">
        <f t="shared" ref="Q279:Q334" si="116">P279+M279+J279</f>
        <v>488271</v>
      </c>
    </row>
    <row r="280" spans="1:18" x14ac:dyDescent="0.3">
      <c r="A280" s="105"/>
      <c r="B280" s="107"/>
      <c r="C280" s="109"/>
      <c r="D280" s="36"/>
      <c r="E280" s="42">
        <v>136500.56</v>
      </c>
      <c r="F280" s="43">
        <v>49489.43</v>
      </c>
      <c r="G280" s="43"/>
      <c r="H280" s="43"/>
      <c r="I280" s="43"/>
      <c r="J280" s="34">
        <f t="shared" si="113"/>
        <v>185989.99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185989.99</v>
      </c>
    </row>
    <row r="281" spans="1:18" ht="13.8" customHeight="1" x14ac:dyDescent="0.3">
      <c r="A281" s="105" t="s">
        <v>203</v>
      </c>
      <c r="B281" s="107"/>
      <c r="C281" s="109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8" x14ac:dyDescent="0.3">
      <c r="A282" s="105"/>
      <c r="B282" s="107"/>
      <c r="C282" s="109"/>
      <c r="D282" s="36"/>
      <c r="E282" s="42"/>
      <c r="F282" s="43"/>
      <c r="G282" s="43">
        <v>1161.6400000000001</v>
      </c>
      <c r="H282" s="43"/>
      <c r="I282" s="43"/>
      <c r="J282" s="34">
        <f t="shared" si="113"/>
        <v>1161.6400000000001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1161.6400000000001</v>
      </c>
    </row>
    <row r="283" spans="1:18" ht="13.8" customHeight="1" x14ac:dyDescent="0.3">
      <c r="A283" s="105" t="s">
        <v>203</v>
      </c>
      <c r="B283" s="107"/>
      <c r="C283" s="109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8" x14ac:dyDescent="0.3">
      <c r="A284" s="105"/>
      <c r="B284" s="107"/>
      <c r="C284" s="109"/>
      <c r="D284" s="36"/>
      <c r="E284" s="42"/>
      <c r="F284" s="43"/>
      <c r="G284" s="43">
        <v>6432.6</v>
      </c>
      <c r="H284" s="43"/>
      <c r="I284" s="43"/>
      <c r="J284" s="34">
        <f t="shared" si="113"/>
        <v>6432.6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6432.6</v>
      </c>
    </row>
    <row r="285" spans="1:18" x14ac:dyDescent="0.3">
      <c r="A285" s="105" t="s">
        <v>203</v>
      </c>
      <c r="B285" s="107"/>
      <c r="C285" s="109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8" x14ac:dyDescent="0.3">
      <c r="A286" s="105"/>
      <c r="B286" s="107"/>
      <c r="C286" s="109"/>
      <c r="D286" s="36"/>
      <c r="E286" s="31">
        <f t="shared" si="117"/>
        <v>0</v>
      </c>
      <c r="F286" s="32">
        <f t="shared" si="117"/>
        <v>0</v>
      </c>
      <c r="G286" s="32">
        <f t="shared" si="117"/>
        <v>4324.71</v>
      </c>
      <c r="H286" s="32">
        <f t="shared" si="117"/>
        <v>0</v>
      </c>
      <c r="I286" s="32">
        <f t="shared" si="117"/>
        <v>0</v>
      </c>
      <c r="J286" s="34">
        <f t="shared" si="113"/>
        <v>4324.71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4324.71</v>
      </c>
    </row>
    <row r="287" spans="1:18" x14ac:dyDescent="0.3">
      <c r="A287" s="105"/>
      <c r="B287" s="107" t="s">
        <v>208</v>
      </c>
      <c r="C287" s="109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8" x14ac:dyDescent="0.3">
      <c r="A288" s="105"/>
      <c r="B288" s="107"/>
      <c r="C288" s="109"/>
      <c r="D288" s="36"/>
      <c r="E288" s="42"/>
      <c r="F288" s="43"/>
      <c r="G288" s="43">
        <v>1496</v>
      </c>
      <c r="H288" s="43"/>
      <c r="I288" s="43"/>
      <c r="J288" s="34">
        <f t="shared" si="113"/>
        <v>1496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1496</v>
      </c>
    </row>
    <row r="289" spans="1:17" x14ac:dyDescent="0.3">
      <c r="A289" s="105"/>
      <c r="B289" s="107" t="s">
        <v>210</v>
      </c>
      <c r="C289" s="109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5"/>
      <c r="B290" s="107"/>
      <c r="C290" s="109"/>
      <c r="D290" s="36"/>
      <c r="E290" s="42"/>
      <c r="F290" s="43"/>
      <c r="G290" s="43">
        <v>7.97</v>
      </c>
      <c r="H290" s="43"/>
      <c r="I290" s="43"/>
      <c r="J290" s="34">
        <f t="shared" si="113"/>
        <v>7.97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7.97</v>
      </c>
    </row>
    <row r="291" spans="1:17" ht="13.8" customHeight="1" x14ac:dyDescent="0.3">
      <c r="A291" s="105"/>
      <c r="B291" s="107" t="s">
        <v>212</v>
      </c>
      <c r="C291" s="109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5"/>
      <c r="B292" s="107"/>
      <c r="C292" s="109"/>
      <c r="D292" s="36"/>
      <c r="E292" s="42"/>
      <c r="F292" s="43"/>
      <c r="G292" s="43">
        <v>0</v>
      </c>
      <c r="H292" s="43"/>
      <c r="I292" s="43"/>
      <c r="J292" s="34">
        <f t="shared" si="113"/>
        <v>0</v>
      </c>
      <c r="K292" s="55"/>
      <c r="L292" s="43"/>
      <c r="M292" s="34">
        <f t="shared" ref="M292:M334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5"/>
      <c r="B293" s="107" t="s">
        <v>214</v>
      </c>
      <c r="C293" s="109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5"/>
      <c r="B294" s="107"/>
      <c r="C294" s="109"/>
      <c r="D294" s="36"/>
      <c r="E294" s="42"/>
      <c r="F294" s="43"/>
      <c r="G294" s="43">
        <v>289</v>
      </c>
      <c r="H294" s="43"/>
      <c r="I294" s="43"/>
      <c r="J294" s="34">
        <f t="shared" si="113"/>
        <v>289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289</v>
      </c>
    </row>
    <row r="295" spans="1:17" x14ac:dyDescent="0.3">
      <c r="A295" s="105"/>
      <c r="B295" s="107" t="s">
        <v>216</v>
      </c>
      <c r="C295" s="109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5"/>
      <c r="B296" s="107"/>
      <c r="C296" s="109"/>
      <c r="D296" s="36"/>
      <c r="E296" s="42"/>
      <c r="F296" s="43"/>
      <c r="G296" s="43">
        <v>2276.39</v>
      </c>
      <c r="H296" s="43"/>
      <c r="I296" s="43"/>
      <c r="J296" s="34">
        <f t="shared" si="113"/>
        <v>2276.39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2276.39</v>
      </c>
    </row>
    <row r="297" spans="1:17" ht="13.8" customHeight="1" x14ac:dyDescent="0.3">
      <c r="A297" s="105"/>
      <c r="B297" s="107" t="s">
        <v>218</v>
      </c>
      <c r="C297" s="109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5"/>
      <c r="B298" s="107"/>
      <c r="C298" s="109"/>
      <c r="D298" s="36"/>
      <c r="E298" s="42"/>
      <c r="F298" s="43"/>
      <c r="G298" s="43">
        <v>155.35</v>
      </c>
      <c r="H298" s="43"/>
      <c r="I298" s="43"/>
      <c r="J298" s="34">
        <f t="shared" si="113"/>
        <v>155.35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155.35</v>
      </c>
    </row>
    <row r="299" spans="1:17" ht="13.8" customHeight="1" x14ac:dyDescent="0.3">
      <c r="A299" s="105"/>
      <c r="B299" s="107" t="s">
        <v>220</v>
      </c>
      <c r="C299" s="109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5"/>
      <c r="B300" s="107"/>
      <c r="C300" s="109"/>
      <c r="D300" s="36"/>
      <c r="E300" s="42"/>
      <c r="F300" s="43"/>
      <c r="G300" s="43">
        <v>100</v>
      </c>
      <c r="H300" s="43"/>
      <c r="I300" s="43"/>
      <c r="J300" s="34">
        <f t="shared" si="113"/>
        <v>100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100</v>
      </c>
    </row>
    <row r="301" spans="1:17" ht="13.8" customHeight="1" x14ac:dyDescent="0.3">
      <c r="A301" s="105"/>
      <c r="B301" s="107" t="s">
        <v>222</v>
      </c>
      <c r="C301" s="109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5"/>
      <c r="B302" s="107"/>
      <c r="C302" s="109"/>
      <c r="D302" s="36"/>
      <c r="E302" s="42"/>
      <c r="F302" s="43"/>
      <c r="G302" s="43">
        <v>0</v>
      </c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ht="13.8" customHeight="1" x14ac:dyDescent="0.3">
      <c r="A303" s="105" t="s">
        <v>203</v>
      </c>
      <c r="B303" s="101"/>
      <c r="C303" s="103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5"/>
      <c r="B304" s="102"/>
      <c r="C304" s="104"/>
      <c r="D304" s="36"/>
      <c r="E304" s="42"/>
      <c r="F304" s="43"/>
      <c r="G304" s="43">
        <v>5040.1099999999997</v>
      </c>
      <c r="H304" s="43"/>
      <c r="I304" s="43"/>
      <c r="J304" s="34">
        <f t="shared" si="113"/>
        <v>5040.1099999999997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5040.1099999999997</v>
      </c>
    </row>
    <row r="305" spans="1:17" x14ac:dyDescent="0.3">
      <c r="A305" s="105" t="s">
        <v>203</v>
      </c>
      <c r="B305" s="101"/>
      <c r="C305" s="103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5"/>
      <c r="B306" s="102"/>
      <c r="C306" s="104"/>
      <c r="D306" s="36"/>
      <c r="E306" s="42"/>
      <c r="F306" s="43"/>
      <c r="G306" s="43">
        <v>0</v>
      </c>
      <c r="H306" s="43"/>
      <c r="I306" s="43"/>
      <c r="J306" s="34">
        <f t="shared" ref="J306:J334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5" t="s">
        <v>203</v>
      </c>
      <c r="B307" s="107"/>
      <c r="C307" s="109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5"/>
      <c r="B308" s="107"/>
      <c r="C308" s="109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32194.940000000002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32194.940000000002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32194.940000000002</v>
      </c>
    </row>
    <row r="309" spans="1:17" ht="13.8" customHeight="1" x14ac:dyDescent="0.3">
      <c r="A309" s="105"/>
      <c r="B309" s="107" t="s">
        <v>227</v>
      </c>
      <c r="C309" s="109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5"/>
      <c r="B310" s="107"/>
      <c r="C310" s="109"/>
      <c r="D310" s="36"/>
      <c r="E310" s="42"/>
      <c r="F310" s="43"/>
      <c r="G310" s="43">
        <v>1065.8</v>
      </c>
      <c r="H310" s="43"/>
      <c r="I310" s="43"/>
      <c r="J310" s="34">
        <f t="shared" si="119"/>
        <v>1065.8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1065.8</v>
      </c>
    </row>
    <row r="311" spans="1:17" x14ac:dyDescent="0.3">
      <c r="A311" s="105"/>
      <c r="B311" s="107" t="s">
        <v>229</v>
      </c>
      <c r="C311" s="109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5"/>
      <c r="B312" s="107"/>
      <c r="C312" s="109"/>
      <c r="D312" s="36"/>
      <c r="E312" s="42"/>
      <c r="F312" s="43"/>
      <c r="G312" s="43">
        <v>1371.97</v>
      </c>
      <c r="H312" s="43"/>
      <c r="I312" s="43"/>
      <c r="J312" s="34">
        <f t="shared" si="119"/>
        <v>1371.97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1371.97</v>
      </c>
    </row>
    <row r="313" spans="1:17" x14ac:dyDescent="0.3">
      <c r="A313" s="105"/>
      <c r="B313" s="107" t="s">
        <v>231</v>
      </c>
      <c r="C313" s="109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5"/>
      <c r="B314" s="107"/>
      <c r="C314" s="109"/>
      <c r="D314" s="36"/>
      <c r="E314" s="42"/>
      <c r="F314" s="43"/>
      <c r="G314" s="43">
        <v>1038</v>
      </c>
      <c r="H314" s="43"/>
      <c r="I314" s="43"/>
      <c r="J314" s="34">
        <f t="shared" si="119"/>
        <v>1038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1038</v>
      </c>
    </row>
    <row r="315" spans="1:17" x14ac:dyDescent="0.3">
      <c r="A315" s="105"/>
      <c r="B315" s="107" t="s">
        <v>233</v>
      </c>
      <c r="C315" s="109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5"/>
      <c r="B316" s="107"/>
      <c r="C316" s="109"/>
      <c r="D316" s="36"/>
      <c r="E316" s="42"/>
      <c r="F316" s="43"/>
      <c r="G316" s="43">
        <v>0</v>
      </c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5"/>
      <c r="B317" s="107" t="s">
        <v>235</v>
      </c>
      <c r="C317" s="109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5"/>
      <c r="B318" s="107"/>
      <c r="C318" s="109"/>
      <c r="D318" s="36"/>
      <c r="E318" s="42"/>
      <c r="F318" s="43"/>
      <c r="G318" s="43">
        <v>1756.95</v>
      </c>
      <c r="H318" s="43"/>
      <c r="I318" s="43"/>
      <c r="J318" s="34">
        <f t="shared" si="119"/>
        <v>1756.95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1756.95</v>
      </c>
    </row>
    <row r="319" spans="1:17" x14ac:dyDescent="0.3">
      <c r="A319" s="105"/>
      <c r="B319" s="107" t="s">
        <v>237</v>
      </c>
      <c r="C319" s="109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5"/>
      <c r="B320" s="107"/>
      <c r="C320" s="109"/>
      <c r="D320" s="36"/>
      <c r="E320" s="42"/>
      <c r="F320" s="43"/>
      <c r="G320" s="43">
        <v>17866.04</v>
      </c>
      <c r="H320" s="43"/>
      <c r="I320" s="43"/>
      <c r="J320" s="34">
        <f t="shared" si="119"/>
        <v>17866.04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17866.04</v>
      </c>
    </row>
    <row r="321" spans="1:17" x14ac:dyDescent="0.3">
      <c r="A321" s="105"/>
      <c r="B321" s="107" t="s">
        <v>239</v>
      </c>
      <c r="C321" s="109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5"/>
      <c r="B322" s="107"/>
      <c r="C322" s="109"/>
      <c r="D322" s="36"/>
      <c r="E322" s="42"/>
      <c r="F322" s="43"/>
      <c r="G322" s="43">
        <v>2161.5</v>
      </c>
      <c r="H322" s="43"/>
      <c r="I322" s="43"/>
      <c r="J322" s="34">
        <f t="shared" si="119"/>
        <v>2161.5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2161.5</v>
      </c>
    </row>
    <row r="323" spans="1:17" x14ac:dyDescent="0.3">
      <c r="A323" s="105"/>
      <c r="B323" s="107" t="s">
        <v>241</v>
      </c>
      <c r="C323" s="109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5"/>
      <c r="B324" s="107"/>
      <c r="C324" s="109"/>
      <c r="D324" s="36"/>
      <c r="E324" s="42"/>
      <c r="F324" s="43"/>
      <c r="G324" s="43">
        <v>1201.4000000000001</v>
      </c>
      <c r="H324" s="43"/>
      <c r="I324" s="43"/>
      <c r="J324" s="34">
        <f t="shared" si="119"/>
        <v>1201.4000000000001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1201.4000000000001</v>
      </c>
    </row>
    <row r="325" spans="1:17" ht="13.8" customHeight="1" x14ac:dyDescent="0.3">
      <c r="A325" s="105"/>
      <c r="B325" s="107" t="s">
        <v>243</v>
      </c>
      <c r="C325" s="109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5"/>
      <c r="B326" s="107"/>
      <c r="C326" s="109"/>
      <c r="D326" s="36"/>
      <c r="E326" s="42"/>
      <c r="F326" s="43"/>
      <c r="G326" s="43">
        <v>4765.2700000000004</v>
      </c>
      <c r="H326" s="43"/>
      <c r="I326" s="43"/>
      <c r="J326" s="34">
        <f t="shared" si="119"/>
        <v>4765.2700000000004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4765.2700000000004</v>
      </c>
    </row>
    <row r="327" spans="1:17" ht="13.8" hidden="1" customHeight="1" x14ac:dyDescent="0.3">
      <c r="A327" s="105"/>
      <c r="B327" s="107" t="s">
        <v>245</v>
      </c>
      <c r="C327" s="109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t="13.8" hidden="1" customHeight="1" x14ac:dyDescent="0.3">
      <c r="A328" s="105"/>
      <c r="B328" s="107"/>
      <c r="C328" s="109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5"/>
      <c r="B329" s="107" t="s">
        <v>247</v>
      </c>
      <c r="C329" s="109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5"/>
      <c r="B330" s="107"/>
      <c r="C330" s="109"/>
      <c r="D330" s="36"/>
      <c r="E330" s="42"/>
      <c r="F330" s="43"/>
      <c r="G330" s="43">
        <v>968.01</v>
      </c>
      <c r="H330" s="43"/>
      <c r="I330" s="43"/>
      <c r="J330" s="34">
        <f t="shared" si="119"/>
        <v>968.01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968.01</v>
      </c>
    </row>
    <row r="331" spans="1:17" x14ac:dyDescent="0.3">
      <c r="A331" s="105" t="s">
        <v>203</v>
      </c>
      <c r="B331" s="107"/>
      <c r="C331" s="109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5"/>
      <c r="B332" s="107"/>
      <c r="C332" s="109"/>
      <c r="D332" s="36"/>
      <c r="E332" s="42"/>
      <c r="F332" s="43"/>
      <c r="G332" s="43"/>
      <c r="H332" s="43">
        <v>4220.04</v>
      </c>
      <c r="I332" s="43"/>
      <c r="J332" s="34">
        <f t="shared" si="119"/>
        <v>4220.04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4220.04</v>
      </c>
    </row>
    <row r="333" spans="1:17" x14ac:dyDescent="0.3">
      <c r="A333" s="105" t="s">
        <v>203</v>
      </c>
      <c r="B333" s="107"/>
      <c r="C333" s="109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5"/>
      <c r="B334" s="107"/>
      <c r="C334" s="109"/>
      <c r="D334" s="36"/>
      <c r="E334" s="42"/>
      <c r="F334" s="43"/>
      <c r="G334" s="43"/>
      <c r="H334" s="43">
        <v>3767.34</v>
      </c>
      <c r="I334" s="43"/>
      <c r="J334" s="34">
        <f t="shared" si="119"/>
        <v>3767.34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3767.34</v>
      </c>
    </row>
    <row r="335" spans="1:17" hidden="1" x14ac:dyDescent="0.3">
      <c r="A335" s="105" t="s">
        <v>203</v>
      </c>
      <c r="B335" s="107"/>
      <c r="C335" s="109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ref="J335" si="120">SUM(E335:I335)</f>
        <v>0</v>
      </c>
      <c r="K335" s="44">
        <v>0</v>
      </c>
      <c r="L335" s="38">
        <v>0</v>
      </c>
      <c r="M335" s="40">
        <f t="shared" ref="M335" si="121">SUM(K335:L335)</f>
        <v>0</v>
      </c>
      <c r="N335" s="44">
        <v>0</v>
      </c>
      <c r="O335" s="38">
        <v>0</v>
      </c>
      <c r="P335" s="39">
        <f t="shared" ref="P335" si="122">SUM(N335:O335)</f>
        <v>0</v>
      </c>
      <c r="Q335" s="66">
        <f t="shared" ref="Q335:Q336" si="123">P335+M335+J335</f>
        <v>0</v>
      </c>
    </row>
    <row r="336" spans="1:17" ht="14.4" hidden="1" thickBot="1" x14ac:dyDescent="0.35">
      <c r="A336" s="106"/>
      <c r="B336" s="108"/>
      <c r="C336" s="11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23"/>
        <v>0</v>
      </c>
    </row>
  </sheetData>
  <sheetProtection sheet="1" objects="1" scenarios="1"/>
  <mergeCells count="519"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22:D23"/>
    <mergeCell ref="D39:D40"/>
    <mergeCell ref="D28:D29"/>
    <mergeCell ref="D177:D178"/>
    <mergeCell ref="C216:C217"/>
    <mergeCell ref="D135:D136"/>
    <mergeCell ref="D148:D149"/>
    <mergeCell ref="D139:D140"/>
    <mergeCell ref="D141:D142"/>
    <mergeCell ref="D143:D144"/>
    <mergeCell ref="D159:D160"/>
    <mergeCell ref="C231:C23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B185:B186"/>
    <mergeCell ref="C185:C186"/>
    <mergeCell ref="A187:A18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D181:D182"/>
    <mergeCell ref="D183:D184"/>
    <mergeCell ref="D185:D186"/>
    <mergeCell ref="B187:B188"/>
    <mergeCell ref="C187:C188"/>
    <mergeCell ref="D187:D188"/>
    <mergeCell ref="A196:A197"/>
    <mergeCell ref="B196:B197"/>
    <mergeCell ref="C196:C197"/>
    <mergeCell ref="C190:C191"/>
    <mergeCell ref="A192:A193"/>
    <mergeCell ref="B192:B193"/>
    <mergeCell ref="C192:C193"/>
    <mergeCell ref="A190:B191"/>
    <mergeCell ref="A177:A178"/>
    <mergeCell ref="B177:B178"/>
    <mergeCell ref="C177:C178"/>
    <mergeCell ref="A194:A195"/>
    <mergeCell ref="B194:B195"/>
    <mergeCell ref="C194:C195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8:A219"/>
    <mergeCell ref="B218:B219"/>
    <mergeCell ref="C218:C219"/>
    <mergeCell ref="A216:A217"/>
    <mergeCell ref="B216:B217"/>
    <mergeCell ref="C256:C257"/>
    <mergeCell ref="A253:A254"/>
    <mergeCell ref="B253:B254"/>
    <mergeCell ref="C253:C254"/>
    <mergeCell ref="A245:A246"/>
    <mergeCell ref="B245:B246"/>
    <mergeCell ref="C245:C246"/>
    <mergeCell ref="A241:A242"/>
    <mergeCell ref="B241:B242"/>
    <mergeCell ref="C241:C242"/>
    <mergeCell ref="A243:A244"/>
    <mergeCell ref="B243:B244"/>
    <mergeCell ref="C243:C244"/>
    <mergeCell ref="A251:A252"/>
    <mergeCell ref="B251:B252"/>
    <mergeCell ref="C251:C252"/>
    <mergeCell ref="A264:A265"/>
    <mergeCell ref="B264:B265"/>
    <mergeCell ref="C264:C265"/>
    <mergeCell ref="A258:A259"/>
    <mergeCell ref="B258:B259"/>
    <mergeCell ref="C258:C259"/>
    <mergeCell ref="A260:A261"/>
    <mergeCell ref="B260:B261"/>
    <mergeCell ref="A262:A263"/>
    <mergeCell ref="B262:B263"/>
    <mergeCell ref="C277:C278"/>
    <mergeCell ref="A279:A280"/>
    <mergeCell ref="B279:B280"/>
    <mergeCell ref="C279:C280"/>
    <mergeCell ref="A274:A275"/>
    <mergeCell ref="B274:B275"/>
    <mergeCell ref="C274:C275"/>
    <mergeCell ref="A266:A267"/>
    <mergeCell ref="B266:B267"/>
    <mergeCell ref="C266:C267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27:A328"/>
    <mergeCell ref="B327:B328"/>
    <mergeCell ref="C327:C328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D190:D191"/>
    <mergeCell ref="D216:D217"/>
    <mergeCell ref="A231:B232"/>
    <mergeCell ref="D231:D232"/>
    <mergeCell ref="A256:B257"/>
    <mergeCell ref="D256:D257"/>
    <mergeCell ref="D258:D259"/>
    <mergeCell ref="A277:B278"/>
    <mergeCell ref="D277:D278"/>
    <mergeCell ref="A268:A269"/>
    <mergeCell ref="B268:B269"/>
    <mergeCell ref="C268:C269"/>
    <mergeCell ref="A270:A271"/>
    <mergeCell ref="B270:B271"/>
    <mergeCell ref="C270:C271"/>
    <mergeCell ref="A272:A273"/>
    <mergeCell ref="B272:B273"/>
    <mergeCell ref="C272:C273"/>
    <mergeCell ref="A247:A248"/>
    <mergeCell ref="B247:B248"/>
    <mergeCell ref="C247:C248"/>
    <mergeCell ref="A249:A250"/>
    <mergeCell ref="B249:B250"/>
    <mergeCell ref="C249:C2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tabSelected="1" workbookViewId="0">
      <pane ySplit="5" topLeftCell="A6" activePane="bottomLeft" state="frozen"/>
      <selection pane="bottomLeft" activeCell="F14" sqref="F14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37" t="s">
        <v>3</v>
      </c>
    </row>
    <row r="2" spans="1:19" s="1" customFormat="1" x14ac:dyDescent="0.3">
      <c r="A2" s="131"/>
      <c r="B2" s="131"/>
      <c r="C2" s="131"/>
      <c r="D2" s="132"/>
      <c r="E2" s="139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38"/>
    </row>
    <row r="3" spans="1:19" s="1" customFormat="1" ht="15" thickBot="1" x14ac:dyDescent="0.35">
      <c r="A3" s="133"/>
      <c r="B3" s="133"/>
      <c r="C3" s="133"/>
      <c r="D3" s="134"/>
      <c r="E3" s="140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27" t="s">
        <v>312</v>
      </c>
      <c r="B4" s="128"/>
      <c r="C4" s="117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1415081</v>
      </c>
      <c r="H4" s="5">
        <f t="shared" si="0"/>
        <v>230186</v>
      </c>
      <c r="I4" s="5">
        <f t="shared" si="0"/>
        <v>16061</v>
      </c>
      <c r="J4" s="6">
        <f t="shared" ref="J4:J9" si="1">SUM(E4:I4)</f>
        <v>2863579</v>
      </c>
      <c r="K4" s="5">
        <f>K6+K39+K58+K85+K96+K109+K116+K135+K148+K159+K190+K231+K256+K277</f>
        <v>1315473</v>
      </c>
      <c r="L4" s="5">
        <f>L6+L39+L58+L85+L96+L109+L116+L135+L148+L159+L190+L231+L256+L277</f>
        <v>0</v>
      </c>
      <c r="M4" s="5">
        <f>SUM(K4:L4)</f>
        <v>1315473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4401942</v>
      </c>
      <c r="S4" s="10"/>
    </row>
    <row r="5" spans="1:19" ht="15" thickBot="1" x14ac:dyDescent="0.35">
      <c r="A5" s="129"/>
      <c r="B5" s="130"/>
      <c r="C5" s="118"/>
      <c r="D5" s="11" t="s">
        <v>5</v>
      </c>
      <c r="E5" s="12">
        <f t="shared" si="0"/>
        <v>394069.82</v>
      </c>
      <c r="F5" s="13">
        <f t="shared" si="0"/>
        <v>142826.97</v>
      </c>
      <c r="G5" s="13">
        <f t="shared" si="0"/>
        <v>555138.23</v>
      </c>
      <c r="H5" s="13">
        <f t="shared" si="0"/>
        <v>107094.85999999999</v>
      </c>
      <c r="I5" s="13">
        <f t="shared" si="0"/>
        <v>7777.2699999999995</v>
      </c>
      <c r="J5" s="13">
        <f t="shared" si="1"/>
        <v>1206907.1499999999</v>
      </c>
      <c r="K5" s="13">
        <f>K7+K40+K59+K86+K97+K110+K117+K136+K149+K160+K191+K232+K257+K278</f>
        <v>249938.34999999998</v>
      </c>
      <c r="L5" s="13">
        <f>L7+L40+L59+L86+L97+L110+L117+L136+L149+L160+L191+L232+L257+L278</f>
        <v>0</v>
      </c>
      <c r="M5" s="13">
        <f>SUM(K5:L5)</f>
        <v>249938.34999999998</v>
      </c>
      <c r="N5" s="13">
        <f>N7+N40+N59+N86+N97+N110+N117+N136+N149+N160+N191+N232+N257+N278</f>
        <v>0</v>
      </c>
      <c r="O5" s="13">
        <f>O7+O40+O59+O86+O97+O110+O117+O136+O149+O160+O191+O232+O257+O278</f>
        <v>97298.02</v>
      </c>
      <c r="P5" s="14">
        <f>SUM(N5:O5)</f>
        <v>97298.02</v>
      </c>
      <c r="Q5" s="15">
        <f>P5+M5+J5</f>
        <v>1554143.52</v>
      </c>
    </row>
    <row r="6" spans="1:19" x14ac:dyDescent="0.3">
      <c r="A6" s="113" t="s">
        <v>8</v>
      </c>
      <c r="B6" s="114"/>
      <c r="C6" s="117" t="s">
        <v>9</v>
      </c>
      <c r="D6" s="111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224117</v>
      </c>
      <c r="H6" s="17">
        <f t="shared" si="2"/>
        <v>14720</v>
      </c>
      <c r="I6" s="17">
        <f t="shared" si="2"/>
        <v>0</v>
      </c>
      <c r="J6" s="18">
        <f t="shared" si="1"/>
        <v>281468</v>
      </c>
      <c r="K6" s="16">
        <f>K8+K14+K16+K18+K20+K22+K34+K36</f>
        <v>33000</v>
      </c>
      <c r="L6" s="17">
        <f>L8+L14+L16+L18+L20+L22+L34+L36</f>
        <v>0</v>
      </c>
      <c r="M6" s="18">
        <f t="shared" ref="M6:M37" si="3">SUM(K6:L6)</f>
        <v>33000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5"/>
      <c r="B7" s="116"/>
      <c r="C7" s="118"/>
      <c r="D7" s="112"/>
      <c r="E7" s="21">
        <f t="shared" si="2"/>
        <v>14167.66</v>
      </c>
      <c r="F7" s="22">
        <f t="shared" si="2"/>
        <v>6677.96</v>
      </c>
      <c r="G7" s="22">
        <f t="shared" si="2"/>
        <v>14059.69</v>
      </c>
      <c r="H7" s="22">
        <f t="shared" si="2"/>
        <v>6910.27</v>
      </c>
      <c r="I7" s="22">
        <f t="shared" si="2"/>
        <v>0</v>
      </c>
      <c r="J7" s="23">
        <f t="shared" si="1"/>
        <v>41815.58</v>
      </c>
      <c r="K7" s="21">
        <f>K9+K15+K17+K19+K21+K23+K35+K37</f>
        <v>7030</v>
      </c>
      <c r="L7" s="22">
        <f>L9+L15+L17+L19+L21+L23+L35+L37</f>
        <v>0</v>
      </c>
      <c r="M7" s="23">
        <f t="shared" si="3"/>
        <v>7030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48845.58</v>
      </c>
    </row>
    <row r="8" spans="1:19" x14ac:dyDescent="0.3">
      <c r="A8" s="102" t="s">
        <v>10</v>
      </c>
      <c r="B8" s="102"/>
      <c r="C8" s="104" t="s">
        <v>11</v>
      </c>
      <c r="D8" s="119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9"/>
      <c r="D9" s="120"/>
      <c r="E9" s="31">
        <f>E11+E13</f>
        <v>14167.66</v>
      </c>
      <c r="F9" s="32">
        <f>F11+F13</f>
        <v>6677.96</v>
      </c>
      <c r="G9" s="32">
        <f t="shared" si="4"/>
        <v>7248.6900000000005</v>
      </c>
      <c r="H9" s="32">
        <f t="shared" si="4"/>
        <v>0</v>
      </c>
      <c r="I9" s="32">
        <f t="shared" si="4"/>
        <v>0</v>
      </c>
      <c r="J9" s="33">
        <f t="shared" si="1"/>
        <v>28094.309999999998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28094.309999999998</v>
      </c>
    </row>
    <row r="10" spans="1:19" x14ac:dyDescent="0.3">
      <c r="A10" s="107"/>
      <c r="B10" s="107" t="s">
        <v>12</v>
      </c>
      <c r="C10" s="109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9"/>
      <c r="D11" s="36"/>
      <c r="E11" s="42">
        <v>14167.66</v>
      </c>
      <c r="F11" s="43">
        <v>4959.66</v>
      </c>
      <c r="G11" s="43">
        <v>2206.0700000000002</v>
      </c>
      <c r="H11" s="43">
        <v>0</v>
      </c>
      <c r="I11" s="43"/>
      <c r="J11" s="33">
        <f t="shared" si="7"/>
        <v>21333.39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21333.39</v>
      </c>
    </row>
    <row r="12" spans="1:19" x14ac:dyDescent="0.3">
      <c r="A12" s="107"/>
      <c r="B12" s="107" t="s">
        <v>14</v>
      </c>
      <c r="C12" s="109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9"/>
      <c r="D13" s="36"/>
      <c r="E13" s="42"/>
      <c r="F13" s="43">
        <v>1718.3</v>
      </c>
      <c r="G13" s="43">
        <v>5042.62</v>
      </c>
      <c r="H13" s="43"/>
      <c r="I13" s="43"/>
      <c r="J13" s="33">
        <f t="shared" si="7"/>
        <v>6760.92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6760.92</v>
      </c>
    </row>
    <row r="14" spans="1:19" x14ac:dyDescent="0.3">
      <c r="A14" s="107" t="s">
        <v>16</v>
      </c>
      <c r="B14" s="107"/>
      <c r="C14" s="109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9"/>
      <c r="D15" s="36"/>
      <c r="E15" s="42"/>
      <c r="F15" s="43"/>
      <c r="G15" s="43"/>
      <c r="H15" s="43">
        <v>1972.27</v>
      </c>
      <c r="I15" s="43"/>
      <c r="J15" s="33">
        <f t="shared" si="7"/>
        <v>1972.27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1972.27</v>
      </c>
    </row>
    <row r="16" spans="1:19" x14ac:dyDescent="0.3">
      <c r="A16" s="107" t="s">
        <v>19</v>
      </c>
      <c r="B16" s="107"/>
      <c r="C16" s="109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9"/>
      <c r="D17" s="36"/>
      <c r="E17" s="42"/>
      <c r="F17" s="43"/>
      <c r="G17" s="43"/>
      <c r="H17" s="43">
        <v>4440</v>
      </c>
      <c r="I17" s="43"/>
      <c r="J17" s="33">
        <f t="shared" si="7"/>
        <v>4440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4440</v>
      </c>
    </row>
    <row r="18" spans="1:17" x14ac:dyDescent="0.3">
      <c r="A18" s="107" t="s">
        <v>19</v>
      </c>
      <c r="B18" s="107"/>
      <c r="C18" s="109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9"/>
      <c r="D19" s="36"/>
      <c r="E19" s="42"/>
      <c r="F19" s="43"/>
      <c r="G19" s="43"/>
      <c r="H19" s="43">
        <v>498</v>
      </c>
      <c r="I19" s="43"/>
      <c r="J19" s="33">
        <f t="shared" si="7"/>
        <v>498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498</v>
      </c>
    </row>
    <row r="20" spans="1:17" x14ac:dyDescent="0.3">
      <c r="A20" s="107" t="s">
        <v>24</v>
      </c>
      <c r="B20" s="107"/>
      <c r="C20" s="109" t="s">
        <v>25</v>
      </c>
      <c r="D20" s="36" t="s">
        <v>26</v>
      </c>
      <c r="E20" s="37">
        <v>0</v>
      </c>
      <c r="F20" s="38">
        <v>0</v>
      </c>
      <c r="G20" s="38">
        <v>8000</v>
      </c>
      <c r="H20" s="38">
        <v>0</v>
      </c>
      <c r="I20" s="38">
        <v>0</v>
      </c>
      <c r="J20" s="39">
        <f t="shared" si="7"/>
        <v>8000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40500</v>
      </c>
    </row>
    <row r="21" spans="1:17" x14ac:dyDescent="0.3">
      <c r="A21" s="107"/>
      <c r="B21" s="107"/>
      <c r="C21" s="109"/>
      <c r="D21" s="36"/>
      <c r="E21" s="42"/>
      <c r="F21" s="43"/>
      <c r="G21" s="43">
        <v>970</v>
      </c>
      <c r="H21" s="43"/>
      <c r="I21" s="43"/>
      <c r="J21" s="33">
        <f t="shared" si="7"/>
        <v>970</v>
      </c>
      <c r="K21" s="42">
        <v>7030</v>
      </c>
      <c r="L21" s="43"/>
      <c r="M21" s="33">
        <f t="shared" si="3"/>
        <v>7030</v>
      </c>
      <c r="N21" s="42"/>
      <c r="O21" s="43"/>
      <c r="P21" s="34">
        <f t="shared" si="5"/>
        <v>0</v>
      </c>
      <c r="Q21" s="35">
        <f t="shared" si="6"/>
        <v>8000</v>
      </c>
    </row>
    <row r="22" spans="1:17" x14ac:dyDescent="0.3">
      <c r="A22" s="107" t="s">
        <v>27</v>
      </c>
      <c r="B22" s="107"/>
      <c r="C22" s="109" t="s">
        <v>28</v>
      </c>
      <c r="D22" s="120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9"/>
      <c r="D23" s="120"/>
      <c r="E23" s="31">
        <f t="shared" ref="E23:P23" si="9">E25+E29+E31+E33</f>
        <v>0</v>
      </c>
      <c r="F23" s="32">
        <f t="shared" si="9"/>
        <v>0</v>
      </c>
      <c r="G23" s="32">
        <f>G25+G27+G29+G31+G33</f>
        <v>3645</v>
      </c>
      <c r="H23" s="32">
        <f t="shared" si="9"/>
        <v>0</v>
      </c>
      <c r="I23" s="32">
        <f t="shared" si="9"/>
        <v>0</v>
      </c>
      <c r="J23" s="33">
        <f>J25+J27+J29+J31+J33</f>
        <v>3645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3645</v>
      </c>
    </row>
    <row r="24" spans="1:17" ht="13.8" customHeight="1" x14ac:dyDescent="0.3">
      <c r="A24" s="107"/>
      <c r="B24" s="107" t="s">
        <v>29</v>
      </c>
      <c r="C24" s="109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9"/>
      <c r="D25" s="36"/>
      <c r="E25" s="42"/>
      <c r="F25" s="43"/>
      <c r="G25" s="43">
        <v>2205</v>
      </c>
      <c r="H25" s="43"/>
      <c r="I25" s="43"/>
      <c r="J25" s="33">
        <f t="shared" si="7"/>
        <v>2205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2205</v>
      </c>
    </row>
    <row r="26" spans="1:17" x14ac:dyDescent="0.3">
      <c r="A26" s="107"/>
      <c r="B26" s="107" t="s">
        <v>32</v>
      </c>
      <c r="C26" s="109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9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3" t="s">
        <v>296</v>
      </c>
      <c r="D28" s="120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4"/>
      <c r="D29" s="120"/>
      <c r="E29" s="42"/>
      <c r="F29" s="43"/>
      <c r="G29" s="43">
        <v>1440</v>
      </c>
      <c r="H29" s="43"/>
      <c r="I29" s="43"/>
      <c r="J29" s="33">
        <f t="shared" si="7"/>
        <v>1440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1440</v>
      </c>
    </row>
    <row r="30" spans="1:17" hidden="1" x14ac:dyDescent="0.3">
      <c r="A30" s="107"/>
      <c r="B30" s="107" t="s">
        <v>32</v>
      </c>
      <c r="C30" s="103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4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9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9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3">
      <c r="A34" s="107" t="s">
        <v>34</v>
      </c>
      <c r="B34" s="107"/>
      <c r="C34" s="109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500</v>
      </c>
      <c r="L34" s="38">
        <v>0</v>
      </c>
      <c r="M34" s="39">
        <f t="shared" si="3"/>
        <v>500</v>
      </c>
      <c r="N34" s="37">
        <v>0</v>
      </c>
      <c r="O34" s="38">
        <v>0</v>
      </c>
      <c r="P34" s="40">
        <f t="shared" si="5"/>
        <v>0</v>
      </c>
      <c r="Q34" s="41">
        <f t="shared" si="6"/>
        <v>500</v>
      </c>
    </row>
    <row r="35" spans="1:17" x14ac:dyDescent="0.3">
      <c r="A35" s="107"/>
      <c r="B35" s="107"/>
      <c r="C35" s="109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9" t="s">
        <v>37</v>
      </c>
      <c r="D36" s="12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9"/>
      <c r="D37" s="120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3" t="s">
        <v>38</v>
      </c>
      <c r="B39" s="114"/>
      <c r="C39" s="117" t="s">
        <v>39</v>
      </c>
      <c r="D39" s="111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5"/>
      <c r="B40" s="116"/>
      <c r="C40" s="118"/>
      <c r="D40" s="112"/>
      <c r="E40" s="21">
        <f>E42+E44+E50+E52+E54+E56</f>
        <v>0</v>
      </c>
      <c r="F40" s="22">
        <f t="shared" si="10"/>
        <v>117.3</v>
      </c>
      <c r="G40" s="22">
        <f t="shared" si="10"/>
        <v>5488.12</v>
      </c>
      <c r="H40" s="22">
        <f t="shared" si="10"/>
        <v>0</v>
      </c>
      <c r="I40" s="22">
        <f t="shared" si="10"/>
        <v>0</v>
      </c>
      <c r="J40" s="24">
        <f t="shared" si="11"/>
        <v>5605.42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5605.42</v>
      </c>
    </row>
    <row r="41" spans="1:17" x14ac:dyDescent="0.3">
      <c r="A41" s="102" t="s">
        <v>40</v>
      </c>
      <c r="B41" s="102"/>
      <c r="C41" s="104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9"/>
      <c r="D42" s="36"/>
      <c r="E42" s="42"/>
      <c r="F42" s="43"/>
      <c r="G42" s="43">
        <v>1344.2</v>
      </c>
      <c r="H42" s="43"/>
      <c r="I42" s="43"/>
      <c r="J42" s="34">
        <f t="shared" si="11"/>
        <v>1344.2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1344.2</v>
      </c>
    </row>
    <row r="43" spans="1:17" x14ac:dyDescent="0.3">
      <c r="A43" s="107" t="s">
        <v>43</v>
      </c>
      <c r="B43" s="107"/>
      <c r="C43" s="109" t="s">
        <v>44</v>
      </c>
      <c r="D43" s="120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9"/>
      <c r="D44" s="120"/>
      <c r="E44" s="42"/>
      <c r="F44" s="43">
        <v>117.3</v>
      </c>
      <c r="G44" s="43">
        <v>600</v>
      </c>
      <c r="H44" s="43"/>
      <c r="I44" s="43"/>
      <c r="J44" s="34">
        <f t="shared" si="11"/>
        <v>717.3</v>
      </c>
      <c r="K44" s="42"/>
      <c r="L44" s="43"/>
      <c r="M44" s="34"/>
      <c r="N44" s="42"/>
      <c r="O44" s="43"/>
      <c r="P44" s="34"/>
      <c r="Q44" s="35">
        <f t="shared" si="14"/>
        <v>717.3</v>
      </c>
    </row>
    <row r="45" spans="1:17" hidden="1" x14ac:dyDescent="0.3">
      <c r="A45" s="107"/>
      <c r="B45" s="107" t="s">
        <v>45</v>
      </c>
      <c r="C45" s="109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9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9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9"/>
      <c r="D50" s="36"/>
      <c r="E50" s="42"/>
      <c r="F50" s="43"/>
      <c r="G50" s="43">
        <v>63.7</v>
      </c>
      <c r="H50" s="43"/>
      <c r="I50" s="43"/>
      <c r="J50" s="34">
        <f t="shared" si="11"/>
        <v>63.7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63.7</v>
      </c>
    </row>
    <row r="51" spans="1:17" x14ac:dyDescent="0.3">
      <c r="A51" s="107" t="s">
        <v>49</v>
      </c>
      <c r="B51" s="107"/>
      <c r="C51" s="109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9"/>
      <c r="D52" s="36"/>
      <c r="E52" s="42"/>
      <c r="F52" s="43"/>
      <c r="G52" s="43">
        <v>2046.36</v>
      </c>
      <c r="H52" s="43"/>
      <c r="I52" s="43"/>
      <c r="J52" s="34">
        <f t="shared" si="11"/>
        <v>2046.36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2046.36</v>
      </c>
    </row>
    <row r="53" spans="1:17" x14ac:dyDescent="0.3">
      <c r="A53" s="107" t="s">
        <v>53</v>
      </c>
      <c r="B53" s="107"/>
      <c r="C53" s="109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9"/>
      <c r="D54" s="36"/>
      <c r="E54" s="42"/>
      <c r="F54" s="43"/>
      <c r="G54" s="43">
        <v>1433.86</v>
      </c>
      <c r="H54" s="43"/>
      <c r="I54" s="43"/>
      <c r="J54" s="34">
        <f t="shared" si="11"/>
        <v>1433.86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1433.86</v>
      </c>
    </row>
    <row r="55" spans="1:17" x14ac:dyDescent="0.3">
      <c r="A55" s="107" t="s">
        <v>55</v>
      </c>
      <c r="B55" s="107"/>
      <c r="C55" s="109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08"/>
      <c r="B56" s="108"/>
      <c r="C56" s="110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3" t="s">
        <v>58</v>
      </c>
      <c r="B58" s="114"/>
      <c r="C58" s="117" t="s">
        <v>59</v>
      </c>
      <c r="D58" s="11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64265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64659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75425</v>
      </c>
    </row>
    <row r="59" spans="1:17" ht="14.4" thickBot="1" x14ac:dyDescent="0.35">
      <c r="A59" s="115"/>
      <c r="B59" s="116"/>
      <c r="C59" s="118"/>
      <c r="D59" s="11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31482.53</v>
      </c>
      <c r="H59" s="22">
        <f t="shared" si="22"/>
        <v>0.54</v>
      </c>
      <c r="I59" s="22">
        <f t="shared" si="22"/>
        <v>0</v>
      </c>
      <c r="J59" s="24">
        <f t="shared" si="17"/>
        <v>31483.07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882.84</v>
      </c>
      <c r="P59" s="24">
        <f t="shared" si="20"/>
        <v>882.84</v>
      </c>
      <c r="Q59" s="25">
        <f t="shared" si="21"/>
        <v>32365.91</v>
      </c>
    </row>
    <row r="60" spans="1:17" x14ac:dyDescent="0.3">
      <c r="A60" s="102" t="s">
        <v>60</v>
      </c>
      <c r="B60" s="102"/>
      <c r="C60" s="104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9"/>
      <c r="D61" s="36"/>
      <c r="E61" s="42"/>
      <c r="F61" s="43"/>
      <c r="G61" s="43">
        <v>6119.52</v>
      </c>
      <c r="H61" s="43"/>
      <c r="I61" s="43"/>
      <c r="J61" s="34">
        <f t="shared" si="17"/>
        <v>6119.52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6119.52</v>
      </c>
    </row>
    <row r="62" spans="1:17" x14ac:dyDescent="0.3">
      <c r="A62" s="107" t="s">
        <v>61</v>
      </c>
      <c r="B62" s="107"/>
      <c r="C62" s="109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9"/>
      <c r="D63" s="36"/>
      <c r="E63" s="42"/>
      <c r="F63" s="43"/>
      <c r="G63" s="43">
        <v>13682.2</v>
      </c>
      <c r="H63" s="43"/>
      <c r="I63" s="43"/>
      <c r="J63" s="34">
        <f t="shared" si="17"/>
        <v>13682.2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13682.2</v>
      </c>
    </row>
    <row r="64" spans="1:17" x14ac:dyDescent="0.3">
      <c r="A64" s="107" t="s">
        <v>63</v>
      </c>
      <c r="B64" s="107"/>
      <c r="C64" s="109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9"/>
      <c r="D65" s="36"/>
      <c r="E65" s="42"/>
      <c r="F65" s="43"/>
      <c r="G65" s="43">
        <v>19.95</v>
      </c>
      <c r="H65" s="43"/>
      <c r="I65" s="43"/>
      <c r="J65" s="34">
        <f t="shared" si="17"/>
        <v>19.95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19.95</v>
      </c>
    </row>
    <row r="66" spans="1:17" x14ac:dyDescent="0.3">
      <c r="A66" s="107" t="s">
        <v>63</v>
      </c>
      <c r="B66" s="107"/>
      <c r="C66" s="109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9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9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9"/>
      <c r="D69" s="36"/>
      <c r="E69" s="42"/>
      <c r="F69" s="43"/>
      <c r="G69" s="43">
        <v>4314.5</v>
      </c>
      <c r="H69" s="43"/>
      <c r="I69" s="43"/>
      <c r="J69" s="34">
        <f t="shared" si="17"/>
        <v>4314.5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4314.5</v>
      </c>
    </row>
    <row r="70" spans="1:17" hidden="1" x14ac:dyDescent="0.3">
      <c r="A70" s="107" t="s">
        <v>63</v>
      </c>
      <c r="B70" s="107"/>
      <c r="C70" s="109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9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1" t="s">
        <v>63</v>
      </c>
      <c r="B72" s="101"/>
      <c r="C72" s="103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2"/>
      <c r="B73" s="102"/>
      <c r="C73" s="104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9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9"/>
      <c r="D75" s="36"/>
      <c r="E75" s="42"/>
      <c r="F75" s="43">
        <v>0</v>
      </c>
      <c r="G75" s="43">
        <v>0</v>
      </c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9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9"/>
      <c r="D77" s="36"/>
      <c r="E77" s="42"/>
      <c r="F77" s="43"/>
      <c r="G77" s="43">
        <v>8.42</v>
      </c>
      <c r="H77" s="43"/>
      <c r="I77" s="43"/>
      <c r="J77" s="34">
        <f t="shared" si="17"/>
        <v>8.42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8.42</v>
      </c>
    </row>
    <row r="78" spans="1:17" x14ac:dyDescent="0.3">
      <c r="A78" s="107" t="s">
        <v>70</v>
      </c>
      <c r="B78" s="107"/>
      <c r="C78" s="109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9"/>
      <c r="D79" s="36"/>
      <c r="E79" s="42"/>
      <c r="F79" s="43"/>
      <c r="G79" s="43">
        <v>6477</v>
      </c>
      <c r="H79" s="43">
        <v>0.54</v>
      </c>
      <c r="I79" s="43"/>
      <c r="J79" s="34">
        <f t="shared" si="17"/>
        <v>6477.54</v>
      </c>
      <c r="K79" s="55"/>
      <c r="L79" s="43"/>
      <c r="M79" s="34">
        <f t="shared" si="18"/>
        <v>0</v>
      </c>
      <c r="N79" s="55"/>
      <c r="O79" s="43">
        <v>882.84</v>
      </c>
      <c r="P79" s="34">
        <f t="shared" si="20"/>
        <v>882.84</v>
      </c>
      <c r="Q79" s="35">
        <f t="shared" si="21"/>
        <v>7360.38</v>
      </c>
    </row>
    <row r="80" spans="1:17" x14ac:dyDescent="0.3">
      <c r="A80" s="107" t="s">
        <v>70</v>
      </c>
      <c r="B80" s="107"/>
      <c r="C80" s="109" t="s">
        <v>72</v>
      </c>
      <c r="D80" s="36" t="s">
        <v>73</v>
      </c>
      <c r="E80" s="37">
        <v>0</v>
      </c>
      <c r="F80" s="38">
        <v>0</v>
      </c>
      <c r="G80" s="38">
        <v>2653</v>
      </c>
      <c r="H80" s="38">
        <v>0</v>
      </c>
      <c r="I80" s="38">
        <v>0</v>
      </c>
      <c r="J80" s="29">
        <f>SUM(E80:I80)</f>
        <v>2653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2653</v>
      </c>
    </row>
    <row r="81" spans="1:17" x14ac:dyDescent="0.3">
      <c r="A81" s="107"/>
      <c r="B81" s="107"/>
      <c r="C81" s="109" t="s">
        <v>74</v>
      </c>
      <c r="D81" s="36"/>
      <c r="E81" s="42"/>
      <c r="F81" s="43"/>
      <c r="G81" s="43">
        <v>860.94</v>
      </c>
      <c r="H81" s="43"/>
      <c r="I81" s="43"/>
      <c r="J81" s="34">
        <f t="shared" si="17"/>
        <v>860.94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860.94</v>
      </c>
    </row>
    <row r="82" spans="1:17" hidden="1" x14ac:dyDescent="0.3">
      <c r="A82" s="107" t="s">
        <v>70</v>
      </c>
      <c r="B82" s="107"/>
      <c r="C82" s="109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08"/>
      <c r="B83" s="108"/>
      <c r="C83" s="11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3" t="s">
        <v>75</v>
      </c>
      <c r="B85" s="114"/>
      <c r="C85" s="117" t="s">
        <v>76</v>
      </c>
      <c r="D85" s="111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5"/>
      <c r="B86" s="116"/>
      <c r="C86" s="118"/>
      <c r="D86" s="112"/>
      <c r="E86" s="21">
        <f t="shared" si="26"/>
        <v>1643</v>
      </c>
      <c r="F86" s="22">
        <f t="shared" si="26"/>
        <v>1033</v>
      </c>
      <c r="G86" s="22">
        <f t="shared" si="26"/>
        <v>6161.8600000000006</v>
      </c>
      <c r="H86" s="22">
        <f t="shared" si="26"/>
        <v>8</v>
      </c>
      <c r="I86" s="22">
        <f t="shared" si="26"/>
        <v>0</v>
      </c>
      <c r="J86" s="24">
        <f t="shared" si="27"/>
        <v>8845.86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8845.86</v>
      </c>
    </row>
    <row r="87" spans="1:17" x14ac:dyDescent="0.3">
      <c r="A87" s="102" t="s">
        <v>77</v>
      </c>
      <c r="B87" s="102"/>
      <c r="C87" s="104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9"/>
      <c r="D88" s="36"/>
      <c r="E88" s="42">
        <v>1643</v>
      </c>
      <c r="F88" s="43">
        <v>493</v>
      </c>
      <c r="G88" s="43">
        <v>310.64</v>
      </c>
      <c r="H88" s="43">
        <v>8</v>
      </c>
      <c r="I88" s="43"/>
      <c r="J88" s="34">
        <f t="shared" si="27"/>
        <v>2454.64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2454.64</v>
      </c>
    </row>
    <row r="89" spans="1:17" hidden="1" x14ac:dyDescent="0.3">
      <c r="A89" s="101" t="s">
        <v>77</v>
      </c>
      <c r="B89" s="101"/>
      <c r="C89" s="103" t="s">
        <v>80</v>
      </c>
      <c r="D89" s="98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2"/>
      <c r="B90" s="102"/>
      <c r="C90" s="104"/>
      <c r="D90" s="98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9" t="s">
        <v>82</v>
      </c>
      <c r="D91" s="120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9"/>
      <c r="D92" s="120"/>
      <c r="E92" s="42">
        <v>0</v>
      </c>
      <c r="F92" s="43">
        <v>0</v>
      </c>
      <c r="G92" s="43">
        <v>173.5</v>
      </c>
      <c r="H92" s="43"/>
      <c r="I92" s="43"/>
      <c r="J92" s="34">
        <f t="shared" si="27"/>
        <v>173.5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173.5</v>
      </c>
    </row>
    <row r="93" spans="1:17" x14ac:dyDescent="0.3">
      <c r="A93" s="107" t="s">
        <v>83</v>
      </c>
      <c r="B93" s="107"/>
      <c r="C93" s="109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08"/>
      <c r="B94" s="108"/>
      <c r="C94" s="110"/>
      <c r="D94" s="50"/>
      <c r="E94" s="51"/>
      <c r="F94" s="45">
        <v>540</v>
      </c>
      <c r="G94" s="45">
        <v>5677.72</v>
      </c>
      <c r="H94" s="45"/>
      <c r="I94" s="45"/>
      <c r="J94" s="24">
        <f t="shared" si="27"/>
        <v>6217.72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6217.72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3" t="s">
        <v>85</v>
      </c>
      <c r="B96" s="114"/>
      <c r="C96" s="117" t="s">
        <v>86</v>
      </c>
      <c r="D96" s="111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33742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140380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140380</v>
      </c>
    </row>
    <row r="97" spans="1:17" ht="14.4" thickBot="1" x14ac:dyDescent="0.35">
      <c r="A97" s="115"/>
      <c r="B97" s="116"/>
      <c r="C97" s="118"/>
      <c r="D97" s="112"/>
      <c r="E97" s="21">
        <f t="shared" si="31"/>
        <v>37849.949999999997</v>
      </c>
      <c r="F97" s="22">
        <f t="shared" si="31"/>
        <v>13251.09</v>
      </c>
      <c r="G97" s="22">
        <f t="shared" si="31"/>
        <v>17514.73</v>
      </c>
      <c r="H97" s="22">
        <f t="shared" si="31"/>
        <v>0</v>
      </c>
      <c r="I97" s="22">
        <f t="shared" si="31"/>
        <v>0</v>
      </c>
      <c r="J97" s="24">
        <f t="shared" si="32"/>
        <v>68615.76999999999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68615.76999999999</v>
      </c>
    </row>
    <row r="98" spans="1:17" x14ac:dyDescent="0.3">
      <c r="A98" s="102" t="s">
        <v>87</v>
      </c>
      <c r="B98" s="102"/>
      <c r="C98" s="104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9"/>
      <c r="D99" s="36"/>
      <c r="E99" s="42">
        <v>29085.34</v>
      </c>
      <c r="F99" s="43">
        <v>10114.65</v>
      </c>
      <c r="G99" s="43">
        <v>5083.1499999999996</v>
      </c>
      <c r="H99" s="43">
        <v>0</v>
      </c>
      <c r="I99" s="43"/>
      <c r="J99" s="34">
        <f t="shared" si="32"/>
        <v>44283.14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44283.14</v>
      </c>
    </row>
    <row r="100" spans="1:17" x14ac:dyDescent="0.3">
      <c r="A100" s="107" t="s">
        <v>89</v>
      </c>
      <c r="B100" s="107"/>
      <c r="C100" s="109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9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9" t="s">
        <v>256</v>
      </c>
      <c r="D102" s="36" t="s">
        <v>73</v>
      </c>
      <c r="E102" s="37">
        <v>15747</v>
      </c>
      <c r="F102" s="38">
        <v>4715</v>
      </c>
      <c r="G102" s="38">
        <v>3688</v>
      </c>
      <c r="H102" s="38">
        <v>173</v>
      </c>
      <c r="I102" s="38">
        <v>0</v>
      </c>
      <c r="J102" s="29">
        <f t="shared" si="32"/>
        <v>24323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24323</v>
      </c>
    </row>
    <row r="103" spans="1:17" x14ac:dyDescent="0.3">
      <c r="A103" s="107"/>
      <c r="B103" s="107"/>
      <c r="C103" s="109"/>
      <c r="D103" s="36"/>
      <c r="E103" s="42">
        <v>8764.61</v>
      </c>
      <c r="F103" s="43">
        <v>2708.76</v>
      </c>
      <c r="G103" s="43">
        <v>3377.65</v>
      </c>
      <c r="H103" s="43">
        <v>0</v>
      </c>
      <c r="I103" s="43"/>
      <c r="J103" s="34">
        <f t="shared" si="32"/>
        <v>14851.02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14851.02</v>
      </c>
    </row>
    <row r="104" spans="1:17" x14ac:dyDescent="0.3">
      <c r="A104" s="107" t="s">
        <v>92</v>
      </c>
      <c r="B104" s="107"/>
      <c r="C104" s="109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9"/>
      <c r="D105" s="36"/>
      <c r="E105" s="42"/>
      <c r="F105" s="43">
        <v>113.16</v>
      </c>
      <c r="G105" s="43">
        <v>346.86</v>
      </c>
      <c r="H105" s="43"/>
      <c r="I105" s="43"/>
      <c r="J105" s="34">
        <f t="shared" si="32"/>
        <v>460.02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460.02</v>
      </c>
    </row>
    <row r="106" spans="1:17" x14ac:dyDescent="0.3">
      <c r="A106" s="107" t="s">
        <v>95</v>
      </c>
      <c r="B106" s="107"/>
      <c r="C106" s="109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9"/>
      <c r="D107" s="36"/>
      <c r="E107" s="51"/>
      <c r="F107" s="45">
        <v>314.52</v>
      </c>
      <c r="G107" s="45">
        <v>8707.07</v>
      </c>
      <c r="H107" s="45"/>
      <c r="I107" s="45"/>
      <c r="J107" s="24">
        <f t="shared" si="32"/>
        <v>9021.59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9021.59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3" t="s">
        <v>98</v>
      </c>
      <c r="B109" s="114"/>
      <c r="C109" s="117" t="s">
        <v>99</v>
      </c>
      <c r="D109" s="111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5"/>
      <c r="B110" s="116"/>
      <c r="C110" s="118"/>
      <c r="D110" s="112"/>
      <c r="E110" s="21">
        <f t="shared" si="36"/>
        <v>0</v>
      </c>
      <c r="F110" s="22">
        <f t="shared" si="36"/>
        <v>0</v>
      </c>
      <c r="G110" s="22">
        <f t="shared" si="36"/>
        <v>100537.32999999999</v>
      </c>
      <c r="H110" s="22">
        <f t="shared" si="36"/>
        <v>0</v>
      </c>
      <c r="I110" s="22">
        <f t="shared" si="36"/>
        <v>0</v>
      </c>
      <c r="J110" s="24">
        <f t="shared" si="37"/>
        <v>100537.32999999999</v>
      </c>
      <c r="K110" s="21">
        <f>K112+K114</f>
        <v>5000</v>
      </c>
      <c r="L110" s="22">
        <f>L112+L114</f>
        <v>0</v>
      </c>
      <c r="M110" s="24">
        <f t="shared" si="38"/>
        <v>5000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105537.32999999999</v>
      </c>
    </row>
    <row r="111" spans="1:17" x14ac:dyDescent="0.3">
      <c r="A111" s="102" t="s">
        <v>100</v>
      </c>
      <c r="B111" s="102"/>
      <c r="C111" s="104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9"/>
      <c r="D112" s="36"/>
      <c r="E112" s="42"/>
      <c r="F112" s="43"/>
      <c r="G112" s="43">
        <v>97657.9</v>
      </c>
      <c r="H112" s="43"/>
      <c r="I112" s="43"/>
      <c r="J112" s="34">
        <f t="shared" si="37"/>
        <v>97657.9</v>
      </c>
      <c r="K112" s="42">
        <v>5000</v>
      </c>
      <c r="L112" s="43"/>
      <c r="M112" s="34">
        <f t="shared" si="38"/>
        <v>5000</v>
      </c>
      <c r="N112" s="55"/>
      <c r="O112" s="43"/>
      <c r="P112" s="34">
        <f t="shared" si="39"/>
        <v>0</v>
      </c>
      <c r="Q112" s="35">
        <f t="shared" si="40"/>
        <v>102657.9</v>
      </c>
    </row>
    <row r="113" spans="1:17" x14ac:dyDescent="0.3">
      <c r="A113" s="107" t="s">
        <v>102</v>
      </c>
      <c r="B113" s="107"/>
      <c r="C113" s="109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08"/>
      <c r="B114" s="108"/>
      <c r="C114" s="110"/>
      <c r="D114" s="50"/>
      <c r="E114" s="51"/>
      <c r="F114" s="45"/>
      <c r="G114" s="45">
        <v>2879.43</v>
      </c>
      <c r="H114" s="45"/>
      <c r="I114" s="45"/>
      <c r="J114" s="24">
        <f t="shared" si="37"/>
        <v>2879.43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2879.43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3" t="s">
        <v>105</v>
      </c>
      <c r="B116" s="114"/>
      <c r="C116" s="117" t="s">
        <v>106</v>
      </c>
      <c r="D116" s="111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287968</v>
      </c>
      <c r="L116" s="17">
        <f>L118+L120+L122+L124+L126+L128+L132</f>
        <v>0</v>
      </c>
      <c r="M116" s="19">
        <f t="shared" ref="M116:M129" si="43">SUM(K116:L116)</f>
        <v>287968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350128</v>
      </c>
    </row>
    <row r="117" spans="1:17" ht="14.4" thickBot="1" x14ac:dyDescent="0.35">
      <c r="A117" s="115"/>
      <c r="B117" s="116"/>
      <c r="C117" s="118"/>
      <c r="D117" s="112"/>
      <c r="E117" s="21">
        <f t="shared" si="41"/>
        <v>0</v>
      </c>
      <c r="F117" s="22">
        <f t="shared" si="41"/>
        <v>0</v>
      </c>
      <c r="G117" s="22">
        <f t="shared" si="41"/>
        <v>29042.81</v>
      </c>
      <c r="H117" s="22">
        <f t="shared" si="41"/>
        <v>0</v>
      </c>
      <c r="I117" s="22">
        <f t="shared" si="41"/>
        <v>1165.45</v>
      </c>
      <c r="J117" s="24">
        <f t="shared" si="42"/>
        <v>30208.260000000002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8580</v>
      </c>
      <c r="P117" s="24">
        <f t="shared" si="44"/>
        <v>8580</v>
      </c>
      <c r="Q117" s="25">
        <f t="shared" ref="Q117:Q133" si="45">P117+M117+J117</f>
        <v>38788.26</v>
      </c>
    </row>
    <row r="118" spans="1:17" x14ac:dyDescent="0.3">
      <c r="A118" s="100" t="s">
        <v>107</v>
      </c>
      <c r="B118" s="102"/>
      <c r="C118" s="104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5"/>
      <c r="B119" s="107"/>
      <c r="C119" s="109"/>
      <c r="D119" s="36"/>
      <c r="E119" s="42"/>
      <c r="F119" s="43"/>
      <c r="G119" s="43">
        <v>19535.560000000001</v>
      </c>
      <c r="H119" s="43"/>
      <c r="I119" s="43"/>
      <c r="J119" s="34">
        <f t="shared" si="42"/>
        <v>19535.560000000001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19535.560000000001</v>
      </c>
    </row>
    <row r="120" spans="1:17" x14ac:dyDescent="0.3">
      <c r="A120" s="100" t="s">
        <v>107</v>
      </c>
      <c r="B120" s="107"/>
      <c r="C120" s="109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5"/>
      <c r="B121" s="107"/>
      <c r="C121" s="109"/>
      <c r="D121" s="36"/>
      <c r="E121" s="42"/>
      <c r="F121" s="43"/>
      <c r="G121" s="43">
        <v>8159.53</v>
      </c>
      <c r="H121" s="43"/>
      <c r="I121" s="43"/>
      <c r="J121" s="34">
        <f t="shared" si="42"/>
        <v>8159.53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8159.53</v>
      </c>
    </row>
    <row r="122" spans="1:17" x14ac:dyDescent="0.3">
      <c r="A122" s="105" t="s">
        <v>107</v>
      </c>
      <c r="B122" s="107"/>
      <c r="C122" s="109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5"/>
      <c r="B123" s="107"/>
      <c r="C123" s="109"/>
      <c r="D123" s="36"/>
      <c r="E123" s="42"/>
      <c r="F123" s="43"/>
      <c r="G123" s="43">
        <v>1347.72</v>
      </c>
      <c r="H123" s="43"/>
      <c r="I123" s="43"/>
      <c r="J123" s="34">
        <f t="shared" si="42"/>
        <v>1347.72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1347.72</v>
      </c>
    </row>
    <row r="124" spans="1:17" x14ac:dyDescent="0.3">
      <c r="A124" s="105" t="s">
        <v>107</v>
      </c>
      <c r="B124" s="107"/>
      <c r="C124" s="109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5"/>
      <c r="B125" s="107"/>
      <c r="C125" s="109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99" t="s">
        <v>113</v>
      </c>
      <c r="B126" s="101"/>
      <c r="C126" s="103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0"/>
      <c r="B127" s="102"/>
      <c r="C127" s="104"/>
      <c r="D127" s="36"/>
      <c r="E127" s="42"/>
      <c r="F127" s="43"/>
      <c r="G127" s="43"/>
      <c r="H127" s="43"/>
      <c r="I127" s="43">
        <v>1165.45</v>
      </c>
      <c r="J127" s="34">
        <f t="shared" si="42"/>
        <v>1165.45</v>
      </c>
      <c r="K127" s="42"/>
      <c r="L127" s="43"/>
      <c r="M127" s="34">
        <f t="shared" si="43"/>
        <v>0</v>
      </c>
      <c r="N127" s="55"/>
      <c r="O127" s="43">
        <v>8580</v>
      </c>
      <c r="P127" s="34">
        <f t="shared" si="44"/>
        <v>8580</v>
      </c>
      <c r="Q127" s="35">
        <f t="shared" si="45"/>
        <v>9745.4500000000007</v>
      </c>
    </row>
    <row r="128" spans="1:17" x14ac:dyDescent="0.3">
      <c r="A128" s="99" t="s">
        <v>113</v>
      </c>
      <c r="B128" s="101"/>
      <c r="C128" s="103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95500</v>
      </c>
      <c r="L128" s="38">
        <v>0</v>
      </c>
      <c r="M128" s="40">
        <f>SUM(K128:L128)</f>
        <v>95500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95500</v>
      </c>
    </row>
    <row r="129" spans="1:17" x14ac:dyDescent="0.3">
      <c r="A129" s="100"/>
      <c r="B129" s="102"/>
      <c r="C129" s="104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99" t="s">
        <v>113</v>
      </c>
      <c r="B130" s="101"/>
      <c r="C130" s="103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87968</v>
      </c>
      <c r="L130" s="38">
        <v>0</v>
      </c>
      <c r="M130" s="40">
        <f>SUM(K130:L130)</f>
        <v>87968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87968</v>
      </c>
    </row>
    <row r="131" spans="1:17" x14ac:dyDescent="0.3">
      <c r="A131" s="100"/>
      <c r="B131" s="102"/>
      <c r="C131" s="104"/>
      <c r="D131" s="36"/>
      <c r="E131" s="42"/>
      <c r="F131" s="43"/>
      <c r="G131" s="43"/>
      <c r="H131" s="43"/>
      <c r="I131" s="43"/>
      <c r="J131" s="34">
        <f t="shared" si="46"/>
        <v>0</v>
      </c>
      <c r="K131" s="42">
        <v>0</v>
      </c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5" t="s">
        <v>113</v>
      </c>
      <c r="B132" s="107"/>
      <c r="C132" s="109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104500</v>
      </c>
      <c r="L132" s="38">
        <v>0</v>
      </c>
      <c r="M132" s="40">
        <f>SUM(K132:L132)</f>
        <v>104500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104500</v>
      </c>
    </row>
    <row r="133" spans="1:17" ht="14.4" thickBot="1" x14ac:dyDescent="0.35">
      <c r="A133" s="106"/>
      <c r="B133" s="108"/>
      <c r="C133" s="110"/>
      <c r="D133" s="50"/>
      <c r="E133" s="51"/>
      <c r="F133" s="45"/>
      <c r="G133" s="45"/>
      <c r="H133" s="45"/>
      <c r="I133" s="45"/>
      <c r="J133" s="24">
        <f t="shared" si="42"/>
        <v>0</v>
      </c>
      <c r="K133" s="51">
        <v>0</v>
      </c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3" t="s">
        <v>116</v>
      </c>
      <c r="B135" s="114"/>
      <c r="C135" s="117" t="s">
        <v>117</v>
      </c>
      <c r="D135" s="111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61786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322877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326877</v>
      </c>
    </row>
    <row r="136" spans="1:17" x14ac:dyDescent="0.3">
      <c r="A136" s="122"/>
      <c r="B136" s="123"/>
      <c r="C136" s="124"/>
      <c r="D136" s="120"/>
      <c r="E136" s="31">
        <f t="shared" si="50"/>
        <v>90841.71</v>
      </c>
      <c r="F136" s="32">
        <f t="shared" si="50"/>
        <v>31114.370000000003</v>
      </c>
      <c r="G136" s="32">
        <f t="shared" si="50"/>
        <v>33967.14</v>
      </c>
      <c r="H136" s="32">
        <f t="shared" si="50"/>
        <v>346.59000000000003</v>
      </c>
      <c r="I136" s="32">
        <f t="shared" si="50"/>
        <v>0</v>
      </c>
      <c r="J136" s="33">
        <f t="shared" si="51"/>
        <v>156269.81000000003</v>
      </c>
      <c r="K136" s="31">
        <f>K138+K140+K142+K144+K146</f>
        <v>2580</v>
      </c>
      <c r="L136" s="32">
        <f>L138+L140+L142+L144+L146</f>
        <v>0</v>
      </c>
      <c r="M136" s="34">
        <f t="shared" si="52"/>
        <v>2580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158849.81000000003</v>
      </c>
    </row>
    <row r="137" spans="1:17" x14ac:dyDescent="0.3">
      <c r="A137" s="100" t="s">
        <v>118</v>
      </c>
      <c r="B137" s="102"/>
      <c r="C137" s="104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5"/>
      <c r="B138" s="107"/>
      <c r="C138" s="109"/>
      <c r="D138" s="36"/>
      <c r="E138" s="42">
        <v>84351.41</v>
      </c>
      <c r="F138" s="43">
        <v>29105.74</v>
      </c>
      <c r="G138" s="43">
        <v>31025.72</v>
      </c>
      <c r="H138" s="43">
        <v>163.18</v>
      </c>
      <c r="I138" s="43"/>
      <c r="J138" s="34">
        <f t="shared" si="51"/>
        <v>144646.04999999999</v>
      </c>
      <c r="K138" s="42">
        <v>2580</v>
      </c>
      <c r="L138" s="43"/>
      <c r="M138" s="34">
        <f t="shared" si="52"/>
        <v>2580</v>
      </c>
      <c r="N138" s="55"/>
      <c r="O138" s="43"/>
      <c r="P138" s="34">
        <f t="shared" si="53"/>
        <v>0</v>
      </c>
      <c r="Q138" s="35">
        <f t="shared" si="54"/>
        <v>147226.04999999999</v>
      </c>
    </row>
    <row r="139" spans="1:17" x14ac:dyDescent="0.3">
      <c r="A139" s="99" t="s">
        <v>121</v>
      </c>
      <c r="B139" s="101"/>
      <c r="C139" s="103" t="s">
        <v>314</v>
      </c>
      <c r="D139" s="141"/>
      <c r="E139" s="37">
        <v>0</v>
      </c>
      <c r="F139" s="38">
        <v>0</v>
      </c>
      <c r="G139" s="38">
        <v>296</v>
      </c>
      <c r="H139" s="38">
        <v>0</v>
      </c>
      <c r="I139" s="38">
        <v>0</v>
      </c>
      <c r="J139" s="28">
        <f t="shared" si="51"/>
        <v>296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296</v>
      </c>
    </row>
    <row r="140" spans="1:17" x14ac:dyDescent="0.3">
      <c r="A140" s="100"/>
      <c r="B140" s="102"/>
      <c r="C140" s="104"/>
      <c r="D140" s="142"/>
      <c r="E140" s="42"/>
      <c r="F140" s="43"/>
      <c r="G140" s="43">
        <v>296</v>
      </c>
      <c r="H140" s="43"/>
      <c r="I140" s="43"/>
      <c r="J140" s="33">
        <f t="shared" si="51"/>
        <v>296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296</v>
      </c>
    </row>
    <row r="141" spans="1:17" x14ac:dyDescent="0.3">
      <c r="A141" s="105" t="s">
        <v>123</v>
      </c>
      <c r="B141" s="107"/>
      <c r="C141" s="109" t="s">
        <v>302</v>
      </c>
      <c r="D141" s="12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5"/>
      <c r="B142" s="107"/>
      <c r="C142" s="109"/>
      <c r="D142" s="120"/>
      <c r="E142" s="42"/>
      <c r="F142" s="43"/>
      <c r="G142" s="43"/>
      <c r="H142" s="43">
        <v>0</v>
      </c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5" t="s">
        <v>124</v>
      </c>
      <c r="B143" s="107"/>
      <c r="C143" s="109" t="s">
        <v>301</v>
      </c>
      <c r="D143" s="120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06"/>
      <c r="B144" s="108"/>
      <c r="C144" s="110"/>
      <c r="D144" s="120"/>
      <c r="E144" s="42"/>
      <c r="F144" s="43"/>
      <c r="G144" s="43">
        <v>144.87</v>
      </c>
      <c r="H144" s="43"/>
      <c r="I144" s="43"/>
      <c r="J144" s="33">
        <f t="shared" si="51"/>
        <v>144.87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144.87</v>
      </c>
    </row>
    <row r="145" spans="1:17" x14ac:dyDescent="0.3">
      <c r="A145" s="105" t="s">
        <v>124</v>
      </c>
      <c r="B145" s="107"/>
      <c r="C145" s="109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06"/>
      <c r="B146" s="108"/>
      <c r="C146" s="110"/>
      <c r="D146" s="50"/>
      <c r="E146" s="51">
        <v>6490.3</v>
      </c>
      <c r="F146" s="45">
        <v>2008.63</v>
      </c>
      <c r="G146" s="45">
        <v>2500.5500000000002</v>
      </c>
      <c r="H146" s="45">
        <v>183.41</v>
      </c>
      <c r="I146" s="45"/>
      <c r="J146" s="23">
        <f t="shared" si="51"/>
        <v>11182.89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11182.89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3" t="s">
        <v>127</v>
      </c>
      <c r="B148" s="114"/>
      <c r="C148" s="117" t="s">
        <v>128</v>
      </c>
      <c r="D148" s="14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51513</v>
      </c>
      <c r="H148" s="17">
        <f t="shared" si="58"/>
        <v>185500</v>
      </c>
      <c r="I148" s="17">
        <f>I150+I152+I154+I156</f>
        <v>0</v>
      </c>
      <c r="J148" s="19">
        <f>SUM(E148:I148)</f>
        <v>237013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237013</v>
      </c>
    </row>
    <row r="149" spans="1:17" ht="14.4" thickBot="1" x14ac:dyDescent="0.35">
      <c r="A149" s="115"/>
      <c r="B149" s="116"/>
      <c r="C149" s="118"/>
      <c r="D149" s="144"/>
      <c r="E149" s="21">
        <f t="shared" si="58"/>
        <v>0</v>
      </c>
      <c r="F149" s="22">
        <f t="shared" si="58"/>
        <v>0</v>
      </c>
      <c r="G149" s="22">
        <f t="shared" si="58"/>
        <v>50160.08</v>
      </c>
      <c r="H149" s="22">
        <f t="shared" si="58"/>
        <v>87150</v>
      </c>
      <c r="I149" s="22">
        <f>I151+I153+I155+I157</f>
        <v>0</v>
      </c>
      <c r="J149" s="24">
        <f>SUM(E149:I149)</f>
        <v>137310.08000000002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137310.08000000002</v>
      </c>
    </row>
    <row r="150" spans="1:17" x14ac:dyDescent="0.3">
      <c r="A150" s="100" t="s">
        <v>129</v>
      </c>
      <c r="B150" s="102"/>
      <c r="C150" s="104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165000</v>
      </c>
      <c r="I150" s="27">
        <v>0</v>
      </c>
      <c r="J150" s="29">
        <f t="shared" ref="J150:J157" si="61">SUM(E150:I150)</f>
        <v>165000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165000</v>
      </c>
    </row>
    <row r="151" spans="1:17" x14ac:dyDescent="0.3">
      <c r="A151" s="105"/>
      <c r="B151" s="107"/>
      <c r="C151" s="109"/>
      <c r="D151" s="59"/>
      <c r="E151" s="42"/>
      <c r="F151" s="43"/>
      <c r="G151" s="43"/>
      <c r="H151" s="43">
        <v>86000</v>
      </c>
      <c r="I151" s="43"/>
      <c r="J151" s="34">
        <f t="shared" si="61"/>
        <v>86000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86000</v>
      </c>
    </row>
    <row r="152" spans="1:17" x14ac:dyDescent="0.3">
      <c r="A152" s="105" t="s">
        <v>129</v>
      </c>
      <c r="B152" s="107"/>
      <c r="C152" s="109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3000</v>
      </c>
      <c r="I152" s="38">
        <v>0</v>
      </c>
      <c r="J152" s="29">
        <f t="shared" si="61"/>
        <v>3000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3000</v>
      </c>
    </row>
    <row r="153" spans="1:17" x14ac:dyDescent="0.3">
      <c r="A153" s="105"/>
      <c r="B153" s="107"/>
      <c r="C153" s="109"/>
      <c r="D153" s="59"/>
      <c r="E153" s="42"/>
      <c r="F153" s="43"/>
      <c r="G153" s="43"/>
      <c r="H153" s="43">
        <v>1150</v>
      </c>
      <c r="I153" s="43"/>
      <c r="J153" s="34">
        <f t="shared" si="61"/>
        <v>1150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1150</v>
      </c>
    </row>
    <row r="154" spans="1:17" x14ac:dyDescent="0.3">
      <c r="A154" s="105" t="s">
        <v>133</v>
      </c>
      <c r="B154" s="107"/>
      <c r="C154" s="109" t="s">
        <v>134</v>
      </c>
      <c r="D154" s="59" t="s">
        <v>131</v>
      </c>
      <c r="E154" s="37">
        <v>0</v>
      </c>
      <c r="F154" s="38">
        <v>0</v>
      </c>
      <c r="G154" s="38">
        <v>51513</v>
      </c>
      <c r="H154" s="38">
        <v>17500</v>
      </c>
      <c r="I154" s="38">
        <v>0</v>
      </c>
      <c r="J154" s="29">
        <f>SUM(E154:I154)</f>
        <v>69013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69013</v>
      </c>
    </row>
    <row r="155" spans="1:17" ht="14.4" thickBot="1" x14ac:dyDescent="0.35">
      <c r="A155" s="106"/>
      <c r="B155" s="108"/>
      <c r="C155" s="110"/>
      <c r="D155" s="60"/>
      <c r="E155" s="51"/>
      <c r="F155" s="45"/>
      <c r="G155" s="45">
        <v>50160.08</v>
      </c>
      <c r="H155" s="45">
        <v>0</v>
      </c>
      <c r="I155" s="45"/>
      <c r="J155" s="24">
        <f>SUM(E155:I155)</f>
        <v>50160.08</v>
      </c>
      <c r="K155" s="56"/>
      <c r="L155" s="45"/>
      <c r="M155" s="24">
        <f t="shared" si="59"/>
        <v>0</v>
      </c>
      <c r="N155" s="56"/>
      <c r="O155" s="45"/>
      <c r="P155" s="24">
        <f>SUM(N155:O155)</f>
        <v>0</v>
      </c>
      <c r="Q155" s="25">
        <f>P155+M155+J155</f>
        <v>50160.08</v>
      </c>
    </row>
    <row r="156" spans="1:17" hidden="1" x14ac:dyDescent="0.3">
      <c r="A156" s="100" t="s">
        <v>135</v>
      </c>
      <c r="B156" s="102"/>
      <c r="C156" s="104" t="s">
        <v>136</v>
      </c>
      <c r="D156" s="58" t="s">
        <v>131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61"/>
        <v>0</v>
      </c>
      <c r="K156" s="54">
        <v>0</v>
      </c>
      <c r="L156" s="27">
        <v>0</v>
      </c>
      <c r="M156" s="29">
        <f t="shared" si="59"/>
        <v>0</v>
      </c>
      <c r="N156" s="54">
        <v>0</v>
      </c>
      <c r="O156" s="27">
        <v>0</v>
      </c>
      <c r="P156" s="29">
        <f t="shared" si="60"/>
        <v>0</v>
      </c>
      <c r="Q156" s="30">
        <f t="shared" si="62"/>
        <v>0</v>
      </c>
    </row>
    <row r="157" spans="1:17" ht="14.4" hidden="1" thickBot="1" x14ac:dyDescent="0.35">
      <c r="A157" s="106"/>
      <c r="B157" s="108"/>
      <c r="C157" s="11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3" t="s">
        <v>137</v>
      </c>
      <c r="B159" s="114"/>
      <c r="C159" s="117" t="s">
        <v>138</v>
      </c>
      <c r="D159" s="111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22"/>
      <c r="B160" s="123"/>
      <c r="C160" s="124"/>
      <c r="D160" s="120"/>
      <c r="E160" s="31">
        <f t="shared" ref="E160:I160" si="69">E162+E164+E166+E168+E170+E172+E174++E176+E178+E180+E182+E184+E186+E188</f>
        <v>0</v>
      </c>
      <c r="F160" s="32">
        <f t="shared" si="69"/>
        <v>650.78</v>
      </c>
      <c r="G160" s="32">
        <f>G162+G164+G166+G168+G170+G172+G174++G176+G178+G180+G182+G184+G186+G188</f>
        <v>42992.150000000009</v>
      </c>
      <c r="H160" s="32">
        <f t="shared" si="69"/>
        <v>0</v>
      </c>
      <c r="I160" s="32">
        <f t="shared" si="69"/>
        <v>0</v>
      </c>
      <c r="J160" s="34">
        <f>SUM(E160:I160)</f>
        <v>43642.930000000008</v>
      </c>
      <c r="K160" s="57">
        <f t="shared" si="65"/>
        <v>2174.4</v>
      </c>
      <c r="L160" s="32">
        <f t="shared" si="65"/>
        <v>0</v>
      </c>
      <c r="M160" s="34">
        <f t="shared" si="66"/>
        <v>2174.4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>P160+M160+J160</f>
        <v>45817.330000000009</v>
      </c>
    </row>
    <row r="161" spans="1:17" x14ac:dyDescent="0.3">
      <c r="A161" s="100" t="s">
        <v>139</v>
      </c>
      <c r="B161" s="102"/>
      <c r="C161" s="104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5"/>
      <c r="B162" s="107"/>
      <c r="C162" s="109"/>
      <c r="D162" s="36"/>
      <c r="E162" s="42"/>
      <c r="F162" s="43">
        <v>650.78</v>
      </c>
      <c r="G162" s="43"/>
      <c r="H162" s="43"/>
      <c r="I162" s="43"/>
      <c r="J162" s="34">
        <f t="shared" si="64"/>
        <v>650.78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650.78</v>
      </c>
    </row>
    <row r="163" spans="1:17" x14ac:dyDescent="0.3">
      <c r="A163" s="105" t="s">
        <v>139</v>
      </c>
      <c r="B163" s="107"/>
      <c r="C163" s="109" t="s">
        <v>260</v>
      </c>
      <c r="D163" s="36" t="s">
        <v>23</v>
      </c>
      <c r="E163" s="37">
        <v>0</v>
      </c>
      <c r="F163" s="38">
        <v>0</v>
      </c>
      <c r="G163" s="38">
        <v>46100</v>
      </c>
      <c r="H163" s="38">
        <v>0</v>
      </c>
      <c r="I163" s="38">
        <v>0</v>
      </c>
      <c r="J163" s="29">
        <f t="shared" si="64"/>
        <v>46100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46100</v>
      </c>
    </row>
    <row r="164" spans="1:17" x14ac:dyDescent="0.3">
      <c r="A164" s="105"/>
      <c r="B164" s="107"/>
      <c r="C164" s="109"/>
      <c r="D164" s="36"/>
      <c r="E164" s="42"/>
      <c r="F164" s="43"/>
      <c r="G164" s="43">
        <v>20056.400000000001</v>
      </c>
      <c r="H164" s="43"/>
      <c r="I164" s="43"/>
      <c r="J164" s="34">
        <f t="shared" si="64"/>
        <v>20056.400000000001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20056.400000000001</v>
      </c>
    </row>
    <row r="165" spans="1:17" x14ac:dyDescent="0.3">
      <c r="A165" s="105" t="s">
        <v>139</v>
      </c>
      <c r="B165" s="107"/>
      <c r="C165" s="109" t="s">
        <v>261</v>
      </c>
      <c r="D165" s="120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5"/>
      <c r="B166" s="107"/>
      <c r="C166" s="109"/>
      <c r="D166" s="120"/>
      <c r="E166" s="42"/>
      <c r="F166" s="43"/>
      <c r="G166" s="43">
        <v>3462.83</v>
      </c>
      <c r="H166" s="43"/>
      <c r="I166" s="43"/>
      <c r="J166" s="34">
        <f t="shared" si="64"/>
        <v>3462.83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3462.83</v>
      </c>
    </row>
    <row r="167" spans="1:17" x14ac:dyDescent="0.3">
      <c r="A167" s="105" t="s">
        <v>139</v>
      </c>
      <c r="B167" s="107"/>
      <c r="C167" s="109" t="s">
        <v>265</v>
      </c>
      <c r="D167" s="120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5"/>
      <c r="B168" s="107"/>
      <c r="C168" s="109"/>
      <c r="D168" s="120"/>
      <c r="E168" s="42"/>
      <c r="F168" s="43"/>
      <c r="G168" s="43">
        <v>455.59</v>
      </c>
      <c r="H168" s="43"/>
      <c r="I168" s="43"/>
      <c r="J168" s="34">
        <f t="shared" si="64"/>
        <v>455.59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455.59</v>
      </c>
    </row>
    <row r="169" spans="1:17" x14ac:dyDescent="0.3">
      <c r="A169" s="105" t="s">
        <v>139</v>
      </c>
      <c r="B169" s="107"/>
      <c r="C169" s="109" t="s">
        <v>303</v>
      </c>
      <c r="D169" s="12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5"/>
      <c r="B170" s="107"/>
      <c r="C170" s="109"/>
      <c r="D170" s="120"/>
      <c r="E170" s="42"/>
      <c r="F170" s="43"/>
      <c r="G170" s="43">
        <v>0</v>
      </c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5" t="s">
        <v>139</v>
      </c>
      <c r="B171" s="107"/>
      <c r="C171" s="109" t="s">
        <v>304</v>
      </c>
      <c r="D171" s="120"/>
      <c r="E171" s="37">
        <v>0</v>
      </c>
      <c r="F171" s="38">
        <v>0</v>
      </c>
      <c r="G171" s="38">
        <v>33870</v>
      </c>
      <c r="H171" s="38">
        <v>0</v>
      </c>
      <c r="I171" s="38">
        <v>0</v>
      </c>
      <c r="J171" s="29">
        <f t="shared" si="64"/>
        <v>33870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36870</v>
      </c>
    </row>
    <row r="172" spans="1:17" x14ac:dyDescent="0.3">
      <c r="A172" s="105"/>
      <c r="B172" s="107"/>
      <c r="C172" s="109"/>
      <c r="D172" s="120"/>
      <c r="E172" s="42"/>
      <c r="F172" s="43"/>
      <c r="G172" s="43">
        <v>14516.86</v>
      </c>
      <c r="H172" s="43"/>
      <c r="I172" s="43"/>
      <c r="J172" s="34">
        <f t="shared" si="64"/>
        <v>14516.86</v>
      </c>
      <c r="K172" s="55">
        <v>2174.4</v>
      </c>
      <c r="L172" s="43"/>
      <c r="M172" s="34">
        <f t="shared" si="66"/>
        <v>2174.4</v>
      </c>
      <c r="N172" s="55"/>
      <c r="O172" s="43"/>
      <c r="P172" s="34">
        <f t="shared" si="70"/>
        <v>0</v>
      </c>
      <c r="Q172" s="35">
        <f t="shared" si="68"/>
        <v>16691.260000000002</v>
      </c>
    </row>
    <row r="173" spans="1:17" x14ac:dyDescent="0.3">
      <c r="A173" s="105" t="s">
        <v>139</v>
      </c>
      <c r="B173" s="107"/>
      <c r="C173" s="109" t="s">
        <v>263</v>
      </c>
      <c r="D173" s="120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5"/>
      <c r="B174" s="107"/>
      <c r="C174" s="109"/>
      <c r="D174" s="120"/>
      <c r="E174" s="42"/>
      <c r="F174" s="43"/>
      <c r="G174" s="43">
        <v>2248.65</v>
      </c>
      <c r="H174" s="43"/>
      <c r="I174" s="43"/>
      <c r="J174" s="34">
        <f t="shared" si="64"/>
        <v>2248.65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2248.65</v>
      </c>
    </row>
    <row r="175" spans="1:17" x14ac:dyDescent="0.3">
      <c r="A175" s="105" t="s">
        <v>139</v>
      </c>
      <c r="B175" s="107"/>
      <c r="C175" s="109" t="s">
        <v>217</v>
      </c>
      <c r="D175" s="120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5"/>
      <c r="B176" s="107"/>
      <c r="C176" s="109"/>
      <c r="D176" s="120"/>
      <c r="E176" s="42"/>
      <c r="F176" s="43"/>
      <c r="G176" s="43">
        <v>199.75</v>
      </c>
      <c r="H176" s="43"/>
      <c r="I176" s="43"/>
      <c r="J176" s="34">
        <f t="shared" si="64"/>
        <v>199.75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199.75</v>
      </c>
    </row>
    <row r="177" spans="1:17" x14ac:dyDescent="0.3">
      <c r="A177" s="105" t="s">
        <v>262</v>
      </c>
      <c r="B177" s="107"/>
      <c r="C177" s="109" t="s">
        <v>140</v>
      </c>
      <c r="D177" s="120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5"/>
      <c r="B178" s="107"/>
      <c r="C178" s="109"/>
      <c r="D178" s="120"/>
      <c r="E178" s="42"/>
      <c r="F178" s="43"/>
      <c r="G178" s="43">
        <v>800</v>
      </c>
      <c r="H178" s="43"/>
      <c r="I178" s="43"/>
      <c r="J178" s="34">
        <f t="shared" si="64"/>
        <v>800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800</v>
      </c>
    </row>
    <row r="179" spans="1:17" x14ac:dyDescent="0.3">
      <c r="A179" s="105" t="s">
        <v>139</v>
      </c>
      <c r="B179" s="107"/>
      <c r="C179" s="109" t="s">
        <v>264</v>
      </c>
      <c r="D179" s="120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5"/>
      <c r="B180" s="107"/>
      <c r="C180" s="109"/>
      <c r="D180" s="120"/>
      <c r="E180" s="42"/>
      <c r="F180" s="43"/>
      <c r="G180" s="43">
        <v>1000</v>
      </c>
      <c r="H180" s="43"/>
      <c r="I180" s="43"/>
      <c r="J180" s="34">
        <f t="shared" si="64"/>
        <v>1000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1000</v>
      </c>
    </row>
    <row r="181" spans="1:17" x14ac:dyDescent="0.3">
      <c r="A181" s="105" t="s">
        <v>262</v>
      </c>
      <c r="B181" s="107"/>
      <c r="C181" s="109" t="s">
        <v>230</v>
      </c>
      <c r="D181" s="120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5"/>
      <c r="B182" s="107"/>
      <c r="C182" s="109"/>
      <c r="D182" s="120"/>
      <c r="E182" s="42"/>
      <c r="F182" s="43"/>
      <c r="G182" s="43">
        <v>0</v>
      </c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5" t="s">
        <v>293</v>
      </c>
      <c r="B183" s="107"/>
      <c r="C183" s="109" t="s">
        <v>294</v>
      </c>
      <c r="D183" s="120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5"/>
      <c r="B184" s="107"/>
      <c r="C184" s="109"/>
      <c r="D184" s="120"/>
      <c r="E184" s="42"/>
      <c r="F184" s="43"/>
      <c r="G184" s="43">
        <v>252.07</v>
      </c>
      <c r="H184" s="43"/>
      <c r="I184" s="43"/>
      <c r="J184" s="34">
        <f t="shared" si="64"/>
        <v>252.07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252.07</v>
      </c>
    </row>
    <row r="185" spans="1:17" hidden="1" x14ac:dyDescent="0.3">
      <c r="A185" s="105"/>
      <c r="B185" s="107"/>
      <c r="C185" s="109"/>
      <c r="D185" s="120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5"/>
      <c r="B186" s="107"/>
      <c r="C186" s="109"/>
      <c r="D186" s="120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5"/>
      <c r="B187" s="107"/>
      <c r="C187" s="109"/>
      <c r="D187" s="120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06"/>
      <c r="B188" s="108"/>
      <c r="C188" s="110"/>
      <c r="D188" s="112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3" t="s">
        <v>141</v>
      </c>
      <c r="B190" s="114"/>
      <c r="C190" s="117" t="s">
        <v>142</v>
      </c>
      <c r="D190" s="111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423424</v>
      </c>
      <c r="L190" s="17">
        <f>L192+L194+L196+L198++L212+L214+L216+L226+L228</f>
        <v>0</v>
      </c>
      <c r="M190" s="19">
        <f t="shared" ref="M190:M217" si="78">SUM(K190:L190)</f>
        <v>423424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926654</v>
      </c>
    </row>
    <row r="191" spans="1:17" ht="14.4" thickBot="1" x14ac:dyDescent="0.35">
      <c r="A191" s="115"/>
      <c r="B191" s="116"/>
      <c r="C191" s="118"/>
      <c r="D191" s="112"/>
      <c r="E191" s="21">
        <f t="shared" si="77"/>
        <v>32093.03</v>
      </c>
      <c r="F191" s="22">
        <f t="shared" si="77"/>
        <v>10975.24</v>
      </c>
      <c r="G191" s="22">
        <f t="shared" si="77"/>
        <v>116716.48999999999</v>
      </c>
      <c r="H191" s="22">
        <f t="shared" si="77"/>
        <v>977.76</v>
      </c>
      <c r="I191" s="22">
        <f t="shared" si="77"/>
        <v>0</v>
      </c>
      <c r="J191" s="24">
        <f t="shared" ref="J191:J229" si="79">SUM(E191:I191)</f>
        <v>160762.51999999999</v>
      </c>
      <c r="K191" s="53">
        <f>K193+K195+K197+K199++K213+K215+K217+K227+K229</f>
        <v>232654.99</v>
      </c>
      <c r="L191" s="22">
        <f>L193+L195+L197+L199++L213+L215+L217+L227+L229</f>
        <v>0</v>
      </c>
      <c r="M191" s="24">
        <f t="shared" si="78"/>
        <v>232654.99</v>
      </c>
      <c r="N191" s="53">
        <f>N193+N195+N197+N199++N213+N215+N217+N227+N229</f>
        <v>0</v>
      </c>
      <c r="O191" s="22">
        <f>O193+O195+O197+O199++O213+O215+O217+O227+O229</f>
        <v>49667.94</v>
      </c>
      <c r="P191" s="24">
        <f t="shared" ref="P191:P229" si="80">SUM(N191:O191)</f>
        <v>49667.94</v>
      </c>
      <c r="Q191" s="25">
        <f t="shared" ref="Q191:Q229" si="81">P191+M191+J191</f>
        <v>443085.44999999995</v>
      </c>
    </row>
    <row r="192" spans="1:17" x14ac:dyDescent="0.3">
      <c r="A192" s="121" t="s">
        <v>143</v>
      </c>
      <c r="B192" s="102"/>
      <c r="C192" s="104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0"/>
      <c r="B193" s="107"/>
      <c r="C193" s="109"/>
      <c r="D193" s="36"/>
      <c r="E193" s="42">
        <v>10140.370000000001</v>
      </c>
      <c r="F193" s="43">
        <v>3351.96</v>
      </c>
      <c r="G193" s="43">
        <v>3176.76</v>
      </c>
      <c r="H193" s="43">
        <v>0</v>
      </c>
      <c r="I193" s="43"/>
      <c r="J193" s="34">
        <f t="shared" si="79"/>
        <v>16669.090000000004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16669.090000000004</v>
      </c>
    </row>
    <row r="194" spans="1:17" x14ac:dyDescent="0.3">
      <c r="A194" s="105" t="s">
        <v>144</v>
      </c>
      <c r="B194" s="107"/>
      <c r="C194" s="109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5"/>
      <c r="B195" s="107"/>
      <c r="C195" s="109"/>
      <c r="D195" s="36"/>
      <c r="E195" s="42"/>
      <c r="F195" s="43"/>
      <c r="G195" s="43">
        <v>690.52</v>
      </c>
      <c r="H195" s="43"/>
      <c r="I195" s="43"/>
      <c r="J195" s="34">
        <f t="shared" si="79"/>
        <v>690.52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690.52</v>
      </c>
    </row>
    <row r="196" spans="1:17" x14ac:dyDescent="0.3">
      <c r="A196" s="105" t="s">
        <v>147</v>
      </c>
      <c r="B196" s="107"/>
      <c r="C196" s="109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5"/>
      <c r="B197" s="107"/>
      <c r="C197" s="109"/>
      <c r="D197" s="36"/>
      <c r="E197" s="42"/>
      <c r="F197" s="43"/>
      <c r="G197" s="43">
        <v>4751.97</v>
      </c>
      <c r="H197" s="43"/>
      <c r="I197" s="43"/>
      <c r="J197" s="34">
        <f t="shared" si="79"/>
        <v>4751.97</v>
      </c>
      <c r="K197" s="55">
        <v>0</v>
      </c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4751.97</v>
      </c>
    </row>
    <row r="198" spans="1:17" x14ac:dyDescent="0.3">
      <c r="A198" s="105" t="s">
        <v>149</v>
      </c>
      <c r="B198" s="107"/>
      <c r="C198" s="109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5"/>
      <c r="B199" s="107"/>
      <c r="C199" s="109"/>
      <c r="D199" s="36"/>
      <c r="E199" s="42">
        <f t="shared" si="82"/>
        <v>0</v>
      </c>
      <c r="F199" s="57">
        <f t="shared" si="82"/>
        <v>0</v>
      </c>
      <c r="G199" s="57">
        <f t="shared" si="82"/>
        <v>3745.7</v>
      </c>
      <c r="H199" s="57">
        <f t="shared" si="82"/>
        <v>680.8</v>
      </c>
      <c r="I199" s="57">
        <f t="shared" si="82"/>
        <v>0</v>
      </c>
      <c r="J199" s="34">
        <f t="shared" si="79"/>
        <v>4426.5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49667.94</v>
      </c>
      <c r="P199" s="34">
        <f t="shared" si="80"/>
        <v>49667.94</v>
      </c>
      <c r="Q199" s="35">
        <f t="shared" si="81"/>
        <v>54094.44</v>
      </c>
    </row>
    <row r="200" spans="1:17" x14ac:dyDescent="0.3">
      <c r="A200" s="105"/>
      <c r="B200" s="107" t="s">
        <v>267</v>
      </c>
      <c r="C200" s="109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5"/>
      <c r="B201" s="107"/>
      <c r="C201" s="109"/>
      <c r="D201" s="36"/>
      <c r="E201" s="42"/>
      <c r="F201" s="43"/>
      <c r="G201" s="43">
        <v>587.96</v>
      </c>
      <c r="H201" s="43"/>
      <c r="I201" s="43"/>
      <c r="J201" s="34">
        <f t="shared" si="79"/>
        <v>587.96</v>
      </c>
      <c r="K201" s="55"/>
      <c r="L201" s="43"/>
      <c r="M201" s="34">
        <f t="shared" si="78"/>
        <v>0</v>
      </c>
      <c r="N201" s="55"/>
      <c r="O201" s="43">
        <v>0</v>
      </c>
      <c r="P201" s="34">
        <f t="shared" si="80"/>
        <v>0</v>
      </c>
      <c r="Q201" s="35">
        <f t="shared" si="81"/>
        <v>587.96</v>
      </c>
    </row>
    <row r="202" spans="1:17" ht="12.75" customHeight="1" x14ac:dyDescent="0.3">
      <c r="A202" s="105"/>
      <c r="B202" s="107" t="s">
        <v>267</v>
      </c>
      <c r="C202" s="109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5"/>
      <c r="B203" s="107"/>
      <c r="C203" s="109"/>
      <c r="D203" s="36"/>
      <c r="E203" s="42"/>
      <c r="F203" s="43"/>
      <c r="G203" s="43">
        <v>1000.67</v>
      </c>
      <c r="H203" s="43"/>
      <c r="I203" s="43"/>
      <c r="J203" s="34">
        <f t="shared" si="79"/>
        <v>1000.67</v>
      </c>
      <c r="K203" s="55"/>
      <c r="L203" s="43"/>
      <c r="M203" s="34">
        <f t="shared" si="78"/>
        <v>0</v>
      </c>
      <c r="N203" s="55"/>
      <c r="O203" s="43">
        <v>0</v>
      </c>
      <c r="P203" s="34">
        <f t="shared" si="80"/>
        <v>0</v>
      </c>
      <c r="Q203" s="35">
        <f t="shared" si="81"/>
        <v>1000.67</v>
      </c>
    </row>
    <row r="204" spans="1:17" ht="12.75" customHeight="1" x14ac:dyDescent="0.3">
      <c r="A204" s="105"/>
      <c r="B204" s="107" t="s">
        <v>267</v>
      </c>
      <c r="C204" s="109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5"/>
      <c r="B205" s="107"/>
      <c r="C205" s="109"/>
      <c r="D205" s="36"/>
      <c r="E205" s="42"/>
      <c r="F205" s="43"/>
      <c r="G205" s="43">
        <v>465.4</v>
      </c>
      <c r="H205" s="43"/>
      <c r="I205" s="43"/>
      <c r="J205" s="34">
        <f t="shared" si="79"/>
        <v>465.4</v>
      </c>
      <c r="K205" s="55"/>
      <c r="L205" s="43"/>
      <c r="M205" s="34">
        <f t="shared" si="78"/>
        <v>0</v>
      </c>
      <c r="N205" s="55"/>
      <c r="O205" s="43">
        <v>26687.94</v>
      </c>
      <c r="P205" s="34">
        <f t="shared" si="80"/>
        <v>26687.94</v>
      </c>
      <c r="Q205" s="35">
        <f t="shared" si="81"/>
        <v>27153.34</v>
      </c>
    </row>
    <row r="206" spans="1:17" x14ac:dyDescent="0.3">
      <c r="A206" s="105"/>
      <c r="B206" s="107" t="s">
        <v>267</v>
      </c>
      <c r="C206" s="109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5"/>
      <c r="B207" s="107"/>
      <c r="C207" s="109"/>
      <c r="D207" s="36"/>
      <c r="E207" s="42"/>
      <c r="F207" s="43"/>
      <c r="G207" s="43">
        <v>663.91</v>
      </c>
      <c r="H207" s="43"/>
      <c r="I207" s="43"/>
      <c r="J207" s="34">
        <f t="shared" si="79"/>
        <v>663.91</v>
      </c>
      <c r="K207" s="55"/>
      <c r="L207" s="43"/>
      <c r="M207" s="34">
        <f t="shared" si="78"/>
        <v>0</v>
      </c>
      <c r="N207" s="55"/>
      <c r="O207" s="43">
        <v>10530</v>
      </c>
      <c r="P207" s="34">
        <f t="shared" si="80"/>
        <v>10530</v>
      </c>
      <c r="Q207" s="35">
        <f t="shared" si="81"/>
        <v>11193.91</v>
      </c>
    </row>
    <row r="208" spans="1:17" x14ac:dyDescent="0.3">
      <c r="A208" s="105"/>
      <c r="B208" s="107" t="s">
        <v>267</v>
      </c>
      <c r="C208" s="109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5"/>
      <c r="B209" s="107"/>
      <c r="C209" s="109"/>
      <c r="D209" s="36"/>
      <c r="E209" s="42"/>
      <c r="F209" s="43"/>
      <c r="G209" s="43">
        <v>678.52</v>
      </c>
      <c r="H209" s="43"/>
      <c r="I209" s="43"/>
      <c r="J209" s="34">
        <f t="shared" si="87"/>
        <v>678.52</v>
      </c>
      <c r="K209" s="55"/>
      <c r="L209" s="43"/>
      <c r="M209" s="34">
        <f t="shared" si="88"/>
        <v>0</v>
      </c>
      <c r="N209" s="55"/>
      <c r="O209" s="43">
        <v>12450</v>
      </c>
      <c r="P209" s="34">
        <f t="shared" si="89"/>
        <v>12450</v>
      </c>
      <c r="Q209" s="35">
        <f t="shared" si="81"/>
        <v>13128.52</v>
      </c>
    </row>
    <row r="210" spans="1:17" x14ac:dyDescent="0.3">
      <c r="A210" s="105"/>
      <c r="B210" s="107" t="s">
        <v>267</v>
      </c>
      <c r="C210" s="109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5"/>
      <c r="B211" s="107"/>
      <c r="C211" s="109"/>
      <c r="D211" s="36"/>
      <c r="E211" s="42"/>
      <c r="F211" s="43"/>
      <c r="G211" s="43">
        <v>349.24</v>
      </c>
      <c r="H211" s="43">
        <v>680.8</v>
      </c>
      <c r="I211" s="43"/>
      <c r="J211" s="34">
        <f t="shared" si="79"/>
        <v>1030.04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1030.04</v>
      </c>
    </row>
    <row r="212" spans="1:17" x14ac:dyDescent="0.3">
      <c r="A212" s="105" t="s">
        <v>151</v>
      </c>
      <c r="B212" s="107"/>
      <c r="C212" s="109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5"/>
      <c r="B213" s="107"/>
      <c r="C213" s="109"/>
      <c r="D213" s="36"/>
      <c r="E213" s="42"/>
      <c r="F213" s="43"/>
      <c r="G213" s="43">
        <v>40687.449999999997</v>
      </c>
      <c r="H213" s="43"/>
      <c r="I213" s="43"/>
      <c r="J213" s="34">
        <f t="shared" si="79"/>
        <v>40687.449999999997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40687.449999999997</v>
      </c>
    </row>
    <row r="214" spans="1:17" x14ac:dyDescent="0.3">
      <c r="A214" s="105" t="s">
        <v>153</v>
      </c>
      <c r="B214" s="107"/>
      <c r="C214" s="109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5"/>
      <c r="B215" s="107"/>
      <c r="C215" s="109"/>
      <c r="D215" s="36"/>
      <c r="E215" s="42"/>
      <c r="F215" s="43"/>
      <c r="G215" s="43">
        <v>2783.36</v>
      </c>
      <c r="H215" s="43"/>
      <c r="I215" s="43"/>
      <c r="J215" s="34">
        <f t="shared" si="79"/>
        <v>2783.36</v>
      </c>
      <c r="K215" s="55">
        <v>0</v>
      </c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2783.36</v>
      </c>
    </row>
    <row r="216" spans="1:17" x14ac:dyDescent="0.3">
      <c r="A216" s="105" t="s">
        <v>155</v>
      </c>
      <c r="B216" s="107"/>
      <c r="C216" s="109" t="s">
        <v>156</v>
      </c>
      <c r="D216" s="120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5"/>
      <c r="B217" s="107"/>
      <c r="C217" s="109"/>
      <c r="D217" s="120"/>
      <c r="E217" s="31">
        <f t="shared" si="90"/>
        <v>0</v>
      </c>
      <c r="F217" s="32">
        <f t="shared" si="90"/>
        <v>0</v>
      </c>
      <c r="G217" s="32">
        <f t="shared" si="90"/>
        <v>44724.47</v>
      </c>
      <c r="H217" s="32">
        <f t="shared" si="90"/>
        <v>0</v>
      </c>
      <c r="I217" s="32">
        <f t="shared" si="90"/>
        <v>0</v>
      </c>
      <c r="J217" s="34">
        <f t="shared" si="79"/>
        <v>44724.47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44724.47</v>
      </c>
    </row>
    <row r="218" spans="1:17" x14ac:dyDescent="0.3">
      <c r="A218" s="105"/>
      <c r="B218" s="107" t="s">
        <v>157</v>
      </c>
      <c r="C218" s="109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5"/>
      <c r="B219" s="107"/>
      <c r="C219" s="109"/>
      <c r="D219" s="36"/>
      <c r="E219" s="42"/>
      <c r="F219" s="43"/>
      <c r="G219" s="43">
        <v>29958.01</v>
      </c>
      <c r="H219" s="43"/>
      <c r="I219" s="43"/>
      <c r="J219" s="34">
        <f t="shared" si="79"/>
        <v>29958.01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29958.01</v>
      </c>
    </row>
    <row r="220" spans="1:17" x14ac:dyDescent="0.3">
      <c r="A220" s="105"/>
      <c r="B220" s="107" t="s">
        <v>157</v>
      </c>
      <c r="C220" s="109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5"/>
      <c r="B221" s="107"/>
      <c r="C221" s="109"/>
      <c r="D221" s="36"/>
      <c r="E221" s="31"/>
      <c r="F221" s="43"/>
      <c r="G221" s="43">
        <v>1188</v>
      </c>
      <c r="H221" s="43"/>
      <c r="I221" s="43"/>
      <c r="J221" s="34">
        <f t="shared" si="96"/>
        <v>1188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1188</v>
      </c>
    </row>
    <row r="222" spans="1:17" x14ac:dyDescent="0.3">
      <c r="A222" s="105"/>
      <c r="B222" s="107" t="s">
        <v>157</v>
      </c>
      <c r="C222" s="109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5"/>
      <c r="B223" s="107"/>
      <c r="C223" s="109"/>
      <c r="D223" s="36"/>
      <c r="E223" s="31"/>
      <c r="F223" s="43"/>
      <c r="G223" s="43">
        <v>10053.93</v>
      </c>
      <c r="H223" s="43"/>
      <c r="I223" s="43"/>
      <c r="J223" s="34">
        <f t="shared" si="79"/>
        <v>10053.93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10053.93</v>
      </c>
    </row>
    <row r="224" spans="1:17" x14ac:dyDescent="0.3">
      <c r="A224" s="105"/>
      <c r="B224" s="107" t="s">
        <v>157</v>
      </c>
      <c r="C224" s="109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5"/>
      <c r="B225" s="107"/>
      <c r="C225" s="109"/>
      <c r="D225" s="36"/>
      <c r="E225" s="31"/>
      <c r="F225" s="43"/>
      <c r="G225" s="43">
        <v>3524.53</v>
      </c>
      <c r="H225" s="43"/>
      <c r="I225" s="43"/>
      <c r="J225" s="34">
        <f t="shared" si="79"/>
        <v>3524.53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3524.53</v>
      </c>
    </row>
    <row r="226" spans="1:17" x14ac:dyDescent="0.3">
      <c r="A226" s="105" t="s">
        <v>158</v>
      </c>
      <c r="B226" s="107"/>
      <c r="C226" s="109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5"/>
      <c r="B227" s="107"/>
      <c r="C227" s="109"/>
      <c r="D227" s="36"/>
      <c r="E227" s="42">
        <v>21952.66</v>
      </c>
      <c r="F227" s="43">
        <v>7623.28</v>
      </c>
      <c r="G227" s="43">
        <v>15805.26</v>
      </c>
      <c r="H227" s="43">
        <v>296.95999999999998</v>
      </c>
      <c r="I227" s="43"/>
      <c r="J227" s="34">
        <f t="shared" si="79"/>
        <v>45678.159999999996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45678.159999999996</v>
      </c>
    </row>
    <row r="228" spans="1:17" x14ac:dyDescent="0.3">
      <c r="A228" s="105" t="s">
        <v>159</v>
      </c>
      <c r="B228" s="107"/>
      <c r="C228" s="109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418924</v>
      </c>
      <c r="L228" s="38">
        <v>0</v>
      </c>
      <c r="M228" s="40">
        <f t="shared" si="95"/>
        <v>418924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420924</v>
      </c>
    </row>
    <row r="229" spans="1:17" ht="14.4" thickBot="1" x14ac:dyDescent="0.35">
      <c r="A229" s="106"/>
      <c r="B229" s="108"/>
      <c r="C229" s="110"/>
      <c r="D229" s="50"/>
      <c r="E229" s="51"/>
      <c r="F229" s="45"/>
      <c r="G229" s="45">
        <v>351</v>
      </c>
      <c r="H229" s="45"/>
      <c r="I229" s="45"/>
      <c r="J229" s="24">
        <f t="shared" si="79"/>
        <v>351</v>
      </c>
      <c r="K229" s="56">
        <v>232654.99</v>
      </c>
      <c r="L229" s="45"/>
      <c r="M229" s="24">
        <f t="shared" si="95"/>
        <v>232654.99</v>
      </c>
      <c r="N229" s="56"/>
      <c r="O229" s="45"/>
      <c r="P229" s="24">
        <f t="shared" si="80"/>
        <v>0</v>
      </c>
      <c r="Q229" s="25">
        <f t="shared" si="81"/>
        <v>233005.99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3" t="s">
        <v>161</v>
      </c>
      <c r="B231" s="114"/>
      <c r="C231" s="117" t="s">
        <v>162</v>
      </c>
      <c r="D231" s="111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5"/>
      <c r="B232" s="116"/>
      <c r="C232" s="118"/>
      <c r="D232" s="112"/>
      <c r="E232" s="21">
        <f t="shared" si="98"/>
        <v>56742.31</v>
      </c>
      <c r="F232" s="22">
        <f t="shared" si="98"/>
        <v>20469.060000000001</v>
      </c>
      <c r="G232" s="22">
        <f t="shared" si="98"/>
        <v>21345.119999999999</v>
      </c>
      <c r="H232" s="22">
        <f t="shared" si="98"/>
        <v>2908.8199999999997</v>
      </c>
      <c r="I232" s="22">
        <f t="shared" si="99"/>
        <v>0</v>
      </c>
      <c r="J232" s="24">
        <f t="shared" si="100"/>
        <v>101465.31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101465.31</v>
      </c>
    </row>
    <row r="233" spans="1:17" ht="13.8" customHeight="1" x14ac:dyDescent="0.3">
      <c r="A233" s="100" t="s">
        <v>163</v>
      </c>
      <c r="B233" s="102"/>
      <c r="C233" s="145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5"/>
      <c r="B234" s="107"/>
      <c r="C234" s="146"/>
      <c r="D234" s="36"/>
      <c r="E234" s="42"/>
      <c r="F234" s="43"/>
      <c r="G234" s="43"/>
      <c r="H234" s="43">
        <v>150</v>
      </c>
      <c r="I234" s="43"/>
      <c r="J234" s="34">
        <f t="shared" si="100"/>
        <v>150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150</v>
      </c>
    </row>
    <row r="235" spans="1:17" x14ac:dyDescent="0.3">
      <c r="A235" s="105" t="s">
        <v>166</v>
      </c>
      <c r="B235" s="107"/>
      <c r="C235" s="109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5"/>
      <c r="B236" s="107"/>
      <c r="C236" s="109"/>
      <c r="D236" s="36"/>
      <c r="E236" s="42"/>
      <c r="F236" s="43"/>
      <c r="G236" s="43"/>
      <c r="H236" s="43">
        <v>1080</v>
      </c>
      <c r="I236" s="43"/>
      <c r="J236" s="34">
        <f t="shared" si="100"/>
        <v>1080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1080</v>
      </c>
    </row>
    <row r="237" spans="1:17" x14ac:dyDescent="0.3">
      <c r="A237" s="105" t="s">
        <v>169</v>
      </c>
      <c r="B237" s="107"/>
      <c r="C237" s="109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5"/>
      <c r="B238" s="107"/>
      <c r="C238" s="109"/>
      <c r="D238" s="36"/>
      <c r="E238" s="42"/>
      <c r="F238" s="43"/>
      <c r="G238" s="43">
        <v>0</v>
      </c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5" t="s">
        <v>171</v>
      </c>
      <c r="B239" s="107"/>
      <c r="C239" s="109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5"/>
      <c r="B240" s="107"/>
      <c r="C240" s="109"/>
      <c r="D240" s="36"/>
      <c r="E240" s="42">
        <v>9175.41</v>
      </c>
      <c r="F240" s="43">
        <v>3213.73</v>
      </c>
      <c r="G240" s="43">
        <v>620.44000000000005</v>
      </c>
      <c r="H240" s="43">
        <v>135.44</v>
      </c>
      <c r="I240" s="43"/>
      <c r="J240" s="34">
        <f t="shared" si="100"/>
        <v>13145.02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13145.02</v>
      </c>
    </row>
    <row r="241" spans="1:17" x14ac:dyDescent="0.3">
      <c r="A241" s="105" t="s">
        <v>171</v>
      </c>
      <c r="B241" s="107"/>
      <c r="C241" s="109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5"/>
      <c r="B242" s="107"/>
      <c r="C242" s="109"/>
      <c r="D242" s="36"/>
      <c r="E242" s="42">
        <v>47566.9</v>
      </c>
      <c r="F242" s="43">
        <v>17255.330000000002</v>
      </c>
      <c r="G242" s="43">
        <v>10524.97</v>
      </c>
      <c r="H242" s="43">
        <v>232.54</v>
      </c>
      <c r="I242" s="43"/>
      <c r="J242" s="34">
        <f t="shared" si="100"/>
        <v>75579.739999999991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75579.739999999991</v>
      </c>
    </row>
    <row r="243" spans="1:17" x14ac:dyDescent="0.3">
      <c r="A243" s="105" t="s">
        <v>175</v>
      </c>
      <c r="B243" s="107"/>
      <c r="C243" s="109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5"/>
      <c r="B244" s="107"/>
      <c r="C244" s="109"/>
      <c r="D244" s="36"/>
      <c r="E244" s="42"/>
      <c r="F244" s="43"/>
      <c r="G244" s="43">
        <v>7501.26</v>
      </c>
      <c r="H244" s="43"/>
      <c r="I244" s="43"/>
      <c r="J244" s="34">
        <f t="shared" si="100"/>
        <v>7501.26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7501.26</v>
      </c>
    </row>
    <row r="245" spans="1:17" x14ac:dyDescent="0.3">
      <c r="A245" s="105" t="s">
        <v>177</v>
      </c>
      <c r="B245" s="107"/>
      <c r="C245" s="109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5"/>
      <c r="B246" s="107"/>
      <c r="C246" s="109"/>
      <c r="D246" s="36"/>
      <c r="E246" s="42"/>
      <c r="F246" s="43"/>
      <c r="G246" s="43">
        <v>2658.05</v>
      </c>
      <c r="H246" s="43"/>
      <c r="I246" s="43"/>
      <c r="J246" s="34">
        <f t="shared" si="100"/>
        <v>2658.05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2658.05</v>
      </c>
    </row>
    <row r="247" spans="1:17" x14ac:dyDescent="0.3">
      <c r="A247" s="105" t="s">
        <v>180</v>
      </c>
      <c r="B247" s="107"/>
      <c r="C247" s="109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5"/>
      <c r="B248" s="107"/>
      <c r="C248" s="109"/>
      <c r="D248" s="36"/>
      <c r="E248" s="42"/>
      <c r="F248" s="43"/>
      <c r="G248" s="43"/>
      <c r="H248" s="43">
        <v>282.24</v>
      </c>
      <c r="I248" s="43"/>
      <c r="J248" s="34">
        <f t="shared" si="100"/>
        <v>282.24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282.24</v>
      </c>
    </row>
    <row r="249" spans="1:17" x14ac:dyDescent="0.3">
      <c r="A249" s="105" t="s">
        <v>182</v>
      </c>
      <c r="B249" s="107"/>
      <c r="C249" s="109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5"/>
      <c r="B250" s="107"/>
      <c r="C250" s="109"/>
      <c r="D250" s="36"/>
      <c r="E250" s="42"/>
      <c r="F250" s="43"/>
      <c r="G250" s="43"/>
      <c r="H250" s="43">
        <v>32.6</v>
      </c>
      <c r="I250" s="43"/>
      <c r="J250" s="34">
        <f t="shared" si="100"/>
        <v>32.6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32.6</v>
      </c>
    </row>
    <row r="251" spans="1:17" x14ac:dyDescent="0.3">
      <c r="A251" s="105" t="s">
        <v>184</v>
      </c>
      <c r="B251" s="107"/>
      <c r="C251" s="109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5"/>
      <c r="B252" s="107"/>
      <c r="C252" s="109"/>
      <c r="D252" s="36"/>
      <c r="E252" s="42"/>
      <c r="F252" s="43"/>
      <c r="G252" s="43"/>
      <c r="H252" s="43">
        <v>996</v>
      </c>
      <c r="I252" s="43"/>
      <c r="J252" s="34">
        <f t="shared" si="106"/>
        <v>996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996</v>
      </c>
    </row>
    <row r="253" spans="1:17" x14ac:dyDescent="0.3">
      <c r="A253" s="105" t="s">
        <v>308</v>
      </c>
      <c r="B253" s="107"/>
      <c r="C253" s="109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06"/>
      <c r="B254" s="108"/>
      <c r="C254" s="110"/>
      <c r="D254" s="50"/>
      <c r="E254" s="51"/>
      <c r="F254" s="45"/>
      <c r="G254" s="45">
        <v>40.4</v>
      </c>
      <c r="H254" s="45"/>
      <c r="I254" s="45"/>
      <c r="J254" s="24">
        <f t="shared" si="100"/>
        <v>40.4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40.4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3" t="s">
        <v>187</v>
      </c>
      <c r="B256" s="114"/>
      <c r="C256" s="117" t="s">
        <v>188</v>
      </c>
      <c r="D256" s="111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62125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75686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172070</v>
      </c>
    </row>
    <row r="257" spans="1:17" ht="14.4" thickBot="1" x14ac:dyDescent="0.35">
      <c r="A257" s="115"/>
      <c r="B257" s="116"/>
      <c r="C257" s="118"/>
      <c r="D257" s="112"/>
      <c r="E257" s="21">
        <f t="shared" si="108"/>
        <v>0</v>
      </c>
      <c r="F257" s="22">
        <f t="shared" si="108"/>
        <v>0</v>
      </c>
      <c r="G257" s="22">
        <f t="shared" si="108"/>
        <v>29838.26</v>
      </c>
      <c r="H257" s="22">
        <f t="shared" si="108"/>
        <v>0</v>
      </c>
      <c r="I257" s="22">
        <f t="shared" si="108"/>
        <v>6611.82</v>
      </c>
      <c r="J257" s="24">
        <f t="shared" ref="J257:J275" si="109">SUM(E257:I257)</f>
        <v>36450.080000000002</v>
      </c>
      <c r="K257" s="53">
        <f>K259+K261+K263+K265+K267+K269+K271+K273+K275</f>
        <v>498.96</v>
      </c>
      <c r="L257" s="22">
        <f>L259+L261+L263+L265+L267+L269+L271+L273+L275</f>
        <v>0</v>
      </c>
      <c r="M257" s="24">
        <f t="shared" ref="M257:M273" si="110">SUM(K257:L257)</f>
        <v>498.96</v>
      </c>
      <c r="N257" s="53">
        <f>N259+N261+N263+N265+N267+N269+N271+N273+N275</f>
        <v>0</v>
      </c>
      <c r="O257" s="22">
        <f>O259+O261+O263+O265+O267+O269+O271+O273+O275</f>
        <v>38167.240000000005</v>
      </c>
      <c r="P257" s="24">
        <f t="shared" ref="P257:P275" si="111">SUM(N257:O257)</f>
        <v>38167.240000000005</v>
      </c>
      <c r="Q257" s="25">
        <f t="shared" ref="Q257:Q275" si="112">P257+M257+J257</f>
        <v>75116.28</v>
      </c>
    </row>
    <row r="258" spans="1:17" hidden="1" x14ac:dyDescent="0.3">
      <c r="A258" s="100" t="s">
        <v>189</v>
      </c>
      <c r="B258" s="102"/>
      <c r="C258" s="104" t="s">
        <v>190</v>
      </c>
      <c r="D258" s="119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5"/>
      <c r="B259" s="107"/>
      <c r="C259" s="109"/>
      <c r="D259" s="120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5" t="s">
        <v>191</v>
      </c>
      <c r="B260" s="107"/>
      <c r="C260" s="109" t="s">
        <v>192</v>
      </c>
      <c r="D260" s="36" t="s">
        <v>26</v>
      </c>
      <c r="E260" s="37">
        <v>0</v>
      </c>
      <c r="F260" s="38">
        <v>0</v>
      </c>
      <c r="G260" s="38">
        <v>61925</v>
      </c>
      <c r="H260" s="38">
        <v>0</v>
      </c>
      <c r="I260" s="38">
        <v>0</v>
      </c>
      <c r="J260" s="29">
        <f t="shared" si="109"/>
        <v>61925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61925</v>
      </c>
    </row>
    <row r="261" spans="1:17" x14ac:dyDescent="0.3">
      <c r="A261" s="105"/>
      <c r="B261" s="107"/>
      <c r="C261" s="109"/>
      <c r="D261" s="36"/>
      <c r="E261" s="42"/>
      <c r="F261" s="43"/>
      <c r="G261" s="43">
        <v>29838.26</v>
      </c>
      <c r="H261" s="43"/>
      <c r="I261" s="43"/>
      <c r="J261" s="34">
        <f t="shared" si="109"/>
        <v>29838.26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29838.26</v>
      </c>
    </row>
    <row r="262" spans="1:17" x14ac:dyDescent="0.3">
      <c r="A262" s="105" t="s">
        <v>193</v>
      </c>
      <c r="B262" s="107"/>
      <c r="C262" s="109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5"/>
      <c r="B263" s="107"/>
      <c r="C263" s="109"/>
      <c r="D263" s="36"/>
      <c r="E263" s="42"/>
      <c r="F263" s="43"/>
      <c r="G263" s="43"/>
      <c r="H263" s="43"/>
      <c r="I263" s="43">
        <v>330.22</v>
      </c>
      <c r="J263" s="34">
        <f t="shared" si="109"/>
        <v>330.22</v>
      </c>
      <c r="K263" s="55"/>
      <c r="L263" s="43"/>
      <c r="M263" s="34">
        <f t="shared" si="110"/>
        <v>0</v>
      </c>
      <c r="N263" s="55"/>
      <c r="O263" s="43">
        <v>14100.78</v>
      </c>
      <c r="P263" s="34">
        <f t="shared" si="111"/>
        <v>14100.78</v>
      </c>
      <c r="Q263" s="35">
        <f t="shared" si="112"/>
        <v>14431</v>
      </c>
    </row>
    <row r="264" spans="1:17" x14ac:dyDescent="0.3">
      <c r="A264" s="105" t="s">
        <v>193</v>
      </c>
      <c r="B264" s="107"/>
      <c r="C264" s="109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5"/>
      <c r="B265" s="107"/>
      <c r="C265" s="109"/>
      <c r="D265" s="36"/>
      <c r="E265" s="42"/>
      <c r="F265" s="43"/>
      <c r="G265" s="43"/>
      <c r="H265" s="43"/>
      <c r="I265" s="43"/>
      <c r="J265" s="34">
        <f t="shared" si="109"/>
        <v>0</v>
      </c>
      <c r="K265" s="55">
        <v>498.96</v>
      </c>
      <c r="L265" s="43"/>
      <c r="M265" s="34">
        <f t="shared" si="110"/>
        <v>498.96</v>
      </c>
      <c r="N265" s="55"/>
      <c r="O265" s="43"/>
      <c r="P265" s="34">
        <f t="shared" si="111"/>
        <v>0</v>
      </c>
      <c r="Q265" s="35">
        <f t="shared" si="112"/>
        <v>498.96</v>
      </c>
    </row>
    <row r="266" spans="1:17" x14ac:dyDescent="0.3">
      <c r="A266" s="105" t="s">
        <v>194</v>
      </c>
      <c r="B266" s="107"/>
      <c r="C266" s="109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5"/>
      <c r="B267" s="107"/>
      <c r="C267" s="109"/>
      <c r="D267" s="36"/>
      <c r="E267" s="42"/>
      <c r="F267" s="43"/>
      <c r="G267" s="43">
        <v>0</v>
      </c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5" t="s">
        <v>196</v>
      </c>
      <c r="B268" s="107"/>
      <c r="C268" s="109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5"/>
      <c r="B269" s="107"/>
      <c r="C269" s="109"/>
      <c r="D269" s="36"/>
      <c r="E269" s="42"/>
      <c r="F269" s="43"/>
      <c r="G269" s="43"/>
      <c r="H269" s="43"/>
      <c r="I269" s="43">
        <v>1738.93</v>
      </c>
      <c r="J269" s="34">
        <f t="shared" si="109"/>
        <v>1738.93</v>
      </c>
      <c r="K269" s="55"/>
      <c r="L269" s="43"/>
      <c r="M269" s="34">
        <f t="shared" si="110"/>
        <v>0</v>
      </c>
      <c r="N269" s="55"/>
      <c r="O269" s="43">
        <v>7559.21</v>
      </c>
      <c r="P269" s="34">
        <f t="shared" si="111"/>
        <v>7559.21</v>
      </c>
      <c r="Q269" s="35">
        <f t="shared" si="112"/>
        <v>9298.14</v>
      </c>
    </row>
    <row r="270" spans="1:17" x14ac:dyDescent="0.3">
      <c r="A270" s="105" t="s">
        <v>196</v>
      </c>
      <c r="B270" s="107"/>
      <c r="C270" s="103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5"/>
      <c r="B271" s="107"/>
      <c r="C271" s="104"/>
      <c r="D271" s="36"/>
      <c r="E271" s="42"/>
      <c r="F271" s="43"/>
      <c r="G271" s="43"/>
      <c r="H271" s="43"/>
      <c r="I271" s="43">
        <v>2119.9</v>
      </c>
      <c r="J271" s="34">
        <f t="shared" si="109"/>
        <v>2119.9</v>
      </c>
      <c r="K271" s="55"/>
      <c r="L271" s="43"/>
      <c r="M271" s="34">
        <f t="shared" si="110"/>
        <v>0</v>
      </c>
      <c r="N271" s="55"/>
      <c r="O271" s="43">
        <v>8271.5</v>
      </c>
      <c r="P271" s="34">
        <f t="shared" si="111"/>
        <v>8271.5</v>
      </c>
      <c r="Q271" s="35">
        <f t="shared" si="112"/>
        <v>10391.4</v>
      </c>
    </row>
    <row r="272" spans="1:17" ht="12.75" customHeight="1" x14ac:dyDescent="0.3">
      <c r="A272" s="105" t="s">
        <v>196</v>
      </c>
      <c r="B272" s="107"/>
      <c r="C272" s="103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5"/>
      <c r="B273" s="107"/>
      <c r="C273" s="104"/>
      <c r="D273" s="36"/>
      <c r="E273" s="42"/>
      <c r="F273" s="43"/>
      <c r="G273" s="43"/>
      <c r="H273" s="43"/>
      <c r="I273" s="43">
        <v>2422.77</v>
      </c>
      <c r="J273" s="34">
        <f t="shared" si="109"/>
        <v>2422.77</v>
      </c>
      <c r="K273" s="55"/>
      <c r="L273" s="43"/>
      <c r="M273" s="34">
        <f t="shared" si="110"/>
        <v>0</v>
      </c>
      <c r="N273" s="55"/>
      <c r="O273" s="43">
        <v>8235.75</v>
      </c>
      <c r="P273" s="34">
        <f t="shared" si="111"/>
        <v>8235.75</v>
      </c>
      <c r="Q273" s="35">
        <f t="shared" si="112"/>
        <v>10658.52</v>
      </c>
    </row>
    <row r="274" spans="1:17" ht="13.8" hidden="1" customHeight="1" x14ac:dyDescent="0.3">
      <c r="A274" s="105" t="s">
        <v>196</v>
      </c>
      <c r="B274" s="107"/>
      <c r="C274" s="109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06"/>
      <c r="B275" s="108"/>
      <c r="C275" s="11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3" t="s">
        <v>201</v>
      </c>
      <c r="B277" s="114"/>
      <c r="C277" s="117" t="s">
        <v>202</v>
      </c>
      <c r="D277" s="111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5"/>
      <c r="B278" s="116"/>
      <c r="C278" s="118"/>
      <c r="D278" s="112"/>
      <c r="E278" s="21">
        <f>E280+E282+E284+E286+E304+E306+E308+E330+E332+E334</f>
        <v>160732.16</v>
      </c>
      <c r="F278" s="22">
        <f>F280+F282+F284+F286+F304+F306+F308+F330+F332+F334</f>
        <v>58538.17</v>
      </c>
      <c r="G278" s="22">
        <f>G280+G282+G284+G286+G304+G306+G308+G332+G334</f>
        <v>55831.92</v>
      </c>
      <c r="H278" s="22">
        <f>H280+H282+H284+H286+H304+H306+H308+H336+H332+H334</f>
        <v>8792.880000000001</v>
      </c>
      <c r="I278" s="22">
        <f>I280+I282+I284+I286+I304+I306+I308+I330+I332+I334</f>
        <v>0</v>
      </c>
      <c r="J278" s="24">
        <f>SUM(E278:I278)</f>
        <v>283895.13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283895.13</v>
      </c>
    </row>
    <row r="279" spans="1:17" x14ac:dyDescent="0.3">
      <c r="A279" s="100" t="s">
        <v>203</v>
      </c>
      <c r="B279" s="102"/>
      <c r="C279" s="104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5"/>
      <c r="B280" s="107"/>
      <c r="C280" s="109"/>
      <c r="D280" s="36"/>
      <c r="E280" s="42">
        <v>160732.16</v>
      </c>
      <c r="F280" s="43">
        <v>58538.17</v>
      </c>
      <c r="G280" s="43"/>
      <c r="H280" s="43"/>
      <c r="I280" s="43"/>
      <c r="J280" s="34">
        <f t="shared" si="113"/>
        <v>219270.33000000002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219270.33000000002</v>
      </c>
    </row>
    <row r="281" spans="1:17" x14ac:dyDescent="0.3">
      <c r="A281" s="105" t="s">
        <v>203</v>
      </c>
      <c r="B281" s="107"/>
      <c r="C281" s="109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5"/>
      <c r="B282" s="107"/>
      <c r="C282" s="109"/>
      <c r="D282" s="36"/>
      <c r="E282" s="42"/>
      <c r="F282" s="43"/>
      <c r="G282" s="43">
        <v>1250.81</v>
      </c>
      <c r="H282" s="43"/>
      <c r="I282" s="43"/>
      <c r="J282" s="34">
        <f t="shared" si="113"/>
        <v>1250.81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1250.81</v>
      </c>
    </row>
    <row r="283" spans="1:17" x14ac:dyDescent="0.3">
      <c r="A283" s="105" t="s">
        <v>203</v>
      </c>
      <c r="B283" s="107"/>
      <c r="C283" s="109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5"/>
      <c r="B284" s="107"/>
      <c r="C284" s="109"/>
      <c r="D284" s="36"/>
      <c r="E284" s="42"/>
      <c r="F284" s="43"/>
      <c r="G284" s="43">
        <v>8383.33</v>
      </c>
      <c r="H284" s="43"/>
      <c r="I284" s="43"/>
      <c r="J284" s="34">
        <f t="shared" si="113"/>
        <v>8383.33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8383.33</v>
      </c>
    </row>
    <row r="285" spans="1:17" x14ac:dyDescent="0.3">
      <c r="A285" s="105" t="s">
        <v>203</v>
      </c>
      <c r="B285" s="107"/>
      <c r="C285" s="109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5"/>
      <c r="B286" s="107"/>
      <c r="C286" s="109"/>
      <c r="D286" s="36"/>
      <c r="E286" s="31">
        <f t="shared" si="117"/>
        <v>0</v>
      </c>
      <c r="F286" s="32">
        <f t="shared" si="117"/>
        <v>0</v>
      </c>
      <c r="G286" s="32">
        <f t="shared" si="117"/>
        <v>6049.4500000000007</v>
      </c>
      <c r="H286" s="32">
        <f t="shared" si="117"/>
        <v>0</v>
      </c>
      <c r="I286" s="32">
        <f t="shared" si="117"/>
        <v>0</v>
      </c>
      <c r="J286" s="34">
        <f t="shared" si="113"/>
        <v>6049.4500000000007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6049.4500000000007</v>
      </c>
    </row>
    <row r="287" spans="1:17" x14ac:dyDescent="0.3">
      <c r="A287" s="105"/>
      <c r="B287" s="107" t="s">
        <v>208</v>
      </c>
      <c r="C287" s="109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5"/>
      <c r="B288" s="107"/>
      <c r="C288" s="109"/>
      <c r="D288" s="36"/>
      <c r="E288" s="42"/>
      <c r="F288" s="43"/>
      <c r="G288" s="43">
        <v>1496</v>
      </c>
      <c r="H288" s="43"/>
      <c r="I288" s="43"/>
      <c r="J288" s="34">
        <f t="shared" si="113"/>
        <v>1496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1496</v>
      </c>
    </row>
    <row r="289" spans="1:17" x14ac:dyDescent="0.3">
      <c r="A289" s="105"/>
      <c r="B289" s="107" t="s">
        <v>210</v>
      </c>
      <c r="C289" s="109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5"/>
      <c r="B290" s="107"/>
      <c r="C290" s="109"/>
      <c r="D290" s="36"/>
      <c r="E290" s="42"/>
      <c r="F290" s="43"/>
      <c r="G290" s="43">
        <v>7.97</v>
      </c>
      <c r="H290" s="43"/>
      <c r="I290" s="43"/>
      <c r="J290" s="34">
        <f t="shared" si="113"/>
        <v>7.97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7.97</v>
      </c>
    </row>
    <row r="291" spans="1:17" x14ac:dyDescent="0.3">
      <c r="A291" s="105"/>
      <c r="B291" s="107" t="s">
        <v>212</v>
      </c>
      <c r="C291" s="109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5"/>
      <c r="B292" s="107"/>
      <c r="C292" s="109"/>
      <c r="D292" s="36"/>
      <c r="E292" s="42"/>
      <c r="F292" s="43"/>
      <c r="G292" s="43">
        <v>573.6</v>
      </c>
      <c r="H292" s="43"/>
      <c r="I292" s="43"/>
      <c r="J292" s="34">
        <f t="shared" si="113"/>
        <v>573.6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573.6</v>
      </c>
    </row>
    <row r="293" spans="1:17" x14ac:dyDescent="0.3">
      <c r="A293" s="105"/>
      <c r="B293" s="107" t="s">
        <v>214</v>
      </c>
      <c r="C293" s="109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5"/>
      <c r="B294" s="107"/>
      <c r="C294" s="109"/>
      <c r="D294" s="36"/>
      <c r="E294" s="42"/>
      <c r="F294" s="43"/>
      <c r="G294" s="43">
        <v>289</v>
      </c>
      <c r="H294" s="43"/>
      <c r="I294" s="43"/>
      <c r="J294" s="34">
        <f t="shared" si="113"/>
        <v>289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289</v>
      </c>
    </row>
    <row r="295" spans="1:17" x14ac:dyDescent="0.3">
      <c r="A295" s="105"/>
      <c r="B295" s="107" t="s">
        <v>216</v>
      </c>
      <c r="C295" s="109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5"/>
      <c r="B296" s="107"/>
      <c r="C296" s="109"/>
      <c r="D296" s="36"/>
      <c r="E296" s="42"/>
      <c r="F296" s="43"/>
      <c r="G296" s="43">
        <v>3272.53</v>
      </c>
      <c r="H296" s="43"/>
      <c r="I296" s="43"/>
      <c r="J296" s="34">
        <f t="shared" si="113"/>
        <v>3272.53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3272.53</v>
      </c>
    </row>
    <row r="297" spans="1:17" x14ac:dyDescent="0.3">
      <c r="A297" s="105"/>
      <c r="B297" s="107" t="s">
        <v>218</v>
      </c>
      <c r="C297" s="109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5"/>
      <c r="B298" s="107"/>
      <c r="C298" s="109"/>
      <c r="D298" s="36"/>
      <c r="E298" s="42"/>
      <c r="F298" s="43"/>
      <c r="G298" s="43">
        <v>155.35</v>
      </c>
      <c r="H298" s="43"/>
      <c r="I298" s="43"/>
      <c r="J298" s="34">
        <f t="shared" si="113"/>
        <v>155.35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155.35</v>
      </c>
    </row>
    <row r="299" spans="1:17" x14ac:dyDescent="0.3">
      <c r="A299" s="105"/>
      <c r="B299" s="107" t="s">
        <v>220</v>
      </c>
      <c r="C299" s="109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5"/>
      <c r="B300" s="107"/>
      <c r="C300" s="109"/>
      <c r="D300" s="36"/>
      <c r="E300" s="42"/>
      <c r="F300" s="43"/>
      <c r="G300" s="43">
        <v>100</v>
      </c>
      <c r="H300" s="43"/>
      <c r="I300" s="43"/>
      <c r="J300" s="34">
        <f t="shared" si="113"/>
        <v>100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100</v>
      </c>
    </row>
    <row r="301" spans="1:17" x14ac:dyDescent="0.3">
      <c r="A301" s="105"/>
      <c r="B301" s="107" t="s">
        <v>222</v>
      </c>
      <c r="C301" s="109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5"/>
      <c r="B302" s="107"/>
      <c r="C302" s="109"/>
      <c r="D302" s="36"/>
      <c r="E302" s="42"/>
      <c r="F302" s="43"/>
      <c r="G302" s="43">
        <v>155</v>
      </c>
      <c r="H302" s="43"/>
      <c r="I302" s="43"/>
      <c r="J302" s="34">
        <f t="shared" si="113"/>
        <v>155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155</v>
      </c>
    </row>
    <row r="303" spans="1:17" x14ac:dyDescent="0.3">
      <c r="A303" s="105" t="s">
        <v>203</v>
      </c>
      <c r="B303" s="101"/>
      <c r="C303" s="103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5"/>
      <c r="B304" s="102"/>
      <c r="C304" s="104"/>
      <c r="D304" s="36"/>
      <c r="E304" s="42"/>
      <c r="F304" s="43"/>
      <c r="G304" s="43">
        <v>5928.96</v>
      </c>
      <c r="H304" s="43"/>
      <c r="I304" s="43"/>
      <c r="J304" s="34">
        <f t="shared" si="113"/>
        <v>5928.96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5928.96</v>
      </c>
    </row>
    <row r="305" spans="1:17" x14ac:dyDescent="0.3">
      <c r="A305" s="105" t="s">
        <v>203</v>
      </c>
      <c r="B305" s="101"/>
      <c r="C305" s="103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5"/>
      <c r="B306" s="102"/>
      <c r="C306" s="104"/>
      <c r="D306" s="36"/>
      <c r="E306" s="42"/>
      <c r="F306" s="43"/>
      <c r="G306" s="43">
        <v>0</v>
      </c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5" t="s">
        <v>203</v>
      </c>
      <c r="B307" s="107"/>
      <c r="C307" s="109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5"/>
      <c r="B308" s="107"/>
      <c r="C308" s="109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34219.370000000003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34219.370000000003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34219.370000000003</v>
      </c>
    </row>
    <row r="309" spans="1:17" x14ac:dyDescent="0.3">
      <c r="A309" s="105"/>
      <c r="B309" s="107" t="s">
        <v>227</v>
      </c>
      <c r="C309" s="109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5"/>
      <c r="B310" s="107"/>
      <c r="C310" s="109"/>
      <c r="D310" s="36"/>
      <c r="E310" s="42"/>
      <c r="F310" s="43"/>
      <c r="G310" s="43">
        <v>1411.8</v>
      </c>
      <c r="H310" s="43"/>
      <c r="I310" s="43"/>
      <c r="J310" s="34">
        <f t="shared" si="119"/>
        <v>1411.8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1411.8</v>
      </c>
    </row>
    <row r="311" spans="1:17" x14ac:dyDescent="0.3">
      <c r="A311" s="105"/>
      <c r="B311" s="107" t="s">
        <v>229</v>
      </c>
      <c r="C311" s="109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5"/>
      <c r="B312" s="107"/>
      <c r="C312" s="109"/>
      <c r="D312" s="36"/>
      <c r="E312" s="42"/>
      <c r="F312" s="43"/>
      <c r="G312" s="43">
        <v>1389.97</v>
      </c>
      <c r="H312" s="43"/>
      <c r="I312" s="43"/>
      <c r="J312" s="34">
        <f t="shared" si="119"/>
        <v>1389.97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1389.97</v>
      </c>
    </row>
    <row r="313" spans="1:17" x14ac:dyDescent="0.3">
      <c r="A313" s="105"/>
      <c r="B313" s="107" t="s">
        <v>231</v>
      </c>
      <c r="C313" s="109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5"/>
      <c r="B314" s="107"/>
      <c r="C314" s="109"/>
      <c r="D314" s="36"/>
      <c r="E314" s="42"/>
      <c r="F314" s="43"/>
      <c r="G314" s="43">
        <v>1038</v>
      </c>
      <c r="H314" s="43"/>
      <c r="I314" s="43"/>
      <c r="J314" s="34">
        <f t="shared" si="119"/>
        <v>1038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1038</v>
      </c>
    </row>
    <row r="315" spans="1:17" x14ac:dyDescent="0.3">
      <c r="A315" s="105"/>
      <c r="B315" s="107" t="s">
        <v>233</v>
      </c>
      <c r="C315" s="109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5"/>
      <c r="B316" s="107"/>
      <c r="C316" s="109"/>
      <c r="D316" s="36"/>
      <c r="E316" s="42"/>
      <c r="F316" s="43"/>
      <c r="G316" s="43">
        <v>0</v>
      </c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5"/>
      <c r="B317" s="107" t="s">
        <v>235</v>
      </c>
      <c r="C317" s="109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5"/>
      <c r="B318" s="107"/>
      <c r="C318" s="109"/>
      <c r="D318" s="36"/>
      <c r="E318" s="42"/>
      <c r="F318" s="43"/>
      <c r="G318" s="43">
        <v>1927.2</v>
      </c>
      <c r="H318" s="43"/>
      <c r="I318" s="43"/>
      <c r="J318" s="34">
        <f t="shared" si="119"/>
        <v>1927.2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1927.2</v>
      </c>
    </row>
    <row r="319" spans="1:17" x14ac:dyDescent="0.3">
      <c r="A319" s="105"/>
      <c r="B319" s="107" t="s">
        <v>237</v>
      </c>
      <c r="C319" s="109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5"/>
      <c r="B320" s="107"/>
      <c r="C320" s="109"/>
      <c r="D320" s="36"/>
      <c r="E320" s="42"/>
      <c r="F320" s="43"/>
      <c r="G320" s="43">
        <v>14954.02</v>
      </c>
      <c r="H320" s="43"/>
      <c r="I320" s="43"/>
      <c r="J320" s="34">
        <f t="shared" si="119"/>
        <v>14954.02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14954.02</v>
      </c>
    </row>
    <row r="321" spans="1:17" x14ac:dyDescent="0.3">
      <c r="A321" s="105"/>
      <c r="B321" s="107" t="s">
        <v>239</v>
      </c>
      <c r="C321" s="109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5"/>
      <c r="B322" s="107"/>
      <c r="C322" s="109"/>
      <c r="D322" s="36"/>
      <c r="E322" s="42"/>
      <c r="F322" s="43"/>
      <c r="G322" s="43">
        <v>3946.63</v>
      </c>
      <c r="H322" s="43"/>
      <c r="I322" s="43"/>
      <c r="J322" s="34">
        <f t="shared" si="119"/>
        <v>3946.63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3946.63</v>
      </c>
    </row>
    <row r="323" spans="1:17" x14ac:dyDescent="0.3">
      <c r="A323" s="105"/>
      <c r="B323" s="107" t="s">
        <v>241</v>
      </c>
      <c r="C323" s="109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5"/>
      <c r="B324" s="107"/>
      <c r="C324" s="109"/>
      <c r="D324" s="36"/>
      <c r="E324" s="42"/>
      <c r="F324" s="43"/>
      <c r="G324" s="43">
        <v>1455.29</v>
      </c>
      <c r="H324" s="43"/>
      <c r="I324" s="43"/>
      <c r="J324" s="34">
        <f t="shared" si="119"/>
        <v>1455.29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1455.29</v>
      </c>
    </row>
    <row r="325" spans="1:17" x14ac:dyDescent="0.3">
      <c r="A325" s="105"/>
      <c r="B325" s="107" t="s">
        <v>243</v>
      </c>
      <c r="C325" s="109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5"/>
      <c r="B326" s="107"/>
      <c r="C326" s="109"/>
      <c r="D326" s="36"/>
      <c r="E326" s="42"/>
      <c r="F326" s="43"/>
      <c r="G326" s="43">
        <v>7126.47</v>
      </c>
      <c r="H326" s="43"/>
      <c r="I326" s="43"/>
      <c r="J326" s="34">
        <f t="shared" si="119"/>
        <v>7126.47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7126.47</v>
      </c>
    </row>
    <row r="327" spans="1:17" hidden="1" x14ac:dyDescent="0.3">
      <c r="A327" s="105"/>
      <c r="B327" s="107" t="s">
        <v>245</v>
      </c>
      <c r="C327" s="109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5"/>
      <c r="B328" s="107"/>
      <c r="C328" s="109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5"/>
      <c r="B329" s="107" t="s">
        <v>247</v>
      </c>
      <c r="C329" s="109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5"/>
      <c r="B330" s="107"/>
      <c r="C330" s="109"/>
      <c r="D330" s="36"/>
      <c r="E330" s="42"/>
      <c r="F330" s="43"/>
      <c r="G330" s="43">
        <v>969.99</v>
      </c>
      <c r="H330" s="43"/>
      <c r="I330" s="43"/>
      <c r="J330" s="34">
        <f t="shared" si="119"/>
        <v>969.99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969.99</v>
      </c>
    </row>
    <row r="331" spans="1:17" x14ac:dyDescent="0.3">
      <c r="A331" s="105" t="s">
        <v>203</v>
      </c>
      <c r="B331" s="107"/>
      <c r="C331" s="109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5"/>
      <c r="B332" s="107"/>
      <c r="C332" s="109"/>
      <c r="D332" s="36"/>
      <c r="E332" s="42"/>
      <c r="F332" s="43"/>
      <c r="G332" s="43"/>
      <c r="H332" s="43">
        <v>4220.04</v>
      </c>
      <c r="I332" s="43"/>
      <c r="J332" s="34">
        <f t="shared" si="119"/>
        <v>4220.04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4220.04</v>
      </c>
    </row>
    <row r="333" spans="1:17" x14ac:dyDescent="0.3">
      <c r="A333" s="105" t="s">
        <v>203</v>
      </c>
      <c r="B333" s="107"/>
      <c r="C333" s="109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5"/>
      <c r="B334" s="107"/>
      <c r="C334" s="109"/>
      <c r="D334" s="36"/>
      <c r="E334" s="42"/>
      <c r="F334" s="43"/>
      <c r="G334" s="43"/>
      <c r="H334" s="43">
        <v>4572.84</v>
      </c>
      <c r="I334" s="43"/>
      <c r="J334" s="34">
        <f t="shared" si="119"/>
        <v>4572.84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4572.84</v>
      </c>
    </row>
    <row r="335" spans="1:17" hidden="1" x14ac:dyDescent="0.3">
      <c r="A335" s="105" t="s">
        <v>203</v>
      </c>
      <c r="B335" s="107"/>
      <c r="C335" s="109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06"/>
      <c r="B336" s="108"/>
      <c r="C336" s="11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A327:A328"/>
    <mergeCell ref="B327:B328"/>
    <mergeCell ref="C327:C328"/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22:D23"/>
    <mergeCell ref="D39:D40"/>
    <mergeCell ref="D28:D29"/>
    <mergeCell ref="C222:C223"/>
    <mergeCell ref="C245:C246"/>
    <mergeCell ref="A8:A9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2:A13"/>
    <mergeCell ref="B12:B13"/>
    <mergeCell ref="C12:C13"/>
    <mergeCell ref="A14:A15"/>
    <mergeCell ref="B14:B15"/>
    <mergeCell ref="C14:C15"/>
    <mergeCell ref="B8:B9"/>
    <mergeCell ref="C8:C9"/>
    <mergeCell ref="A10:A11"/>
    <mergeCell ref="B10:B11"/>
    <mergeCell ref="C10:C1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73:D174"/>
    <mergeCell ref="C190:C191"/>
    <mergeCell ref="A192:A193"/>
    <mergeCell ref="B192:B193"/>
    <mergeCell ref="C192:C193"/>
    <mergeCell ref="A177:A178"/>
    <mergeCell ref="A179:A180"/>
    <mergeCell ref="A181:A182"/>
    <mergeCell ref="B177:B178"/>
    <mergeCell ref="C177:C178"/>
    <mergeCell ref="B179:B180"/>
    <mergeCell ref="C179:C180"/>
    <mergeCell ref="B181:B182"/>
    <mergeCell ref="C181:C182"/>
    <mergeCell ref="A187:A188"/>
    <mergeCell ref="B187:B188"/>
    <mergeCell ref="C187:C188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228:A229"/>
    <mergeCell ref="B228:B229"/>
    <mergeCell ref="C228:C229"/>
    <mergeCell ref="A218:A219"/>
    <mergeCell ref="B218:B219"/>
    <mergeCell ref="C218:C219"/>
    <mergeCell ref="A220:A221"/>
    <mergeCell ref="B220:B221"/>
    <mergeCell ref="C220:C221"/>
    <mergeCell ref="A245:A246"/>
    <mergeCell ref="B245:B246"/>
    <mergeCell ref="A235:A236"/>
    <mergeCell ref="B235:B236"/>
    <mergeCell ref="C235:C236"/>
    <mergeCell ref="A237:A238"/>
    <mergeCell ref="B237:B238"/>
    <mergeCell ref="C237:C238"/>
    <mergeCell ref="C231:C232"/>
    <mergeCell ref="A233:A234"/>
    <mergeCell ref="B233:B234"/>
    <mergeCell ref="C233:C234"/>
    <mergeCell ref="A231:B232"/>
    <mergeCell ref="A243:A244"/>
    <mergeCell ref="B243:B244"/>
    <mergeCell ref="C243:C244"/>
    <mergeCell ref="A239:A240"/>
    <mergeCell ref="B239:B240"/>
    <mergeCell ref="C239:C240"/>
    <mergeCell ref="A241:A242"/>
    <mergeCell ref="B241:B242"/>
    <mergeCell ref="C241:C242"/>
    <mergeCell ref="C277:C278"/>
    <mergeCell ref="A274:A275"/>
    <mergeCell ref="B274:B275"/>
    <mergeCell ref="C274:C275"/>
    <mergeCell ref="A264:A265"/>
    <mergeCell ref="B264:B265"/>
    <mergeCell ref="C264:C265"/>
    <mergeCell ref="A266:A267"/>
    <mergeCell ref="B266:B267"/>
    <mergeCell ref="C266:C267"/>
    <mergeCell ref="A272:A273"/>
    <mergeCell ref="B272:B273"/>
    <mergeCell ref="C272:C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5:A176"/>
    <mergeCell ref="B175:B176"/>
    <mergeCell ref="C175:C176"/>
    <mergeCell ref="D187:D188"/>
    <mergeCell ref="A224:A225"/>
    <mergeCell ref="B224:B225"/>
    <mergeCell ref="C224:C225"/>
    <mergeCell ref="A226:A227"/>
    <mergeCell ref="B226:B227"/>
    <mergeCell ref="C226:C227"/>
    <mergeCell ref="A190:B191"/>
    <mergeCell ref="D190:D191"/>
    <mergeCell ref="D216:D217"/>
    <mergeCell ref="A222:A223"/>
    <mergeCell ref="B222:B223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62:A263"/>
    <mergeCell ref="B262:B263"/>
    <mergeCell ref="C262:C263"/>
    <mergeCell ref="C256:C257"/>
    <mergeCell ref="A258:A259"/>
    <mergeCell ref="B258:B259"/>
    <mergeCell ref="A260:A261"/>
    <mergeCell ref="B260:B261"/>
    <mergeCell ref="A253:A254"/>
    <mergeCell ref="B253:B254"/>
    <mergeCell ref="C253:C254"/>
    <mergeCell ref="D231:D232"/>
    <mergeCell ref="A256:B257"/>
    <mergeCell ref="D256:D257"/>
    <mergeCell ref="D258:D259"/>
    <mergeCell ref="A277:B278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268:A269"/>
    <mergeCell ref="B268:B269"/>
    <mergeCell ref="C268:C269"/>
    <mergeCell ref="A270:A271"/>
    <mergeCell ref="B270:B271"/>
    <mergeCell ref="C270:C27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selection activeCell="E11" sqref="E1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37" t="s">
        <v>3</v>
      </c>
    </row>
    <row r="2" spans="1:19" s="1" customFormat="1" x14ac:dyDescent="0.3">
      <c r="A2" s="131"/>
      <c r="B2" s="131"/>
      <c r="C2" s="131"/>
      <c r="D2" s="132"/>
      <c r="E2" s="139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38"/>
    </row>
    <row r="3" spans="1:19" s="1" customFormat="1" ht="15" thickBot="1" x14ac:dyDescent="0.35">
      <c r="A3" s="133"/>
      <c r="B3" s="133"/>
      <c r="C3" s="133"/>
      <c r="D3" s="134"/>
      <c r="E3" s="140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27" t="s">
        <v>312</v>
      </c>
      <c r="B4" s="128"/>
      <c r="C4" s="117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129"/>
      <c r="B5" s="130"/>
      <c r="C5" s="118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113" t="s">
        <v>8</v>
      </c>
      <c r="B6" s="114"/>
      <c r="C6" s="117" t="s">
        <v>9</v>
      </c>
      <c r="D6" s="111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5"/>
      <c r="B7" s="116"/>
      <c r="C7" s="118"/>
      <c r="D7" s="11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102" t="s">
        <v>10</v>
      </c>
      <c r="B8" s="102"/>
      <c r="C8" s="104" t="s">
        <v>11</v>
      </c>
      <c r="D8" s="119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9"/>
      <c r="D9" s="12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107"/>
      <c r="B10" s="107" t="s">
        <v>12</v>
      </c>
      <c r="C10" s="109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107"/>
      <c r="B12" s="107" t="s">
        <v>14</v>
      </c>
      <c r="C12" s="109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107" t="s">
        <v>16</v>
      </c>
      <c r="B14" s="107"/>
      <c r="C14" s="109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107" t="s">
        <v>19</v>
      </c>
      <c r="B16" s="107"/>
      <c r="C16" s="109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9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9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107"/>
      <c r="B21" s="107"/>
      <c r="C21" s="10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107" t="s">
        <v>27</v>
      </c>
      <c r="B22" s="107"/>
      <c r="C22" s="109" t="s">
        <v>28</v>
      </c>
      <c r="D22" s="120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9"/>
      <c r="D23" s="12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9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9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9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3" t="s">
        <v>296</v>
      </c>
      <c r="D28" s="120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4"/>
      <c r="D29" s="12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3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4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9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107" t="s">
        <v>34</v>
      </c>
      <c r="B34" s="107"/>
      <c r="C34" s="109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107"/>
      <c r="B35" s="107"/>
      <c r="C35" s="10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9" t="s">
        <v>37</v>
      </c>
      <c r="D36" s="12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9"/>
      <c r="D37" s="120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3" t="s">
        <v>38</v>
      </c>
      <c r="B39" s="114"/>
      <c r="C39" s="117" t="s">
        <v>39</v>
      </c>
      <c r="D39" s="111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5"/>
      <c r="B40" s="116"/>
      <c r="C40" s="118"/>
      <c r="D40" s="11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102" t="s">
        <v>40</v>
      </c>
      <c r="B41" s="102"/>
      <c r="C41" s="104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9" t="s">
        <v>44</v>
      </c>
      <c r="D43" s="120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9"/>
      <c r="D44" s="12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107"/>
      <c r="B45" s="107" t="s">
        <v>45</v>
      </c>
      <c r="C45" s="109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9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9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9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107" t="s">
        <v>53</v>
      </c>
      <c r="B53" s="107"/>
      <c r="C53" s="109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107" t="s">
        <v>55</v>
      </c>
      <c r="B55" s="107"/>
      <c r="C55" s="109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08"/>
      <c r="B56" s="108"/>
      <c r="C56" s="11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3" t="s">
        <v>58</v>
      </c>
      <c r="B58" s="114"/>
      <c r="C58" s="117" t="s">
        <v>59</v>
      </c>
      <c r="D58" s="11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4.4" thickBot="1" x14ac:dyDescent="0.35">
      <c r="A59" s="115"/>
      <c r="B59" s="116"/>
      <c r="C59" s="118"/>
      <c r="D59" s="11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3">
      <c r="A60" s="102" t="s">
        <v>60</v>
      </c>
      <c r="B60" s="102"/>
      <c r="C60" s="104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9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3">
      <c r="A62" s="107" t="s">
        <v>61</v>
      </c>
      <c r="B62" s="107"/>
      <c r="C62" s="109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9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3">
      <c r="A64" s="107" t="s">
        <v>63</v>
      </c>
      <c r="B64" s="107"/>
      <c r="C64" s="109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9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9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9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9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9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3">
      <c r="A70" s="107" t="s">
        <v>63</v>
      </c>
      <c r="B70" s="107"/>
      <c r="C70" s="109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9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1" t="s">
        <v>63</v>
      </c>
      <c r="B72" s="101"/>
      <c r="C72" s="103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2"/>
      <c r="B73" s="102"/>
      <c r="C73" s="104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9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9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9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9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9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9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3">
      <c r="A80" s="107" t="s">
        <v>70</v>
      </c>
      <c r="B80" s="107"/>
      <c r="C80" s="109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3">
      <c r="A81" s="107"/>
      <c r="B81" s="107"/>
      <c r="C81" s="109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3">
      <c r="A82" s="107" t="s">
        <v>70</v>
      </c>
      <c r="B82" s="107"/>
      <c r="C82" s="109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08"/>
      <c r="B83" s="108"/>
      <c r="C83" s="11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3" t="s">
        <v>75</v>
      </c>
      <c r="B85" s="114"/>
      <c r="C85" s="117" t="s">
        <v>76</v>
      </c>
      <c r="D85" s="111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5"/>
      <c r="B86" s="116"/>
      <c r="C86" s="118"/>
      <c r="D86" s="112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3">
      <c r="A87" s="102" t="s">
        <v>77</v>
      </c>
      <c r="B87" s="102"/>
      <c r="C87" s="104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9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1" t="s">
        <v>77</v>
      </c>
      <c r="B89" s="101"/>
      <c r="C89" s="103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2"/>
      <c r="B90" s="102"/>
      <c r="C90" s="104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9" t="s">
        <v>82</v>
      </c>
      <c r="D91" s="120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9"/>
      <c r="D92" s="120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9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08"/>
      <c r="B94" s="108"/>
      <c r="C94" s="110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3" t="s">
        <v>85</v>
      </c>
      <c r="B96" s="114"/>
      <c r="C96" s="117" t="s">
        <v>86</v>
      </c>
      <c r="D96" s="111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4.4" thickBot="1" x14ac:dyDescent="0.35">
      <c r="A97" s="115"/>
      <c r="B97" s="116"/>
      <c r="C97" s="118"/>
      <c r="D97" s="112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3">
      <c r="A98" s="102" t="s">
        <v>87</v>
      </c>
      <c r="B98" s="102"/>
      <c r="C98" s="104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9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3">
      <c r="A100" s="107" t="s">
        <v>89</v>
      </c>
      <c r="B100" s="107"/>
      <c r="C100" s="109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9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9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3">
      <c r="A103" s="107"/>
      <c r="B103" s="107"/>
      <c r="C103" s="109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3">
      <c r="A104" s="107" t="s">
        <v>92</v>
      </c>
      <c r="B104" s="107"/>
      <c r="C104" s="109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9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3">
      <c r="A106" s="107" t="s">
        <v>95</v>
      </c>
      <c r="B106" s="107"/>
      <c r="C106" s="109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9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3" t="s">
        <v>98</v>
      </c>
      <c r="B109" s="114"/>
      <c r="C109" s="117" t="s">
        <v>99</v>
      </c>
      <c r="D109" s="111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5"/>
      <c r="B110" s="116"/>
      <c r="C110" s="118"/>
      <c r="D110" s="112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3">
      <c r="A111" s="102" t="s">
        <v>100</v>
      </c>
      <c r="B111" s="102"/>
      <c r="C111" s="104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9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3">
      <c r="A113" s="107" t="s">
        <v>102</v>
      </c>
      <c r="B113" s="107"/>
      <c r="C113" s="109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08"/>
      <c r="B114" s="108"/>
      <c r="C114" s="110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3" t="s">
        <v>105</v>
      </c>
      <c r="B116" s="114"/>
      <c r="C116" s="117" t="s">
        <v>106</v>
      </c>
      <c r="D116" s="111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5"/>
      <c r="B117" s="116"/>
      <c r="C117" s="118"/>
      <c r="D117" s="112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3">
      <c r="A118" s="100" t="s">
        <v>107</v>
      </c>
      <c r="B118" s="102"/>
      <c r="C118" s="104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5"/>
      <c r="B119" s="107"/>
      <c r="C119" s="109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3">
      <c r="A120" s="100" t="s">
        <v>107</v>
      </c>
      <c r="B120" s="107"/>
      <c r="C120" s="109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5"/>
      <c r="B121" s="107"/>
      <c r="C121" s="109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3">
      <c r="A122" s="105" t="s">
        <v>107</v>
      </c>
      <c r="B122" s="107"/>
      <c r="C122" s="109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5"/>
      <c r="B123" s="107"/>
      <c r="C123" s="109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3">
      <c r="A124" s="105" t="s">
        <v>107</v>
      </c>
      <c r="B124" s="107"/>
      <c r="C124" s="109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5"/>
      <c r="B125" s="107"/>
      <c r="C125" s="109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99" t="s">
        <v>113</v>
      </c>
      <c r="B126" s="101"/>
      <c r="C126" s="103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0"/>
      <c r="B127" s="102"/>
      <c r="C127" s="104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3">
      <c r="A128" s="99" t="s">
        <v>113</v>
      </c>
      <c r="B128" s="101"/>
      <c r="C128" s="103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0"/>
      <c r="B129" s="102"/>
      <c r="C129" s="104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99" t="s">
        <v>113</v>
      </c>
      <c r="B130" s="101"/>
      <c r="C130" s="103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0"/>
      <c r="B131" s="102"/>
      <c r="C131" s="104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5" t="s">
        <v>113</v>
      </c>
      <c r="B132" s="107"/>
      <c r="C132" s="109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06"/>
      <c r="B133" s="108"/>
      <c r="C133" s="110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3" t="s">
        <v>116</v>
      </c>
      <c r="B135" s="114"/>
      <c r="C135" s="117" t="s">
        <v>117</v>
      </c>
      <c r="D135" s="111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3">
      <c r="A136" s="122"/>
      <c r="B136" s="123"/>
      <c r="C136" s="124"/>
      <c r="D136" s="120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3">
      <c r="A137" s="100" t="s">
        <v>118</v>
      </c>
      <c r="B137" s="102"/>
      <c r="C137" s="104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5"/>
      <c r="B138" s="107"/>
      <c r="C138" s="109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3">
      <c r="A139" s="99" t="s">
        <v>121</v>
      </c>
      <c r="B139" s="101"/>
      <c r="C139" s="103" t="s">
        <v>122</v>
      </c>
      <c r="D139" s="14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3">
      <c r="A140" s="100"/>
      <c r="B140" s="102"/>
      <c r="C140" s="104"/>
      <c r="D140" s="142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3">
      <c r="A141" s="105" t="s">
        <v>123</v>
      </c>
      <c r="B141" s="107"/>
      <c r="C141" s="109" t="s">
        <v>302</v>
      </c>
      <c r="D141" s="12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5"/>
      <c r="B142" s="107"/>
      <c r="C142" s="109"/>
      <c r="D142" s="120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5" t="s">
        <v>124</v>
      </c>
      <c r="B143" s="107"/>
      <c r="C143" s="109" t="s">
        <v>301</v>
      </c>
      <c r="D143" s="120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06"/>
      <c r="B144" s="108"/>
      <c r="C144" s="110"/>
      <c r="D144" s="120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5" t="s">
        <v>124</v>
      </c>
      <c r="B145" s="107"/>
      <c r="C145" s="109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06"/>
      <c r="B146" s="108"/>
      <c r="C146" s="110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3" t="s">
        <v>127</v>
      </c>
      <c r="B148" s="114"/>
      <c r="C148" s="117" t="s">
        <v>128</v>
      </c>
      <c r="D148" s="14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4.4" thickBot="1" x14ac:dyDescent="0.35">
      <c r="A149" s="115"/>
      <c r="B149" s="116"/>
      <c r="C149" s="118"/>
      <c r="D149" s="14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100" t="s">
        <v>129</v>
      </c>
      <c r="B150" s="102"/>
      <c r="C150" s="104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3">
      <c r="A151" s="105"/>
      <c r="B151" s="107"/>
      <c r="C151" s="109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5" t="s">
        <v>129</v>
      </c>
      <c r="B152" s="107"/>
      <c r="C152" s="109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3">
      <c r="A153" s="105"/>
      <c r="B153" s="107"/>
      <c r="C153" s="109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5" t="s">
        <v>133</v>
      </c>
      <c r="B154" s="107"/>
      <c r="C154" s="109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105"/>
      <c r="B155" s="107"/>
      <c r="C155" s="109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3">
      <c r="A156" s="105" t="s">
        <v>135</v>
      </c>
      <c r="B156" s="107"/>
      <c r="C156" s="109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06"/>
      <c r="B157" s="108"/>
      <c r="C157" s="11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3" t="s">
        <v>137</v>
      </c>
      <c r="B159" s="114"/>
      <c r="C159" s="117" t="s">
        <v>138</v>
      </c>
      <c r="D159" s="111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22"/>
      <c r="B160" s="123"/>
      <c r="C160" s="124"/>
      <c r="D160" s="120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3">
      <c r="A161" s="100" t="s">
        <v>139</v>
      </c>
      <c r="B161" s="102"/>
      <c r="C161" s="104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5"/>
      <c r="B162" s="107"/>
      <c r="C162" s="109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3">
      <c r="A163" s="105" t="s">
        <v>139</v>
      </c>
      <c r="B163" s="107"/>
      <c r="C163" s="109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5"/>
      <c r="B164" s="107"/>
      <c r="C164" s="109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3">
      <c r="A165" s="105" t="s">
        <v>139</v>
      </c>
      <c r="B165" s="107"/>
      <c r="C165" s="109" t="s">
        <v>261</v>
      </c>
      <c r="D165" s="120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5"/>
      <c r="B166" s="107"/>
      <c r="C166" s="109"/>
      <c r="D166" s="120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3">
      <c r="A167" s="105" t="s">
        <v>139</v>
      </c>
      <c r="B167" s="107"/>
      <c r="C167" s="109" t="s">
        <v>265</v>
      </c>
      <c r="D167" s="120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5"/>
      <c r="B168" s="107"/>
      <c r="C168" s="109"/>
      <c r="D168" s="120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5" t="s">
        <v>139</v>
      </c>
      <c r="B169" s="107"/>
      <c r="C169" s="109" t="s">
        <v>303</v>
      </c>
      <c r="D169" s="12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5"/>
      <c r="B170" s="107"/>
      <c r="C170" s="109"/>
      <c r="D170" s="120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5" t="s">
        <v>139</v>
      </c>
      <c r="B171" s="107"/>
      <c r="C171" s="109" t="s">
        <v>304</v>
      </c>
      <c r="D171" s="120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5"/>
      <c r="B172" s="107"/>
      <c r="C172" s="109"/>
      <c r="D172" s="120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3">
      <c r="A173" s="105" t="s">
        <v>139</v>
      </c>
      <c r="B173" s="107"/>
      <c r="C173" s="109" t="s">
        <v>263</v>
      </c>
      <c r="D173" s="120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5"/>
      <c r="B174" s="107"/>
      <c r="C174" s="109"/>
      <c r="D174" s="120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3">
      <c r="A175" s="105" t="s">
        <v>139</v>
      </c>
      <c r="B175" s="107"/>
      <c r="C175" s="109" t="s">
        <v>217</v>
      </c>
      <c r="D175" s="120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5"/>
      <c r="B176" s="107"/>
      <c r="C176" s="109"/>
      <c r="D176" s="120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5" t="s">
        <v>262</v>
      </c>
      <c r="B177" s="107"/>
      <c r="C177" s="109" t="s">
        <v>140</v>
      </c>
      <c r="D177" s="120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5"/>
      <c r="B178" s="107"/>
      <c r="C178" s="109"/>
      <c r="D178" s="120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5" t="s">
        <v>139</v>
      </c>
      <c r="B179" s="107"/>
      <c r="C179" s="109" t="s">
        <v>264</v>
      </c>
      <c r="D179" s="120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5"/>
      <c r="B180" s="107"/>
      <c r="C180" s="109"/>
      <c r="D180" s="120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3">
      <c r="A181" s="105" t="s">
        <v>262</v>
      </c>
      <c r="B181" s="107"/>
      <c r="C181" s="109" t="s">
        <v>230</v>
      </c>
      <c r="D181" s="120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5"/>
      <c r="B182" s="107"/>
      <c r="C182" s="109"/>
      <c r="D182" s="120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5" t="s">
        <v>293</v>
      </c>
      <c r="B183" s="107"/>
      <c r="C183" s="109" t="s">
        <v>294</v>
      </c>
      <c r="D183" s="120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5"/>
      <c r="B184" s="107"/>
      <c r="C184" s="109"/>
      <c r="D184" s="120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5"/>
      <c r="B185" s="107"/>
      <c r="C185" s="109"/>
      <c r="D185" s="120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5"/>
      <c r="B186" s="107"/>
      <c r="C186" s="109"/>
      <c r="D186" s="120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5"/>
      <c r="B187" s="107"/>
      <c r="C187" s="109"/>
      <c r="D187" s="120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06"/>
      <c r="B188" s="108"/>
      <c r="C188" s="110"/>
      <c r="D188" s="112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3" t="s">
        <v>141</v>
      </c>
      <c r="B190" s="114"/>
      <c r="C190" s="117" t="s">
        <v>142</v>
      </c>
      <c r="D190" s="111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5"/>
      <c r="B191" s="116"/>
      <c r="C191" s="118"/>
      <c r="D191" s="112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3">
      <c r="A192" s="121" t="s">
        <v>143</v>
      </c>
      <c r="B192" s="102"/>
      <c r="C192" s="104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0"/>
      <c r="B193" s="107"/>
      <c r="C193" s="109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3">
      <c r="A194" s="105" t="s">
        <v>144</v>
      </c>
      <c r="B194" s="107"/>
      <c r="C194" s="109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5"/>
      <c r="B195" s="107"/>
      <c r="C195" s="109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3">
      <c r="A196" s="105" t="s">
        <v>147</v>
      </c>
      <c r="B196" s="107"/>
      <c r="C196" s="109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5"/>
      <c r="B197" s="107"/>
      <c r="C197" s="109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3">
      <c r="A198" s="105" t="s">
        <v>149</v>
      </c>
      <c r="B198" s="107"/>
      <c r="C198" s="109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5"/>
      <c r="B199" s="107"/>
      <c r="C199" s="109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3">
      <c r="A200" s="105"/>
      <c r="B200" s="107" t="s">
        <v>267</v>
      </c>
      <c r="C200" s="109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5"/>
      <c r="B201" s="107"/>
      <c r="C201" s="109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3">
      <c r="A202" s="105"/>
      <c r="B202" s="107" t="s">
        <v>267</v>
      </c>
      <c r="C202" s="109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5"/>
      <c r="B203" s="107"/>
      <c r="C203" s="109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3">
      <c r="A204" s="105"/>
      <c r="B204" s="107" t="s">
        <v>267</v>
      </c>
      <c r="C204" s="109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5"/>
      <c r="B205" s="107"/>
      <c r="C205" s="109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3">
      <c r="A206" s="105"/>
      <c r="B206" s="107" t="s">
        <v>267</v>
      </c>
      <c r="C206" s="109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5"/>
      <c r="B207" s="107"/>
      <c r="C207" s="109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3">
      <c r="A208" s="105"/>
      <c r="B208" s="107" t="s">
        <v>267</v>
      </c>
      <c r="C208" s="109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5"/>
      <c r="B209" s="107"/>
      <c r="C209" s="109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3">
      <c r="A210" s="105"/>
      <c r="B210" s="107" t="s">
        <v>267</v>
      </c>
      <c r="C210" s="109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5"/>
      <c r="B211" s="107"/>
      <c r="C211" s="109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3">
      <c r="A212" s="105" t="s">
        <v>151</v>
      </c>
      <c r="B212" s="107"/>
      <c r="C212" s="109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5"/>
      <c r="B213" s="107"/>
      <c r="C213" s="109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3">
      <c r="A214" s="105" t="s">
        <v>153</v>
      </c>
      <c r="B214" s="107"/>
      <c r="C214" s="109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5"/>
      <c r="B215" s="107"/>
      <c r="C215" s="109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3">
      <c r="A216" s="105" t="s">
        <v>155</v>
      </c>
      <c r="B216" s="107"/>
      <c r="C216" s="109" t="s">
        <v>156</v>
      </c>
      <c r="D216" s="120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5"/>
      <c r="B217" s="107"/>
      <c r="C217" s="109"/>
      <c r="D217" s="120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3">
      <c r="A218" s="105"/>
      <c r="B218" s="107" t="s">
        <v>157</v>
      </c>
      <c r="C218" s="109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5"/>
      <c r="B219" s="107"/>
      <c r="C219" s="109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3">
      <c r="A220" s="105"/>
      <c r="B220" s="107" t="s">
        <v>157</v>
      </c>
      <c r="C220" s="109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5"/>
      <c r="B221" s="107"/>
      <c r="C221" s="109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3">
      <c r="A222" s="105"/>
      <c r="B222" s="107" t="s">
        <v>157</v>
      </c>
      <c r="C222" s="109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5"/>
      <c r="B223" s="107"/>
      <c r="C223" s="109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3">
      <c r="A224" s="105"/>
      <c r="B224" s="107" t="s">
        <v>157</v>
      </c>
      <c r="C224" s="109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5"/>
      <c r="B225" s="107"/>
      <c r="C225" s="109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3">
      <c r="A226" s="105" t="s">
        <v>158</v>
      </c>
      <c r="B226" s="107"/>
      <c r="C226" s="109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5"/>
      <c r="B227" s="107"/>
      <c r="C227" s="109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3">
      <c r="A228" s="105" t="s">
        <v>159</v>
      </c>
      <c r="B228" s="107"/>
      <c r="C228" s="109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06"/>
      <c r="B229" s="108"/>
      <c r="C229" s="110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3" t="s">
        <v>161</v>
      </c>
      <c r="B231" s="114"/>
      <c r="C231" s="117" t="s">
        <v>162</v>
      </c>
      <c r="D231" s="111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5"/>
      <c r="B232" s="116"/>
      <c r="C232" s="118"/>
      <c r="D232" s="112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3">
      <c r="A233" s="100" t="s">
        <v>163</v>
      </c>
      <c r="B233" s="102"/>
      <c r="C233" s="104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5"/>
      <c r="B234" s="107"/>
      <c r="C234" s="109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3">
      <c r="A235" s="105" t="s">
        <v>166</v>
      </c>
      <c r="B235" s="107"/>
      <c r="C235" s="109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5"/>
      <c r="B236" s="107"/>
      <c r="C236" s="109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3">
      <c r="A237" s="105" t="s">
        <v>169</v>
      </c>
      <c r="B237" s="107"/>
      <c r="C237" s="109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5"/>
      <c r="B238" s="107"/>
      <c r="C238" s="109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5" t="s">
        <v>171</v>
      </c>
      <c r="B239" s="107"/>
      <c r="C239" s="109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5"/>
      <c r="B240" s="107"/>
      <c r="C240" s="109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3">
      <c r="A241" s="105" t="s">
        <v>171</v>
      </c>
      <c r="B241" s="107"/>
      <c r="C241" s="109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5"/>
      <c r="B242" s="107"/>
      <c r="C242" s="109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3">
      <c r="A243" s="105" t="s">
        <v>175</v>
      </c>
      <c r="B243" s="107"/>
      <c r="C243" s="109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5"/>
      <c r="B244" s="107"/>
      <c r="C244" s="109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3">
      <c r="A245" s="105" t="s">
        <v>177</v>
      </c>
      <c r="B245" s="107"/>
      <c r="C245" s="109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5"/>
      <c r="B246" s="107"/>
      <c r="C246" s="109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3">
      <c r="A247" s="105" t="s">
        <v>180</v>
      </c>
      <c r="B247" s="107"/>
      <c r="C247" s="109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5"/>
      <c r="B248" s="107"/>
      <c r="C248" s="109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3">
      <c r="A249" s="105" t="s">
        <v>182</v>
      </c>
      <c r="B249" s="107"/>
      <c r="C249" s="109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5"/>
      <c r="B250" s="107"/>
      <c r="C250" s="109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3">
      <c r="A251" s="105" t="s">
        <v>184</v>
      </c>
      <c r="B251" s="107"/>
      <c r="C251" s="109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5"/>
      <c r="B252" s="107"/>
      <c r="C252" s="109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3">
      <c r="A253" s="105" t="s">
        <v>308</v>
      </c>
      <c r="B253" s="107"/>
      <c r="C253" s="109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06"/>
      <c r="B254" s="108"/>
      <c r="C254" s="110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3" t="s">
        <v>187</v>
      </c>
      <c r="B256" s="114"/>
      <c r="C256" s="117" t="s">
        <v>188</v>
      </c>
      <c r="D256" s="111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115"/>
      <c r="B257" s="116"/>
      <c r="C257" s="118"/>
      <c r="D257" s="112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3">
      <c r="A258" s="100" t="s">
        <v>189</v>
      </c>
      <c r="B258" s="102"/>
      <c r="C258" s="104" t="s">
        <v>190</v>
      </c>
      <c r="D258" s="119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5"/>
      <c r="B259" s="107"/>
      <c r="C259" s="109"/>
      <c r="D259" s="120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5" t="s">
        <v>191</v>
      </c>
      <c r="B260" s="107"/>
      <c r="C260" s="109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3">
      <c r="A261" s="105"/>
      <c r="B261" s="107"/>
      <c r="C261" s="109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3">
      <c r="A262" s="105" t="s">
        <v>193</v>
      </c>
      <c r="B262" s="107"/>
      <c r="C262" s="109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5"/>
      <c r="B263" s="107"/>
      <c r="C263" s="109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3">
      <c r="A264" s="105" t="s">
        <v>193</v>
      </c>
      <c r="B264" s="107"/>
      <c r="C264" s="109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5"/>
      <c r="B265" s="107"/>
      <c r="C265" s="109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5" t="s">
        <v>194</v>
      </c>
      <c r="B266" s="107"/>
      <c r="C266" s="109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5"/>
      <c r="B267" s="107"/>
      <c r="C267" s="109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5" t="s">
        <v>196</v>
      </c>
      <c r="B268" s="107"/>
      <c r="C268" s="109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5"/>
      <c r="B269" s="107"/>
      <c r="C269" s="109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3">
      <c r="A270" s="105" t="s">
        <v>196</v>
      </c>
      <c r="B270" s="107"/>
      <c r="C270" s="103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5"/>
      <c r="B271" s="107"/>
      <c r="C271" s="104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3">
      <c r="A272" s="105" t="s">
        <v>196</v>
      </c>
      <c r="B272" s="107"/>
      <c r="C272" s="103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5"/>
      <c r="B273" s="107"/>
      <c r="C273" s="104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8" hidden="1" customHeight="1" x14ac:dyDescent="0.3">
      <c r="A274" s="105" t="s">
        <v>196</v>
      </c>
      <c r="B274" s="107"/>
      <c r="C274" s="109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06"/>
      <c r="B275" s="108"/>
      <c r="C275" s="11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3" t="s">
        <v>201</v>
      </c>
      <c r="B277" s="114"/>
      <c r="C277" s="117" t="s">
        <v>202</v>
      </c>
      <c r="D277" s="111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5"/>
      <c r="B278" s="116"/>
      <c r="C278" s="118"/>
      <c r="D278" s="112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100" t="s">
        <v>203</v>
      </c>
      <c r="B279" s="102"/>
      <c r="C279" s="104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5"/>
      <c r="B280" s="107"/>
      <c r="C280" s="109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3">
      <c r="A281" s="105" t="s">
        <v>203</v>
      </c>
      <c r="B281" s="107"/>
      <c r="C281" s="109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5"/>
      <c r="B282" s="107"/>
      <c r="C282" s="109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3">
      <c r="A283" s="105" t="s">
        <v>203</v>
      </c>
      <c r="B283" s="107"/>
      <c r="C283" s="109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5"/>
      <c r="B284" s="107"/>
      <c r="C284" s="109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3">
      <c r="A285" s="105" t="s">
        <v>203</v>
      </c>
      <c r="B285" s="107"/>
      <c r="C285" s="109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5"/>
      <c r="B286" s="107"/>
      <c r="C286" s="109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3">
      <c r="A287" s="105"/>
      <c r="B287" s="107" t="s">
        <v>208</v>
      </c>
      <c r="C287" s="109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5"/>
      <c r="B288" s="107"/>
      <c r="C288" s="109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3">
      <c r="A289" s="105"/>
      <c r="B289" s="107" t="s">
        <v>210</v>
      </c>
      <c r="C289" s="109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5"/>
      <c r="B290" s="107"/>
      <c r="C290" s="109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3">
      <c r="A291" s="105"/>
      <c r="B291" s="107" t="s">
        <v>212</v>
      </c>
      <c r="C291" s="109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5"/>
      <c r="B292" s="107"/>
      <c r="C292" s="109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5"/>
      <c r="B293" s="107" t="s">
        <v>214</v>
      </c>
      <c r="C293" s="109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5"/>
      <c r="B294" s="107"/>
      <c r="C294" s="109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3">
      <c r="A295" s="105"/>
      <c r="B295" s="107" t="s">
        <v>216</v>
      </c>
      <c r="C295" s="109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5"/>
      <c r="B296" s="107"/>
      <c r="C296" s="109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3">
      <c r="A297" s="105"/>
      <c r="B297" s="107" t="s">
        <v>218</v>
      </c>
      <c r="C297" s="109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5"/>
      <c r="B298" s="107"/>
      <c r="C298" s="109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3">
      <c r="A299" s="105"/>
      <c r="B299" s="107" t="s">
        <v>220</v>
      </c>
      <c r="C299" s="109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5"/>
      <c r="B300" s="107"/>
      <c r="C300" s="109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3">
      <c r="A301" s="105"/>
      <c r="B301" s="107" t="s">
        <v>222</v>
      </c>
      <c r="C301" s="109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5"/>
      <c r="B302" s="107"/>
      <c r="C302" s="109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5" t="s">
        <v>203</v>
      </c>
      <c r="B303" s="101"/>
      <c r="C303" s="103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5"/>
      <c r="B304" s="102"/>
      <c r="C304" s="104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3">
      <c r="A305" s="105" t="s">
        <v>203</v>
      </c>
      <c r="B305" s="101"/>
      <c r="C305" s="103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5"/>
      <c r="B306" s="102"/>
      <c r="C306" s="104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5" t="s">
        <v>203</v>
      </c>
      <c r="B307" s="107"/>
      <c r="C307" s="109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5"/>
      <c r="B308" s="107"/>
      <c r="C308" s="109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3">
      <c r="A309" s="105"/>
      <c r="B309" s="107" t="s">
        <v>227</v>
      </c>
      <c r="C309" s="109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5"/>
      <c r="B310" s="107"/>
      <c r="C310" s="109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3">
      <c r="A311" s="105"/>
      <c r="B311" s="107" t="s">
        <v>229</v>
      </c>
      <c r="C311" s="109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5"/>
      <c r="B312" s="107"/>
      <c r="C312" s="109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3">
      <c r="A313" s="105"/>
      <c r="B313" s="107" t="s">
        <v>231</v>
      </c>
      <c r="C313" s="109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5"/>
      <c r="B314" s="107"/>
      <c r="C314" s="109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3">
      <c r="A315" s="105"/>
      <c r="B315" s="107" t="s">
        <v>233</v>
      </c>
      <c r="C315" s="109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5"/>
      <c r="B316" s="107"/>
      <c r="C316" s="109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5"/>
      <c r="B317" s="107" t="s">
        <v>235</v>
      </c>
      <c r="C317" s="109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5"/>
      <c r="B318" s="107"/>
      <c r="C318" s="109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3">
      <c r="A319" s="105"/>
      <c r="B319" s="107" t="s">
        <v>237</v>
      </c>
      <c r="C319" s="109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5"/>
      <c r="B320" s="107"/>
      <c r="C320" s="109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3">
      <c r="A321" s="105"/>
      <c r="B321" s="107" t="s">
        <v>239</v>
      </c>
      <c r="C321" s="109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5"/>
      <c r="B322" s="107"/>
      <c r="C322" s="109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3">
      <c r="A323" s="105"/>
      <c r="B323" s="107" t="s">
        <v>241</v>
      </c>
      <c r="C323" s="109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5"/>
      <c r="B324" s="107"/>
      <c r="C324" s="109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3">
      <c r="A325" s="105"/>
      <c r="B325" s="107" t="s">
        <v>243</v>
      </c>
      <c r="C325" s="109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5"/>
      <c r="B326" s="107"/>
      <c r="C326" s="109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3">
      <c r="A327" s="105"/>
      <c r="B327" s="107" t="s">
        <v>245</v>
      </c>
      <c r="C327" s="109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5"/>
      <c r="B328" s="107"/>
      <c r="C328" s="109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5"/>
      <c r="B329" s="107" t="s">
        <v>247</v>
      </c>
      <c r="C329" s="109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5"/>
      <c r="B330" s="107"/>
      <c r="C330" s="109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3">
      <c r="A331" s="105" t="s">
        <v>203</v>
      </c>
      <c r="B331" s="107"/>
      <c r="C331" s="109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5"/>
      <c r="B332" s="107"/>
      <c r="C332" s="109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3">
      <c r="A333" s="105" t="s">
        <v>203</v>
      </c>
      <c r="B333" s="107"/>
      <c r="C333" s="109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5"/>
      <c r="B334" s="107"/>
      <c r="C334" s="109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3">
      <c r="A335" s="105" t="s">
        <v>203</v>
      </c>
      <c r="B335" s="107"/>
      <c r="C335" s="109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06"/>
      <c r="B336" s="108"/>
      <c r="C336" s="11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1" sqref="E1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37" t="s">
        <v>3</v>
      </c>
    </row>
    <row r="2" spans="1:19" s="1" customFormat="1" x14ac:dyDescent="0.3">
      <c r="A2" s="131"/>
      <c r="B2" s="131"/>
      <c r="C2" s="131"/>
      <c r="D2" s="132"/>
      <c r="E2" s="139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38"/>
    </row>
    <row r="3" spans="1:19" s="1" customFormat="1" ht="15" thickBot="1" x14ac:dyDescent="0.35">
      <c r="A3" s="133"/>
      <c r="B3" s="133"/>
      <c r="C3" s="133"/>
      <c r="D3" s="134"/>
      <c r="E3" s="140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27" t="s">
        <v>312</v>
      </c>
      <c r="B4" s="128"/>
      <c r="C4" s="117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129"/>
      <c r="B5" s="130"/>
      <c r="C5" s="118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113" t="s">
        <v>8</v>
      </c>
      <c r="B6" s="114"/>
      <c r="C6" s="117" t="s">
        <v>9</v>
      </c>
      <c r="D6" s="111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5"/>
      <c r="B7" s="116"/>
      <c r="C7" s="118"/>
      <c r="D7" s="11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102" t="s">
        <v>10</v>
      </c>
      <c r="B8" s="102"/>
      <c r="C8" s="104" t="s">
        <v>11</v>
      </c>
      <c r="D8" s="119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9"/>
      <c r="D9" s="12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107"/>
      <c r="B10" s="107" t="s">
        <v>12</v>
      </c>
      <c r="C10" s="109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107"/>
      <c r="B12" s="107" t="s">
        <v>14</v>
      </c>
      <c r="C12" s="109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107" t="s">
        <v>16</v>
      </c>
      <c r="B14" s="107"/>
      <c r="C14" s="109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107" t="s">
        <v>19</v>
      </c>
      <c r="B16" s="107"/>
      <c r="C16" s="109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9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9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107"/>
      <c r="B21" s="107"/>
      <c r="C21" s="10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107" t="s">
        <v>27</v>
      </c>
      <c r="B22" s="107"/>
      <c r="C22" s="109" t="s">
        <v>28</v>
      </c>
      <c r="D22" s="120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9"/>
      <c r="D23" s="12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9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9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9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3" t="s">
        <v>296</v>
      </c>
      <c r="D28" s="120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4"/>
      <c r="D29" s="12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3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4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9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107" t="s">
        <v>34</v>
      </c>
      <c r="B34" s="107"/>
      <c r="C34" s="109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107"/>
      <c r="B35" s="107"/>
      <c r="C35" s="10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9" t="s">
        <v>37</v>
      </c>
      <c r="D36" s="12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9"/>
      <c r="D37" s="120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3" t="s">
        <v>38</v>
      </c>
      <c r="B39" s="114"/>
      <c r="C39" s="117" t="s">
        <v>39</v>
      </c>
      <c r="D39" s="111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5"/>
      <c r="B40" s="116"/>
      <c r="C40" s="118"/>
      <c r="D40" s="11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102" t="s">
        <v>40</v>
      </c>
      <c r="B41" s="102"/>
      <c r="C41" s="104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9" t="s">
        <v>44</v>
      </c>
      <c r="D43" s="120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9"/>
      <c r="D44" s="12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107"/>
      <c r="B45" s="107" t="s">
        <v>45</v>
      </c>
      <c r="C45" s="109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9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9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9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107" t="s">
        <v>53</v>
      </c>
      <c r="B53" s="107"/>
      <c r="C53" s="109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107" t="s">
        <v>55</v>
      </c>
      <c r="B55" s="107"/>
      <c r="C55" s="109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08"/>
      <c r="B56" s="108"/>
      <c r="C56" s="11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3" t="s">
        <v>58</v>
      </c>
      <c r="B58" s="114"/>
      <c r="C58" s="117" t="s">
        <v>59</v>
      </c>
      <c r="D58" s="11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4.4" thickBot="1" x14ac:dyDescent="0.35">
      <c r="A59" s="115"/>
      <c r="B59" s="116"/>
      <c r="C59" s="118"/>
      <c r="D59" s="11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3">
      <c r="A60" s="102" t="s">
        <v>60</v>
      </c>
      <c r="B60" s="102"/>
      <c r="C60" s="104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9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3">
      <c r="A62" s="107" t="s">
        <v>61</v>
      </c>
      <c r="B62" s="107"/>
      <c r="C62" s="109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9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3">
      <c r="A64" s="107" t="s">
        <v>63</v>
      </c>
      <c r="B64" s="107"/>
      <c r="C64" s="109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9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9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9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9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9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3">
      <c r="A70" s="107" t="s">
        <v>63</v>
      </c>
      <c r="B70" s="107"/>
      <c r="C70" s="109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9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1" t="s">
        <v>63</v>
      </c>
      <c r="B72" s="101"/>
      <c r="C72" s="103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2"/>
      <c r="B73" s="102"/>
      <c r="C73" s="104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9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9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9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9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9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9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3">
      <c r="A80" s="107" t="s">
        <v>70</v>
      </c>
      <c r="B80" s="107"/>
      <c r="C80" s="109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3">
      <c r="A81" s="107"/>
      <c r="B81" s="107"/>
      <c r="C81" s="109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3">
      <c r="A82" s="107" t="s">
        <v>70</v>
      </c>
      <c r="B82" s="107"/>
      <c r="C82" s="109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08"/>
      <c r="B83" s="108"/>
      <c r="C83" s="11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3" t="s">
        <v>75</v>
      </c>
      <c r="B85" s="114"/>
      <c r="C85" s="117" t="s">
        <v>76</v>
      </c>
      <c r="D85" s="111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5"/>
      <c r="B86" s="116"/>
      <c r="C86" s="118"/>
      <c r="D86" s="112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3">
      <c r="A87" s="102" t="s">
        <v>77</v>
      </c>
      <c r="B87" s="102"/>
      <c r="C87" s="104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9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1" t="s">
        <v>77</v>
      </c>
      <c r="B89" s="101"/>
      <c r="C89" s="103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2"/>
      <c r="B90" s="102"/>
      <c r="C90" s="104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9" t="s">
        <v>82</v>
      </c>
      <c r="D91" s="120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9"/>
      <c r="D92" s="120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9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08"/>
      <c r="B94" s="108"/>
      <c r="C94" s="110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3" t="s">
        <v>85</v>
      </c>
      <c r="B96" s="114"/>
      <c r="C96" s="117" t="s">
        <v>86</v>
      </c>
      <c r="D96" s="111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4.4" thickBot="1" x14ac:dyDescent="0.35">
      <c r="A97" s="115"/>
      <c r="B97" s="116"/>
      <c r="C97" s="118"/>
      <c r="D97" s="112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3">
      <c r="A98" s="102" t="s">
        <v>87</v>
      </c>
      <c r="B98" s="102"/>
      <c r="C98" s="104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9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3">
      <c r="A100" s="107" t="s">
        <v>89</v>
      </c>
      <c r="B100" s="107"/>
      <c r="C100" s="109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9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9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3">
      <c r="A103" s="107"/>
      <c r="B103" s="107"/>
      <c r="C103" s="109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3">
      <c r="A104" s="107" t="s">
        <v>92</v>
      </c>
      <c r="B104" s="107"/>
      <c r="C104" s="109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9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3">
      <c r="A106" s="107" t="s">
        <v>95</v>
      </c>
      <c r="B106" s="107"/>
      <c r="C106" s="109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9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3" t="s">
        <v>98</v>
      </c>
      <c r="B109" s="114"/>
      <c r="C109" s="117" t="s">
        <v>99</v>
      </c>
      <c r="D109" s="111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5"/>
      <c r="B110" s="116"/>
      <c r="C110" s="118"/>
      <c r="D110" s="112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3">
      <c r="A111" s="102" t="s">
        <v>100</v>
      </c>
      <c r="B111" s="102"/>
      <c r="C111" s="104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9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3">
      <c r="A113" s="107" t="s">
        <v>102</v>
      </c>
      <c r="B113" s="107"/>
      <c r="C113" s="109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08"/>
      <c r="B114" s="108"/>
      <c r="C114" s="110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3" t="s">
        <v>105</v>
      </c>
      <c r="B116" s="114"/>
      <c r="C116" s="117" t="s">
        <v>106</v>
      </c>
      <c r="D116" s="111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5"/>
      <c r="B117" s="116"/>
      <c r="C117" s="118"/>
      <c r="D117" s="112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3">
      <c r="A118" s="100" t="s">
        <v>107</v>
      </c>
      <c r="B118" s="102"/>
      <c r="C118" s="104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5"/>
      <c r="B119" s="107"/>
      <c r="C119" s="109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3">
      <c r="A120" s="100" t="s">
        <v>107</v>
      </c>
      <c r="B120" s="107"/>
      <c r="C120" s="109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5"/>
      <c r="B121" s="107"/>
      <c r="C121" s="109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3">
      <c r="A122" s="105" t="s">
        <v>107</v>
      </c>
      <c r="B122" s="107"/>
      <c r="C122" s="109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5"/>
      <c r="B123" s="107"/>
      <c r="C123" s="109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3">
      <c r="A124" s="105" t="s">
        <v>107</v>
      </c>
      <c r="B124" s="107"/>
      <c r="C124" s="109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5"/>
      <c r="B125" s="107"/>
      <c r="C125" s="109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99" t="s">
        <v>113</v>
      </c>
      <c r="B126" s="101"/>
      <c r="C126" s="103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0"/>
      <c r="B127" s="102"/>
      <c r="C127" s="104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3">
      <c r="A128" s="99" t="s">
        <v>113</v>
      </c>
      <c r="B128" s="101"/>
      <c r="C128" s="103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0"/>
      <c r="B129" s="102"/>
      <c r="C129" s="104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99" t="s">
        <v>113</v>
      </c>
      <c r="B130" s="101"/>
      <c r="C130" s="103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0"/>
      <c r="B131" s="102"/>
      <c r="C131" s="104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5" t="s">
        <v>113</v>
      </c>
      <c r="B132" s="107"/>
      <c r="C132" s="109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06"/>
      <c r="B133" s="108"/>
      <c r="C133" s="110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3" t="s">
        <v>116</v>
      </c>
      <c r="B135" s="114"/>
      <c r="C135" s="117" t="s">
        <v>117</v>
      </c>
      <c r="D135" s="111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3">
      <c r="A136" s="122"/>
      <c r="B136" s="123"/>
      <c r="C136" s="124"/>
      <c r="D136" s="120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3">
      <c r="A137" s="100" t="s">
        <v>118</v>
      </c>
      <c r="B137" s="102"/>
      <c r="C137" s="104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5"/>
      <c r="B138" s="107"/>
      <c r="C138" s="109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3">
      <c r="A139" s="99" t="s">
        <v>121</v>
      </c>
      <c r="B139" s="101"/>
      <c r="C139" s="103" t="s">
        <v>122</v>
      </c>
      <c r="D139" s="14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3">
      <c r="A140" s="100"/>
      <c r="B140" s="102"/>
      <c r="C140" s="104"/>
      <c r="D140" s="142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3">
      <c r="A141" s="105" t="s">
        <v>123</v>
      </c>
      <c r="B141" s="107"/>
      <c r="C141" s="109" t="s">
        <v>302</v>
      </c>
      <c r="D141" s="12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5"/>
      <c r="B142" s="107"/>
      <c r="C142" s="109"/>
      <c r="D142" s="120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5" t="s">
        <v>124</v>
      </c>
      <c r="B143" s="107"/>
      <c r="C143" s="109" t="s">
        <v>301</v>
      </c>
      <c r="D143" s="120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06"/>
      <c r="B144" s="108"/>
      <c r="C144" s="110"/>
      <c r="D144" s="120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5" t="s">
        <v>124</v>
      </c>
      <c r="B145" s="107"/>
      <c r="C145" s="109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06"/>
      <c r="B146" s="108"/>
      <c r="C146" s="110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3" t="s">
        <v>127</v>
      </c>
      <c r="B148" s="114"/>
      <c r="C148" s="117" t="s">
        <v>128</v>
      </c>
      <c r="D148" s="14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4.4" thickBot="1" x14ac:dyDescent="0.35">
      <c r="A149" s="115"/>
      <c r="B149" s="116"/>
      <c r="C149" s="118"/>
      <c r="D149" s="14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100" t="s">
        <v>129</v>
      </c>
      <c r="B150" s="102"/>
      <c r="C150" s="104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3">
      <c r="A151" s="105"/>
      <c r="B151" s="107"/>
      <c r="C151" s="109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5" t="s">
        <v>129</v>
      </c>
      <c r="B152" s="107"/>
      <c r="C152" s="109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3">
      <c r="A153" s="105"/>
      <c r="B153" s="107"/>
      <c r="C153" s="109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5" t="s">
        <v>133</v>
      </c>
      <c r="B154" s="107"/>
      <c r="C154" s="109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105"/>
      <c r="B155" s="107"/>
      <c r="C155" s="109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3">
      <c r="A156" s="105" t="s">
        <v>135</v>
      </c>
      <c r="B156" s="107"/>
      <c r="C156" s="109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06"/>
      <c r="B157" s="108"/>
      <c r="C157" s="11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3" t="s">
        <v>137</v>
      </c>
      <c r="B159" s="114"/>
      <c r="C159" s="117" t="s">
        <v>138</v>
      </c>
      <c r="D159" s="111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22"/>
      <c r="B160" s="123"/>
      <c r="C160" s="124"/>
      <c r="D160" s="120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3">
      <c r="A161" s="100" t="s">
        <v>139</v>
      </c>
      <c r="B161" s="102"/>
      <c r="C161" s="104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5"/>
      <c r="B162" s="107"/>
      <c r="C162" s="109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3">
      <c r="A163" s="105" t="s">
        <v>139</v>
      </c>
      <c r="B163" s="107"/>
      <c r="C163" s="109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5"/>
      <c r="B164" s="107"/>
      <c r="C164" s="109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3">
      <c r="A165" s="105" t="s">
        <v>139</v>
      </c>
      <c r="B165" s="107"/>
      <c r="C165" s="109" t="s">
        <v>261</v>
      </c>
      <c r="D165" s="120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5"/>
      <c r="B166" s="107"/>
      <c r="C166" s="109"/>
      <c r="D166" s="120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3">
      <c r="A167" s="105" t="s">
        <v>139</v>
      </c>
      <c r="B167" s="107"/>
      <c r="C167" s="109" t="s">
        <v>265</v>
      </c>
      <c r="D167" s="120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5"/>
      <c r="B168" s="107"/>
      <c r="C168" s="109"/>
      <c r="D168" s="120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5" t="s">
        <v>139</v>
      </c>
      <c r="B169" s="107"/>
      <c r="C169" s="109" t="s">
        <v>303</v>
      </c>
      <c r="D169" s="12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5"/>
      <c r="B170" s="107"/>
      <c r="C170" s="109"/>
      <c r="D170" s="120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5" t="s">
        <v>139</v>
      </c>
      <c r="B171" s="107"/>
      <c r="C171" s="109" t="s">
        <v>304</v>
      </c>
      <c r="D171" s="120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5"/>
      <c r="B172" s="107"/>
      <c r="C172" s="109"/>
      <c r="D172" s="120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3">
      <c r="A173" s="105" t="s">
        <v>139</v>
      </c>
      <c r="B173" s="107"/>
      <c r="C173" s="109" t="s">
        <v>263</v>
      </c>
      <c r="D173" s="120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5"/>
      <c r="B174" s="107"/>
      <c r="C174" s="109"/>
      <c r="D174" s="120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3">
      <c r="A175" s="105" t="s">
        <v>139</v>
      </c>
      <c r="B175" s="107"/>
      <c r="C175" s="109" t="s">
        <v>217</v>
      </c>
      <c r="D175" s="120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5"/>
      <c r="B176" s="107"/>
      <c r="C176" s="109"/>
      <c r="D176" s="120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5" t="s">
        <v>262</v>
      </c>
      <c r="B177" s="107"/>
      <c r="C177" s="109" t="s">
        <v>140</v>
      </c>
      <c r="D177" s="120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5"/>
      <c r="B178" s="107"/>
      <c r="C178" s="109"/>
      <c r="D178" s="120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5" t="s">
        <v>139</v>
      </c>
      <c r="B179" s="107"/>
      <c r="C179" s="109" t="s">
        <v>264</v>
      </c>
      <c r="D179" s="120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5"/>
      <c r="B180" s="107"/>
      <c r="C180" s="109"/>
      <c r="D180" s="120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3">
      <c r="A181" s="105" t="s">
        <v>262</v>
      </c>
      <c r="B181" s="107"/>
      <c r="C181" s="109" t="s">
        <v>230</v>
      </c>
      <c r="D181" s="120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5"/>
      <c r="B182" s="107"/>
      <c r="C182" s="109"/>
      <c r="D182" s="120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5" t="s">
        <v>293</v>
      </c>
      <c r="B183" s="107"/>
      <c r="C183" s="109" t="s">
        <v>294</v>
      </c>
      <c r="D183" s="120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5"/>
      <c r="B184" s="107"/>
      <c r="C184" s="109"/>
      <c r="D184" s="120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5"/>
      <c r="B185" s="107"/>
      <c r="C185" s="109"/>
      <c r="D185" s="120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5"/>
      <c r="B186" s="107"/>
      <c r="C186" s="109"/>
      <c r="D186" s="120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5"/>
      <c r="B187" s="107"/>
      <c r="C187" s="109"/>
      <c r="D187" s="120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06"/>
      <c r="B188" s="108"/>
      <c r="C188" s="110"/>
      <c r="D188" s="112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3" t="s">
        <v>141</v>
      </c>
      <c r="B190" s="114"/>
      <c r="C190" s="117" t="s">
        <v>142</v>
      </c>
      <c r="D190" s="111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5"/>
      <c r="B191" s="116"/>
      <c r="C191" s="118"/>
      <c r="D191" s="112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3">
      <c r="A192" s="121" t="s">
        <v>143</v>
      </c>
      <c r="B192" s="102"/>
      <c r="C192" s="104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0"/>
      <c r="B193" s="107"/>
      <c r="C193" s="109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3">
      <c r="A194" s="105" t="s">
        <v>144</v>
      </c>
      <c r="B194" s="107"/>
      <c r="C194" s="109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5"/>
      <c r="B195" s="107"/>
      <c r="C195" s="109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3">
      <c r="A196" s="105" t="s">
        <v>147</v>
      </c>
      <c r="B196" s="107"/>
      <c r="C196" s="109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5"/>
      <c r="B197" s="107"/>
      <c r="C197" s="109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3">
      <c r="A198" s="105" t="s">
        <v>149</v>
      </c>
      <c r="B198" s="107"/>
      <c r="C198" s="109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5"/>
      <c r="B199" s="107"/>
      <c r="C199" s="109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3">
      <c r="A200" s="105"/>
      <c r="B200" s="107" t="s">
        <v>267</v>
      </c>
      <c r="C200" s="109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5"/>
      <c r="B201" s="107"/>
      <c r="C201" s="109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3">
      <c r="A202" s="105"/>
      <c r="B202" s="107" t="s">
        <v>267</v>
      </c>
      <c r="C202" s="109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5"/>
      <c r="B203" s="107"/>
      <c r="C203" s="109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3">
      <c r="A204" s="105"/>
      <c r="B204" s="107" t="s">
        <v>267</v>
      </c>
      <c r="C204" s="109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5"/>
      <c r="B205" s="107"/>
      <c r="C205" s="109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3">
      <c r="A206" s="105"/>
      <c r="B206" s="107" t="s">
        <v>267</v>
      </c>
      <c r="C206" s="109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5"/>
      <c r="B207" s="107"/>
      <c r="C207" s="109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3">
      <c r="A208" s="105"/>
      <c r="B208" s="107" t="s">
        <v>267</v>
      </c>
      <c r="C208" s="109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5"/>
      <c r="B209" s="107"/>
      <c r="C209" s="109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3">
      <c r="A210" s="105"/>
      <c r="B210" s="107" t="s">
        <v>267</v>
      </c>
      <c r="C210" s="109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5"/>
      <c r="B211" s="107"/>
      <c r="C211" s="109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3">
      <c r="A212" s="105" t="s">
        <v>151</v>
      </c>
      <c r="B212" s="107"/>
      <c r="C212" s="109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5"/>
      <c r="B213" s="107"/>
      <c r="C213" s="109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3">
      <c r="A214" s="105" t="s">
        <v>153</v>
      </c>
      <c r="B214" s="107"/>
      <c r="C214" s="109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5"/>
      <c r="B215" s="107"/>
      <c r="C215" s="109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3">
      <c r="A216" s="105" t="s">
        <v>155</v>
      </c>
      <c r="B216" s="107"/>
      <c r="C216" s="109" t="s">
        <v>156</v>
      </c>
      <c r="D216" s="120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5"/>
      <c r="B217" s="107"/>
      <c r="C217" s="109"/>
      <c r="D217" s="120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3">
      <c r="A218" s="105"/>
      <c r="B218" s="107" t="s">
        <v>157</v>
      </c>
      <c r="C218" s="109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5"/>
      <c r="B219" s="107"/>
      <c r="C219" s="109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3">
      <c r="A220" s="105"/>
      <c r="B220" s="107" t="s">
        <v>157</v>
      </c>
      <c r="C220" s="109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5"/>
      <c r="B221" s="107"/>
      <c r="C221" s="109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3">
      <c r="A222" s="105"/>
      <c r="B222" s="107" t="s">
        <v>157</v>
      </c>
      <c r="C222" s="109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5"/>
      <c r="B223" s="107"/>
      <c r="C223" s="109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3">
      <c r="A224" s="105"/>
      <c r="B224" s="107" t="s">
        <v>157</v>
      </c>
      <c r="C224" s="109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5"/>
      <c r="B225" s="107"/>
      <c r="C225" s="109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3">
      <c r="A226" s="105" t="s">
        <v>158</v>
      </c>
      <c r="B226" s="107"/>
      <c r="C226" s="109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5"/>
      <c r="B227" s="107"/>
      <c r="C227" s="109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3">
      <c r="A228" s="105" t="s">
        <v>159</v>
      </c>
      <c r="B228" s="107"/>
      <c r="C228" s="109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06"/>
      <c r="B229" s="108"/>
      <c r="C229" s="110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3" t="s">
        <v>161</v>
      </c>
      <c r="B231" s="114"/>
      <c r="C231" s="117" t="s">
        <v>162</v>
      </c>
      <c r="D231" s="111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5"/>
      <c r="B232" s="116"/>
      <c r="C232" s="118"/>
      <c r="D232" s="112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3">
      <c r="A233" s="100" t="s">
        <v>163</v>
      </c>
      <c r="B233" s="102"/>
      <c r="C233" s="104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5"/>
      <c r="B234" s="107"/>
      <c r="C234" s="109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3">
      <c r="A235" s="105" t="s">
        <v>166</v>
      </c>
      <c r="B235" s="107"/>
      <c r="C235" s="109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5"/>
      <c r="B236" s="107"/>
      <c r="C236" s="109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3">
      <c r="A237" s="105" t="s">
        <v>169</v>
      </c>
      <c r="B237" s="107"/>
      <c r="C237" s="109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5"/>
      <c r="B238" s="107"/>
      <c r="C238" s="109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5" t="s">
        <v>171</v>
      </c>
      <c r="B239" s="107"/>
      <c r="C239" s="109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5"/>
      <c r="B240" s="107"/>
      <c r="C240" s="109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3">
      <c r="A241" s="105" t="s">
        <v>171</v>
      </c>
      <c r="B241" s="107"/>
      <c r="C241" s="109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5"/>
      <c r="B242" s="107"/>
      <c r="C242" s="109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3">
      <c r="A243" s="105" t="s">
        <v>175</v>
      </c>
      <c r="B243" s="107"/>
      <c r="C243" s="109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5"/>
      <c r="B244" s="107"/>
      <c r="C244" s="109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3">
      <c r="A245" s="105" t="s">
        <v>177</v>
      </c>
      <c r="B245" s="107"/>
      <c r="C245" s="109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5"/>
      <c r="B246" s="107"/>
      <c r="C246" s="109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3">
      <c r="A247" s="105" t="s">
        <v>180</v>
      </c>
      <c r="B247" s="107"/>
      <c r="C247" s="109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5"/>
      <c r="B248" s="107"/>
      <c r="C248" s="109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3">
      <c r="A249" s="105" t="s">
        <v>182</v>
      </c>
      <c r="B249" s="107"/>
      <c r="C249" s="109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5"/>
      <c r="B250" s="107"/>
      <c r="C250" s="109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3">
      <c r="A251" s="105" t="s">
        <v>184</v>
      </c>
      <c r="B251" s="107"/>
      <c r="C251" s="109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5"/>
      <c r="B252" s="107"/>
      <c r="C252" s="109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3">
      <c r="A253" s="105" t="s">
        <v>308</v>
      </c>
      <c r="B253" s="107"/>
      <c r="C253" s="109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06"/>
      <c r="B254" s="108"/>
      <c r="C254" s="110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3" t="s">
        <v>187</v>
      </c>
      <c r="B256" s="114"/>
      <c r="C256" s="117" t="s">
        <v>188</v>
      </c>
      <c r="D256" s="111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115"/>
      <c r="B257" s="116"/>
      <c r="C257" s="118"/>
      <c r="D257" s="112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3">
      <c r="A258" s="100" t="s">
        <v>189</v>
      </c>
      <c r="B258" s="102"/>
      <c r="C258" s="104" t="s">
        <v>190</v>
      </c>
      <c r="D258" s="119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5"/>
      <c r="B259" s="107"/>
      <c r="C259" s="109"/>
      <c r="D259" s="120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5" t="s">
        <v>191</v>
      </c>
      <c r="B260" s="107"/>
      <c r="C260" s="109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3">
      <c r="A261" s="105"/>
      <c r="B261" s="107"/>
      <c r="C261" s="109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3">
      <c r="A262" s="105" t="s">
        <v>193</v>
      </c>
      <c r="B262" s="107"/>
      <c r="C262" s="109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5"/>
      <c r="B263" s="107"/>
      <c r="C263" s="109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3">
      <c r="A264" s="105" t="s">
        <v>193</v>
      </c>
      <c r="B264" s="107"/>
      <c r="C264" s="109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5"/>
      <c r="B265" s="107"/>
      <c r="C265" s="109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5" t="s">
        <v>194</v>
      </c>
      <c r="B266" s="107"/>
      <c r="C266" s="109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5"/>
      <c r="B267" s="107"/>
      <c r="C267" s="109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5" t="s">
        <v>196</v>
      </c>
      <c r="B268" s="107"/>
      <c r="C268" s="109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5"/>
      <c r="B269" s="107"/>
      <c r="C269" s="109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3">
      <c r="A270" s="105" t="s">
        <v>196</v>
      </c>
      <c r="B270" s="107"/>
      <c r="C270" s="103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5"/>
      <c r="B271" s="107"/>
      <c r="C271" s="104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3">
      <c r="A272" s="105" t="s">
        <v>196</v>
      </c>
      <c r="B272" s="107"/>
      <c r="C272" s="103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5"/>
      <c r="B273" s="107"/>
      <c r="C273" s="104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8" hidden="1" customHeight="1" x14ac:dyDescent="0.3">
      <c r="A274" s="105" t="s">
        <v>196</v>
      </c>
      <c r="B274" s="107"/>
      <c r="C274" s="109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06"/>
      <c r="B275" s="108"/>
      <c r="C275" s="11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3" t="s">
        <v>201</v>
      </c>
      <c r="B277" s="114"/>
      <c r="C277" s="117" t="s">
        <v>202</v>
      </c>
      <c r="D277" s="111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5"/>
      <c r="B278" s="116"/>
      <c r="C278" s="118"/>
      <c r="D278" s="112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100" t="s">
        <v>203</v>
      </c>
      <c r="B279" s="102"/>
      <c r="C279" s="104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5"/>
      <c r="B280" s="107"/>
      <c r="C280" s="109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3">
      <c r="A281" s="105" t="s">
        <v>203</v>
      </c>
      <c r="B281" s="107"/>
      <c r="C281" s="109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5"/>
      <c r="B282" s="107"/>
      <c r="C282" s="109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3">
      <c r="A283" s="105" t="s">
        <v>203</v>
      </c>
      <c r="B283" s="107"/>
      <c r="C283" s="109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5"/>
      <c r="B284" s="107"/>
      <c r="C284" s="109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3">
      <c r="A285" s="105" t="s">
        <v>203</v>
      </c>
      <c r="B285" s="107"/>
      <c r="C285" s="109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5"/>
      <c r="B286" s="107"/>
      <c r="C286" s="109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3">
      <c r="A287" s="105"/>
      <c r="B287" s="107" t="s">
        <v>208</v>
      </c>
      <c r="C287" s="109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5"/>
      <c r="B288" s="107"/>
      <c r="C288" s="109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3">
      <c r="A289" s="105"/>
      <c r="B289" s="107" t="s">
        <v>210</v>
      </c>
      <c r="C289" s="109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5"/>
      <c r="B290" s="107"/>
      <c r="C290" s="109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3">
      <c r="A291" s="105"/>
      <c r="B291" s="107" t="s">
        <v>212</v>
      </c>
      <c r="C291" s="109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5"/>
      <c r="B292" s="107"/>
      <c r="C292" s="109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5"/>
      <c r="B293" s="107" t="s">
        <v>214</v>
      </c>
      <c r="C293" s="109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5"/>
      <c r="B294" s="107"/>
      <c r="C294" s="109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3">
      <c r="A295" s="105"/>
      <c r="B295" s="107" t="s">
        <v>216</v>
      </c>
      <c r="C295" s="109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5"/>
      <c r="B296" s="107"/>
      <c r="C296" s="109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3">
      <c r="A297" s="105"/>
      <c r="B297" s="107" t="s">
        <v>218</v>
      </c>
      <c r="C297" s="109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5"/>
      <c r="B298" s="107"/>
      <c r="C298" s="109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3">
      <c r="A299" s="105"/>
      <c r="B299" s="107" t="s">
        <v>220</v>
      </c>
      <c r="C299" s="109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5"/>
      <c r="B300" s="107"/>
      <c r="C300" s="109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3">
      <c r="A301" s="105"/>
      <c r="B301" s="107" t="s">
        <v>222</v>
      </c>
      <c r="C301" s="109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5"/>
      <c r="B302" s="107"/>
      <c r="C302" s="109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5" t="s">
        <v>203</v>
      </c>
      <c r="B303" s="101"/>
      <c r="C303" s="103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5"/>
      <c r="B304" s="102"/>
      <c r="C304" s="104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3">
      <c r="A305" s="105" t="s">
        <v>203</v>
      </c>
      <c r="B305" s="101"/>
      <c r="C305" s="103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5"/>
      <c r="B306" s="102"/>
      <c r="C306" s="104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5" t="s">
        <v>203</v>
      </c>
      <c r="B307" s="107"/>
      <c r="C307" s="109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5"/>
      <c r="B308" s="107"/>
      <c r="C308" s="109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3">
      <c r="A309" s="105"/>
      <c r="B309" s="107" t="s">
        <v>227</v>
      </c>
      <c r="C309" s="109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5"/>
      <c r="B310" s="107"/>
      <c r="C310" s="109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3">
      <c r="A311" s="105"/>
      <c r="B311" s="107" t="s">
        <v>229</v>
      </c>
      <c r="C311" s="109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5"/>
      <c r="B312" s="107"/>
      <c r="C312" s="109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3">
      <c r="A313" s="105"/>
      <c r="B313" s="107" t="s">
        <v>231</v>
      </c>
      <c r="C313" s="109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5"/>
      <c r="B314" s="107"/>
      <c r="C314" s="109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3">
      <c r="A315" s="105"/>
      <c r="B315" s="107" t="s">
        <v>233</v>
      </c>
      <c r="C315" s="109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5"/>
      <c r="B316" s="107"/>
      <c r="C316" s="109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5"/>
      <c r="B317" s="107" t="s">
        <v>235</v>
      </c>
      <c r="C317" s="109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5"/>
      <c r="B318" s="107"/>
      <c r="C318" s="109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3">
      <c r="A319" s="105"/>
      <c r="B319" s="107" t="s">
        <v>237</v>
      </c>
      <c r="C319" s="109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5"/>
      <c r="B320" s="107"/>
      <c r="C320" s="109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3">
      <c r="A321" s="105"/>
      <c r="B321" s="107" t="s">
        <v>239</v>
      </c>
      <c r="C321" s="109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5"/>
      <c r="B322" s="107"/>
      <c r="C322" s="109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3">
      <c r="A323" s="105"/>
      <c r="B323" s="107" t="s">
        <v>241</v>
      </c>
      <c r="C323" s="109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5"/>
      <c r="B324" s="107"/>
      <c r="C324" s="109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3">
      <c r="A325" s="105"/>
      <c r="B325" s="107" t="s">
        <v>243</v>
      </c>
      <c r="C325" s="109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5"/>
      <c r="B326" s="107"/>
      <c r="C326" s="109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3">
      <c r="A327" s="105"/>
      <c r="B327" s="107" t="s">
        <v>245</v>
      </c>
      <c r="C327" s="109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5"/>
      <c r="B328" s="107"/>
      <c r="C328" s="109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5"/>
      <c r="B329" s="107" t="s">
        <v>247</v>
      </c>
      <c r="C329" s="109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5"/>
      <c r="B330" s="107"/>
      <c r="C330" s="109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3">
      <c r="A331" s="105" t="s">
        <v>203</v>
      </c>
      <c r="B331" s="107"/>
      <c r="C331" s="109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5"/>
      <c r="B332" s="107"/>
      <c r="C332" s="109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3">
      <c r="A333" s="105" t="s">
        <v>203</v>
      </c>
      <c r="B333" s="107"/>
      <c r="C333" s="109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5"/>
      <c r="B334" s="107"/>
      <c r="C334" s="109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3">
      <c r="A335" s="105" t="s">
        <v>203</v>
      </c>
      <c r="B335" s="107"/>
      <c r="C335" s="109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06"/>
      <c r="B336" s="108"/>
      <c r="C336" s="11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workbookViewId="0">
      <pane ySplit="5" topLeftCell="A6" activePane="bottomLeft" state="frozen"/>
      <selection pane="bottomLeft" activeCell="E11" sqref="E11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28.4414062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9.109375" style="9"/>
    <col min="19" max="19" width="10" style="9" customWidth="1"/>
    <col min="20" max="16384" width="9.109375" style="9"/>
  </cols>
  <sheetData>
    <row r="1" spans="1:19" s="1" customFormat="1" ht="15.6" x14ac:dyDescent="0.3">
      <c r="A1" s="131" t="s">
        <v>313</v>
      </c>
      <c r="B1" s="131"/>
      <c r="C1" s="131"/>
      <c r="D1" s="132"/>
      <c r="E1" s="135" t="s">
        <v>0</v>
      </c>
      <c r="F1" s="136"/>
      <c r="G1" s="136"/>
      <c r="H1" s="136"/>
      <c r="I1" s="136"/>
      <c r="J1" s="136"/>
      <c r="K1" s="136" t="s">
        <v>1</v>
      </c>
      <c r="L1" s="136"/>
      <c r="M1" s="136"/>
      <c r="N1" s="136" t="s">
        <v>2</v>
      </c>
      <c r="O1" s="136"/>
      <c r="P1" s="136"/>
      <c r="Q1" s="137" t="s">
        <v>3</v>
      </c>
    </row>
    <row r="2" spans="1:19" s="1" customFormat="1" x14ac:dyDescent="0.3">
      <c r="A2" s="131"/>
      <c r="B2" s="131"/>
      <c r="C2" s="131"/>
      <c r="D2" s="132"/>
      <c r="E2" s="139">
        <v>610</v>
      </c>
      <c r="F2" s="125">
        <v>620</v>
      </c>
      <c r="G2" s="125">
        <v>630</v>
      </c>
      <c r="H2" s="125">
        <v>640</v>
      </c>
      <c r="I2" s="125">
        <v>650</v>
      </c>
      <c r="J2" s="125" t="s">
        <v>4</v>
      </c>
      <c r="K2" s="125">
        <v>710</v>
      </c>
      <c r="L2" s="125">
        <v>720</v>
      </c>
      <c r="M2" s="125" t="s">
        <v>4</v>
      </c>
      <c r="N2" s="125">
        <v>810</v>
      </c>
      <c r="O2" s="125">
        <v>820</v>
      </c>
      <c r="P2" s="125" t="s">
        <v>4</v>
      </c>
      <c r="Q2" s="138"/>
    </row>
    <row r="3" spans="1:19" s="1" customFormat="1" ht="15" thickBot="1" x14ac:dyDescent="0.35">
      <c r="A3" s="133"/>
      <c r="B3" s="133"/>
      <c r="C3" s="133"/>
      <c r="D3" s="134"/>
      <c r="E3" s="140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2" t="s">
        <v>5</v>
      </c>
    </row>
    <row r="4" spans="1:19" ht="14.4" x14ac:dyDescent="0.3">
      <c r="A4" s="127" t="s">
        <v>312</v>
      </c>
      <c r="B4" s="128"/>
      <c r="C4" s="117" t="s">
        <v>6</v>
      </c>
      <c r="D4" s="3" t="s">
        <v>7</v>
      </c>
      <c r="E4" s="4">
        <f t="shared" ref="E4:I5" si="0">E6+E39+E58+E85+E96+E109+E116+E135+E148+E159+E190+E231+E256+E277</f>
        <v>884088</v>
      </c>
      <c r="F4" s="5">
        <f t="shared" si="0"/>
        <v>318163</v>
      </c>
      <c r="G4" s="5">
        <f t="shared" si="0"/>
        <v>1419785</v>
      </c>
      <c r="H4" s="5">
        <f t="shared" si="0"/>
        <v>225686</v>
      </c>
      <c r="I4" s="5">
        <f t="shared" si="0"/>
        <v>16061</v>
      </c>
      <c r="J4" s="6">
        <f t="shared" ref="J4:J9" si="1">SUM(E4:I4)</f>
        <v>2863783</v>
      </c>
      <c r="K4" s="5">
        <f>K6+K39+K58+K85+K96+K109+K116+K135+K148+K159+K190+K231+K256+K277</f>
        <v>1314973</v>
      </c>
      <c r="L4" s="5">
        <f>L6+L39+L58+L85+L96+L109+L116+L135+L148+L159+L190+L231+L256+L277</f>
        <v>0</v>
      </c>
      <c r="M4" s="5">
        <f>SUM(K4:L4)</f>
        <v>1314973</v>
      </c>
      <c r="N4" s="5">
        <f>N6+N39+N58+N85+N96+N109+N116+N135+N148+N159+N190+N231+N256+N277</f>
        <v>0</v>
      </c>
      <c r="O4" s="7">
        <f>O6+O39+O58+O85+O96+O109+O116+O135+O148+O159+O190+O231+O256+O277</f>
        <v>222890</v>
      </c>
      <c r="P4" s="7">
        <f>SUM(N4:O4)</f>
        <v>222890</v>
      </c>
      <c r="Q4" s="8">
        <f>P4+M4+J4</f>
        <v>4401646</v>
      </c>
      <c r="S4" s="10"/>
    </row>
    <row r="5" spans="1:19" ht="15" thickBot="1" x14ac:dyDescent="0.35">
      <c r="A5" s="129"/>
      <c r="B5" s="130"/>
      <c r="C5" s="118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K7+K40+K59+K86+K97+K110+K117+K136+K149+K160+K191+K232+K257+K278</f>
        <v>0</v>
      </c>
      <c r="L5" s="13">
        <f>L7+L40+L59+L86+L97+L110+L117+L136+L149+L160+L191+L232+L257+L278</f>
        <v>0</v>
      </c>
      <c r="M5" s="13">
        <f>SUM(K5:L5)</f>
        <v>0</v>
      </c>
      <c r="N5" s="13">
        <f>N7+N40+N59+N86+N97+N110+N117+N136+N149+N160+N191+N232+N257+N278</f>
        <v>0</v>
      </c>
      <c r="O5" s="13">
        <f>O7+O40+O59+O86+O97+O110+O117+O136+O149+O160+O191+O232+O257+O278</f>
        <v>0</v>
      </c>
      <c r="P5" s="14">
        <f>SUM(N5:O5)</f>
        <v>0</v>
      </c>
      <c r="Q5" s="15">
        <f>P5+M5+J5</f>
        <v>0</v>
      </c>
    </row>
    <row r="6" spans="1:19" x14ac:dyDescent="0.3">
      <c r="A6" s="113" t="s">
        <v>8</v>
      </c>
      <c r="B6" s="114"/>
      <c r="C6" s="117" t="s">
        <v>9</v>
      </c>
      <c r="D6" s="111"/>
      <c r="E6" s="16">
        <f t="shared" ref="E6:I7" si="2">E8+E14+E16+E18+E20+E22+E34+E36</f>
        <v>28709</v>
      </c>
      <c r="F6" s="17">
        <f t="shared" si="2"/>
        <v>13922</v>
      </c>
      <c r="G6" s="17">
        <f t="shared" si="2"/>
        <v>224617</v>
      </c>
      <c r="H6" s="17">
        <f t="shared" si="2"/>
        <v>14720</v>
      </c>
      <c r="I6" s="17">
        <f t="shared" si="2"/>
        <v>0</v>
      </c>
      <c r="J6" s="18">
        <f t="shared" si="1"/>
        <v>281968</v>
      </c>
      <c r="K6" s="16">
        <f>K8+K14+K16+K18+K20+K22+K34+K36</f>
        <v>32500</v>
      </c>
      <c r="L6" s="17">
        <f>L8+L14+L16+L18+L20+L22+L34+L36</f>
        <v>0</v>
      </c>
      <c r="M6" s="18">
        <f t="shared" ref="M6:M37" si="3">SUM(K6:L6)</f>
        <v>32500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314468</v>
      </c>
    </row>
    <row r="7" spans="1:19" ht="14.4" thickBot="1" x14ac:dyDescent="0.35">
      <c r="A7" s="115"/>
      <c r="B7" s="116"/>
      <c r="C7" s="118"/>
      <c r="D7" s="11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x14ac:dyDescent="0.3">
      <c r="A8" s="102" t="s">
        <v>10</v>
      </c>
      <c r="B8" s="102"/>
      <c r="C8" s="104" t="s">
        <v>11</v>
      </c>
      <c r="D8" s="119"/>
      <c r="E8" s="26">
        <f>E10+E12</f>
        <v>28709</v>
      </c>
      <c r="F8" s="27">
        <f>F10+F12</f>
        <v>13922</v>
      </c>
      <c r="G8" s="27">
        <f t="shared" ref="G8:I9" si="4">G10+G12</f>
        <v>16821</v>
      </c>
      <c r="H8" s="27">
        <f t="shared" si="4"/>
        <v>100</v>
      </c>
      <c r="I8" s="27">
        <f t="shared" si="4"/>
        <v>0</v>
      </c>
      <c r="J8" s="28">
        <f t="shared" si="1"/>
        <v>59552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59552</v>
      </c>
    </row>
    <row r="9" spans="1:19" x14ac:dyDescent="0.3">
      <c r="A9" s="107"/>
      <c r="B9" s="107"/>
      <c r="C9" s="109"/>
      <c r="D9" s="12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x14ac:dyDescent="0.3">
      <c r="A10" s="107"/>
      <c r="B10" s="107" t="s">
        <v>12</v>
      </c>
      <c r="C10" s="109" t="s">
        <v>250</v>
      </c>
      <c r="D10" s="36" t="s">
        <v>13</v>
      </c>
      <c r="E10" s="37">
        <v>28709</v>
      </c>
      <c r="F10" s="38">
        <v>10032</v>
      </c>
      <c r="G10" s="38">
        <v>4885</v>
      </c>
      <c r="H10" s="38">
        <v>100</v>
      </c>
      <c r="I10" s="38">
        <v>0</v>
      </c>
      <c r="J10" s="39">
        <f t="shared" ref="J10:J37" si="7">SUM(E10:I10)</f>
        <v>43726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43726</v>
      </c>
    </row>
    <row r="11" spans="1:19" x14ac:dyDescent="0.3">
      <c r="A11" s="107"/>
      <c r="B11" s="107"/>
      <c r="C11" s="10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x14ac:dyDescent="0.3">
      <c r="A12" s="107"/>
      <c r="B12" s="107" t="s">
        <v>14</v>
      </c>
      <c r="C12" s="109" t="s">
        <v>15</v>
      </c>
      <c r="D12" s="36" t="s">
        <v>13</v>
      </c>
      <c r="E12" s="37">
        <v>0</v>
      </c>
      <c r="F12" s="38">
        <v>3890</v>
      </c>
      <c r="G12" s="38">
        <v>11936</v>
      </c>
      <c r="H12" s="38">
        <v>0</v>
      </c>
      <c r="I12" s="38">
        <v>0</v>
      </c>
      <c r="J12" s="39">
        <f t="shared" si="7"/>
        <v>15826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15826</v>
      </c>
    </row>
    <row r="13" spans="1:19" x14ac:dyDescent="0.3">
      <c r="A13" s="107"/>
      <c r="B13" s="107"/>
      <c r="C13" s="10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x14ac:dyDescent="0.3">
      <c r="A14" s="107" t="s">
        <v>16</v>
      </c>
      <c r="B14" s="107"/>
      <c r="C14" s="109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3">
      <c r="A15" s="107"/>
      <c r="B15" s="107"/>
      <c r="C15" s="10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x14ac:dyDescent="0.3">
      <c r="A16" s="107" t="s">
        <v>19</v>
      </c>
      <c r="B16" s="107"/>
      <c r="C16" s="109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11020</v>
      </c>
      <c r="I16" s="38">
        <v>0</v>
      </c>
      <c r="J16" s="39">
        <f t="shared" si="7"/>
        <v>11020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11020</v>
      </c>
    </row>
    <row r="17" spans="1:17" x14ac:dyDescent="0.3">
      <c r="A17" s="107"/>
      <c r="B17" s="107"/>
      <c r="C17" s="10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3">
      <c r="A18" s="107" t="s">
        <v>19</v>
      </c>
      <c r="B18" s="107"/>
      <c r="C18" s="109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3">
      <c r="A19" s="107"/>
      <c r="B19" s="107"/>
      <c r="C19" s="10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3">
      <c r="A20" s="107" t="s">
        <v>24</v>
      </c>
      <c r="B20" s="107"/>
      <c r="C20" s="109" t="s">
        <v>25</v>
      </c>
      <c r="D20" s="36" t="s">
        <v>26</v>
      </c>
      <c r="E20" s="37">
        <v>0</v>
      </c>
      <c r="F20" s="38">
        <v>0</v>
      </c>
      <c r="G20" s="38">
        <v>8500</v>
      </c>
      <c r="H20" s="38">
        <v>0</v>
      </c>
      <c r="I20" s="38">
        <v>0</v>
      </c>
      <c r="J20" s="39">
        <f t="shared" si="7"/>
        <v>8500</v>
      </c>
      <c r="K20" s="37">
        <v>32500</v>
      </c>
      <c r="L20" s="38">
        <v>0</v>
      </c>
      <c r="M20" s="39">
        <f t="shared" si="3"/>
        <v>32500</v>
      </c>
      <c r="N20" s="37">
        <v>0</v>
      </c>
      <c r="O20" s="38">
        <v>0</v>
      </c>
      <c r="P20" s="40">
        <f t="shared" si="5"/>
        <v>0</v>
      </c>
      <c r="Q20" s="41">
        <f t="shared" si="6"/>
        <v>41000</v>
      </c>
    </row>
    <row r="21" spans="1:17" x14ac:dyDescent="0.3">
      <c r="A21" s="107"/>
      <c r="B21" s="107"/>
      <c r="C21" s="10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3">
      <c r="A22" s="107" t="s">
        <v>27</v>
      </c>
      <c r="B22" s="107"/>
      <c r="C22" s="109" t="s">
        <v>28</v>
      </c>
      <c r="D22" s="120"/>
      <c r="E22" s="37">
        <f>E24+E26+E28+E30+E32</f>
        <v>0</v>
      </c>
      <c r="F22" s="38">
        <f>F24+F26+F28+F30+F32</f>
        <v>0</v>
      </c>
      <c r="G22" s="38">
        <f>G24+G26+G28+G30+G32</f>
        <v>195900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195900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>Q24+Q26+Q28+Q30+Q32</f>
        <v>195900</v>
      </c>
    </row>
    <row r="23" spans="1:17" x14ac:dyDescent="0.3">
      <c r="A23" s="107"/>
      <c r="B23" s="107"/>
      <c r="C23" s="109"/>
      <c r="D23" s="12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3.8" customHeight="1" x14ac:dyDescent="0.3">
      <c r="A24" s="107"/>
      <c r="B24" s="107" t="s">
        <v>29</v>
      </c>
      <c r="C24" s="109" t="s">
        <v>31</v>
      </c>
      <c r="D24" s="36" t="s">
        <v>30</v>
      </c>
      <c r="E24" s="37">
        <v>0</v>
      </c>
      <c r="F24" s="38">
        <v>0</v>
      </c>
      <c r="G24" s="38">
        <v>11000</v>
      </c>
      <c r="H24" s="38">
        <v>0</v>
      </c>
      <c r="I24" s="38">
        <v>0</v>
      </c>
      <c r="J24" s="39">
        <f t="shared" si="7"/>
        <v>11000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11000</v>
      </c>
    </row>
    <row r="25" spans="1:17" x14ac:dyDescent="0.3">
      <c r="A25" s="107"/>
      <c r="B25" s="107"/>
      <c r="C25" s="109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3">
      <c r="A26" s="107"/>
      <c r="B26" s="107" t="s">
        <v>32</v>
      </c>
      <c r="C26" s="109" t="s">
        <v>295</v>
      </c>
      <c r="D26" s="36" t="s">
        <v>30</v>
      </c>
      <c r="E26" s="37">
        <v>0</v>
      </c>
      <c r="F26" s="38">
        <v>0</v>
      </c>
      <c r="G26" s="38">
        <v>136900</v>
      </c>
      <c r="H26" s="38">
        <v>0</v>
      </c>
      <c r="I26" s="38">
        <v>0</v>
      </c>
      <c r="J26" s="39">
        <f>SUM(E26:I26)</f>
        <v>136900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136900</v>
      </c>
    </row>
    <row r="27" spans="1:17" x14ac:dyDescent="0.3">
      <c r="A27" s="107"/>
      <c r="B27" s="107"/>
      <c r="C27" s="10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3">
      <c r="A28" s="107"/>
      <c r="B28" s="107" t="s">
        <v>32</v>
      </c>
      <c r="C28" s="103" t="s">
        <v>296</v>
      </c>
      <c r="D28" s="120"/>
      <c r="E28" s="37">
        <v>0</v>
      </c>
      <c r="F28" s="38">
        <v>0</v>
      </c>
      <c r="G28" s="38">
        <v>8000</v>
      </c>
      <c r="H28" s="38">
        <v>0</v>
      </c>
      <c r="I28" s="38">
        <v>0</v>
      </c>
      <c r="J28" s="39">
        <f t="shared" si="7"/>
        <v>8000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8000</v>
      </c>
    </row>
    <row r="29" spans="1:17" x14ac:dyDescent="0.3">
      <c r="A29" s="107"/>
      <c r="B29" s="107"/>
      <c r="C29" s="104"/>
      <c r="D29" s="12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3">
      <c r="A30" s="107"/>
      <c r="B30" s="107" t="s">
        <v>32</v>
      </c>
      <c r="C30" s="103" t="s">
        <v>33</v>
      </c>
      <c r="D30" s="36" t="s">
        <v>30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3">
      <c r="A31" s="107"/>
      <c r="B31" s="107"/>
      <c r="C31" s="104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3">
      <c r="A32" s="107"/>
      <c r="B32" s="107" t="s">
        <v>297</v>
      </c>
      <c r="C32" s="109" t="s">
        <v>298</v>
      </c>
      <c r="D32" s="36" t="s">
        <v>30</v>
      </c>
      <c r="E32" s="37">
        <v>0</v>
      </c>
      <c r="F32" s="38">
        <v>0</v>
      </c>
      <c r="G32" s="38">
        <v>40000</v>
      </c>
      <c r="H32" s="38">
        <v>0</v>
      </c>
      <c r="I32" s="38">
        <v>0</v>
      </c>
      <c r="J32" s="39">
        <f t="shared" si="7"/>
        <v>40000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40000</v>
      </c>
    </row>
    <row r="33" spans="1:17" x14ac:dyDescent="0.3">
      <c r="A33" s="107"/>
      <c r="B33" s="107"/>
      <c r="C33" s="10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hidden="1" x14ac:dyDescent="0.3">
      <c r="A34" s="107" t="s">
        <v>34</v>
      </c>
      <c r="B34" s="107"/>
      <c r="C34" s="109" t="s">
        <v>35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</row>
    <row r="35" spans="1:17" hidden="1" x14ac:dyDescent="0.3">
      <c r="A35" s="107"/>
      <c r="B35" s="107"/>
      <c r="C35" s="10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3">
      <c r="A36" s="107" t="s">
        <v>36</v>
      </c>
      <c r="B36" s="107"/>
      <c r="C36" s="109" t="s">
        <v>37</v>
      </c>
      <c r="D36" s="12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4.4" thickBot="1" x14ac:dyDescent="0.35">
      <c r="A37" s="107"/>
      <c r="B37" s="107"/>
      <c r="C37" s="109"/>
      <c r="D37" s="120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3">
      <c r="A39" s="113" t="s">
        <v>38</v>
      </c>
      <c r="B39" s="114"/>
      <c r="C39" s="117" t="s">
        <v>39</v>
      </c>
      <c r="D39" s="111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13215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13450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13450</v>
      </c>
    </row>
    <row r="40" spans="1:17" ht="14.4" thickBot="1" x14ac:dyDescent="0.35">
      <c r="A40" s="115"/>
      <c r="B40" s="116"/>
      <c r="C40" s="118"/>
      <c r="D40" s="11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3">
      <c r="A41" s="102" t="s">
        <v>40</v>
      </c>
      <c r="B41" s="102"/>
      <c r="C41" s="104" t="s">
        <v>41</v>
      </c>
      <c r="D41" s="49" t="s">
        <v>42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3">
      <c r="A42" s="107"/>
      <c r="B42" s="107"/>
      <c r="C42" s="10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3">
      <c r="A43" s="107" t="s">
        <v>43</v>
      </c>
      <c r="B43" s="107"/>
      <c r="C43" s="109" t="s">
        <v>44</v>
      </c>
      <c r="D43" s="120"/>
      <c r="E43" s="37">
        <f t="shared" ref="E43:P43" si="15">E45+E47</f>
        <v>0</v>
      </c>
      <c r="F43" s="38">
        <v>235</v>
      </c>
      <c r="G43" s="38">
        <v>1350</v>
      </c>
      <c r="H43" s="38">
        <f t="shared" si="15"/>
        <v>0</v>
      </c>
      <c r="I43" s="38">
        <f t="shared" si="15"/>
        <v>0</v>
      </c>
      <c r="J43" s="29">
        <f t="shared" si="11"/>
        <v>1585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1585</v>
      </c>
    </row>
    <row r="44" spans="1:17" x14ac:dyDescent="0.3">
      <c r="A44" s="107"/>
      <c r="B44" s="107"/>
      <c r="C44" s="109"/>
      <c r="D44" s="12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</row>
    <row r="45" spans="1:17" hidden="1" x14ac:dyDescent="0.3">
      <c r="A45" s="107"/>
      <c r="B45" s="107" t="s">
        <v>45</v>
      </c>
      <c r="C45" s="109" t="s">
        <v>46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</row>
    <row r="46" spans="1:17" hidden="1" x14ac:dyDescent="0.3">
      <c r="A46" s="107"/>
      <c r="B46" s="107"/>
      <c r="C46" s="10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hidden="1" x14ac:dyDescent="0.3">
      <c r="A47" s="107"/>
      <c r="B47" s="107" t="s">
        <v>47</v>
      </c>
      <c r="C47" s="109" t="s">
        <v>48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</row>
    <row r="48" spans="1:17" hidden="1" x14ac:dyDescent="0.3">
      <c r="A48" s="107"/>
      <c r="B48" s="107"/>
      <c r="C48" s="10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3">
      <c r="A49" s="107" t="s">
        <v>49</v>
      </c>
      <c r="B49" s="107"/>
      <c r="C49" s="109" t="s">
        <v>50</v>
      </c>
      <c r="D49" s="36" t="s">
        <v>42</v>
      </c>
      <c r="E49" s="37">
        <v>0</v>
      </c>
      <c r="F49" s="38">
        <v>0</v>
      </c>
      <c r="G49" s="38">
        <v>265</v>
      </c>
      <c r="H49" s="38">
        <v>0</v>
      </c>
      <c r="I49" s="38">
        <v>0</v>
      </c>
      <c r="J49" s="29">
        <f t="shared" si="11"/>
        <v>265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265</v>
      </c>
    </row>
    <row r="50" spans="1:17" x14ac:dyDescent="0.3">
      <c r="A50" s="107"/>
      <c r="B50" s="107"/>
      <c r="C50" s="10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3">
      <c r="A51" s="107" t="s">
        <v>49</v>
      </c>
      <c r="B51" s="107"/>
      <c r="C51" s="109" t="s">
        <v>51</v>
      </c>
      <c r="D51" s="36" t="s">
        <v>52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3">
      <c r="A52" s="107"/>
      <c r="B52" s="107"/>
      <c r="C52" s="10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3">
      <c r="A53" s="107" t="s">
        <v>53</v>
      </c>
      <c r="B53" s="107"/>
      <c r="C53" s="109" t="s">
        <v>54</v>
      </c>
      <c r="D53" s="36" t="s">
        <v>42</v>
      </c>
      <c r="E53" s="37">
        <v>0</v>
      </c>
      <c r="F53" s="38">
        <v>0</v>
      </c>
      <c r="G53" s="38">
        <v>3000</v>
      </c>
      <c r="H53" s="38">
        <v>0</v>
      </c>
      <c r="I53" s="38">
        <v>0</v>
      </c>
      <c r="J53" s="29">
        <f t="shared" si="11"/>
        <v>3000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3000</v>
      </c>
    </row>
    <row r="54" spans="1:17" x14ac:dyDescent="0.3">
      <c r="A54" s="107"/>
      <c r="B54" s="107"/>
      <c r="C54" s="10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3">
      <c r="A55" s="107" t="s">
        <v>55</v>
      </c>
      <c r="B55" s="107"/>
      <c r="C55" s="109" t="s">
        <v>56</v>
      </c>
      <c r="D55" s="36" t="s">
        <v>57</v>
      </c>
      <c r="E55" s="37">
        <v>0</v>
      </c>
      <c r="F55" s="38">
        <v>0</v>
      </c>
      <c r="G55" s="38">
        <v>2600</v>
      </c>
      <c r="H55" s="38">
        <v>0</v>
      </c>
      <c r="I55" s="38">
        <v>0</v>
      </c>
      <c r="J55" s="29">
        <f t="shared" si="11"/>
        <v>2600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2600</v>
      </c>
    </row>
    <row r="56" spans="1:17" ht="14.4" thickBot="1" x14ac:dyDescent="0.35">
      <c r="A56" s="108"/>
      <c r="B56" s="108"/>
      <c r="C56" s="110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3">
      <c r="A58" s="113" t="s">
        <v>58</v>
      </c>
      <c r="B58" s="114"/>
      <c r="C58" s="117" t="s">
        <v>59</v>
      </c>
      <c r="D58" s="11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64712</v>
      </c>
      <c r="H58" s="17">
        <f t="shared" si="16"/>
        <v>1</v>
      </c>
      <c r="I58" s="17">
        <f t="shared" si="16"/>
        <v>0</v>
      </c>
      <c r="J58" s="19">
        <f t="shared" ref="J58:J83" si="17">SUM(E58:I58)</f>
        <v>65106</v>
      </c>
      <c r="K58" s="52">
        <f>K60+K62+K64+K66+K68+K70+K72+K74+K76+K78+K80+K82</f>
        <v>9000</v>
      </c>
      <c r="L58" s="17">
        <f>L60+L62+L64+L66+L68+L70+L72+L74+L76+L78+L80+L82</f>
        <v>0</v>
      </c>
      <c r="M58" s="19">
        <f t="shared" ref="M58:M83" si="18">SUM(K58:L58)</f>
        <v>9000</v>
      </c>
      <c r="N58" s="52">
        <f t="shared" ref="N58:O58" si="19">N60+N62+N64+N66+N68+N70+N72+N74+N76+N78+N80+N82</f>
        <v>0</v>
      </c>
      <c r="O58" s="17">
        <f t="shared" si="19"/>
        <v>1766</v>
      </c>
      <c r="P58" s="19">
        <f t="shared" ref="P58:P83" si="20">SUM(N58:O58)</f>
        <v>1766</v>
      </c>
      <c r="Q58" s="20">
        <f t="shared" ref="Q58:Q83" si="21">P58+M58+J58</f>
        <v>75872</v>
      </c>
    </row>
    <row r="59" spans="1:17" ht="14.4" thickBot="1" x14ac:dyDescent="0.35">
      <c r="A59" s="115"/>
      <c r="B59" s="116"/>
      <c r="C59" s="118"/>
      <c r="D59" s="11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x14ac:dyDescent="0.3">
      <c r="A60" s="102" t="s">
        <v>60</v>
      </c>
      <c r="B60" s="102"/>
      <c r="C60" s="104" t="s">
        <v>251</v>
      </c>
      <c r="D60" s="49" t="s">
        <v>42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3">
      <c r="A61" s="107"/>
      <c r="B61" s="107"/>
      <c r="C61" s="109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x14ac:dyDescent="0.3">
      <c r="A62" s="107" t="s">
        <v>61</v>
      </c>
      <c r="B62" s="107"/>
      <c r="C62" s="109" t="s">
        <v>62</v>
      </c>
      <c r="D62" s="36" t="s">
        <v>42</v>
      </c>
      <c r="E62" s="37">
        <v>0</v>
      </c>
      <c r="F62" s="38">
        <v>0</v>
      </c>
      <c r="G62" s="38">
        <v>27221</v>
      </c>
      <c r="H62" s="38">
        <v>0</v>
      </c>
      <c r="I62" s="38">
        <v>0</v>
      </c>
      <c r="J62" s="29">
        <f>SUM(E62:I62)</f>
        <v>27221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27221</v>
      </c>
    </row>
    <row r="63" spans="1:17" x14ac:dyDescent="0.3">
      <c r="A63" s="107"/>
      <c r="B63" s="107"/>
      <c r="C63" s="109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x14ac:dyDescent="0.3">
      <c r="A64" s="107" t="s">
        <v>63</v>
      </c>
      <c r="B64" s="107"/>
      <c r="C64" s="109" t="s">
        <v>252</v>
      </c>
      <c r="D64" s="36" t="s">
        <v>64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3">
      <c r="A65" s="107"/>
      <c r="B65" s="107"/>
      <c r="C65" s="109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3">
      <c r="A66" s="107" t="s">
        <v>63</v>
      </c>
      <c r="B66" s="107"/>
      <c r="C66" s="109" t="s">
        <v>254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3">
      <c r="A67" s="107"/>
      <c r="B67" s="107"/>
      <c r="C67" s="109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/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3">
      <c r="A68" s="107" t="s">
        <v>63</v>
      </c>
      <c r="B68" s="107"/>
      <c r="C68" s="109" t="s">
        <v>299</v>
      </c>
      <c r="D68" s="36" t="s">
        <v>64</v>
      </c>
      <c r="E68" s="37">
        <v>0</v>
      </c>
      <c r="F68" s="38">
        <v>0</v>
      </c>
      <c r="G68" s="38">
        <v>5601</v>
      </c>
      <c r="H68" s="38">
        <v>0</v>
      </c>
      <c r="I68" s="38">
        <v>0</v>
      </c>
      <c r="J68" s="29">
        <f>SUM(E68:I68)</f>
        <v>5601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5601</v>
      </c>
    </row>
    <row r="69" spans="1:17" x14ac:dyDescent="0.3">
      <c r="A69" s="107"/>
      <c r="B69" s="107"/>
      <c r="C69" s="109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hidden="1" x14ac:dyDescent="0.3">
      <c r="A70" s="107" t="s">
        <v>63</v>
      </c>
      <c r="B70" s="107"/>
      <c r="C70" s="109" t="s">
        <v>253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3">
      <c r="A71" s="107"/>
      <c r="B71" s="107"/>
      <c r="C71" s="109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3">
      <c r="A72" s="101" t="s">
        <v>63</v>
      </c>
      <c r="B72" s="101"/>
      <c r="C72" s="103" t="s">
        <v>255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6000</v>
      </c>
      <c r="L72" s="38">
        <v>0</v>
      </c>
      <c r="M72" s="40">
        <f>SUM(K72:L72)</f>
        <v>6000</v>
      </c>
      <c r="N72" s="44">
        <v>0</v>
      </c>
      <c r="O72" s="38">
        <v>0</v>
      </c>
      <c r="P72" s="40">
        <f t="shared" si="20"/>
        <v>0</v>
      </c>
      <c r="Q72" s="41">
        <f t="shared" si="21"/>
        <v>6000</v>
      </c>
    </row>
    <row r="73" spans="1:17" x14ac:dyDescent="0.3">
      <c r="A73" s="102"/>
      <c r="B73" s="102"/>
      <c r="C73" s="104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3">
      <c r="A74" s="107" t="s">
        <v>65</v>
      </c>
      <c r="B74" s="107"/>
      <c r="C74" s="109" t="s">
        <v>66</v>
      </c>
      <c r="D74" s="36" t="s">
        <v>67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3">
      <c r="A75" s="107"/>
      <c r="B75" s="107"/>
      <c r="C75" s="109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3">
      <c r="A76" s="107" t="s">
        <v>68</v>
      </c>
      <c r="B76" s="107"/>
      <c r="C76" s="109" t="s">
        <v>69</v>
      </c>
      <c r="D76" s="36" t="s">
        <v>42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3">
      <c r="A77" s="107"/>
      <c r="B77" s="107"/>
      <c r="C77" s="109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3">
      <c r="A78" s="107" t="s">
        <v>70</v>
      </c>
      <c r="B78" s="107"/>
      <c r="C78" s="109" t="s">
        <v>71</v>
      </c>
      <c r="D78" s="36" t="s">
        <v>42</v>
      </c>
      <c r="E78" s="37">
        <v>0</v>
      </c>
      <c r="F78" s="38">
        <v>0</v>
      </c>
      <c r="G78" s="38">
        <v>12400</v>
      </c>
      <c r="H78" s="38">
        <v>1</v>
      </c>
      <c r="I78" s="38">
        <v>0</v>
      </c>
      <c r="J78" s="29">
        <f>SUM(E78:I78)</f>
        <v>12401</v>
      </c>
      <c r="K78" s="44">
        <v>0</v>
      </c>
      <c r="L78" s="38">
        <v>0</v>
      </c>
      <c r="M78" s="40">
        <f>SUM(K78:L78)</f>
        <v>0</v>
      </c>
      <c r="N78" s="44">
        <v>0</v>
      </c>
      <c r="O78" s="38">
        <v>1766</v>
      </c>
      <c r="P78" s="40">
        <f t="shared" si="20"/>
        <v>1766</v>
      </c>
      <c r="Q78" s="41">
        <f t="shared" si="21"/>
        <v>14167</v>
      </c>
    </row>
    <row r="79" spans="1:17" x14ac:dyDescent="0.3">
      <c r="A79" s="107"/>
      <c r="B79" s="107"/>
      <c r="C79" s="109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3">
      <c r="A80" s="107" t="s">
        <v>70</v>
      </c>
      <c r="B80" s="107"/>
      <c r="C80" s="109" t="s">
        <v>72</v>
      </c>
      <c r="D80" s="36" t="s">
        <v>73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3">
      <c r="A81" s="107"/>
      <c r="B81" s="107"/>
      <c r="C81" s="109" t="s">
        <v>74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hidden="1" x14ac:dyDescent="0.3">
      <c r="A82" s="107" t="s">
        <v>70</v>
      </c>
      <c r="B82" s="107"/>
      <c r="C82" s="109" t="s">
        <v>74</v>
      </c>
      <c r="D82" s="36" t="s">
        <v>73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4.4" hidden="1" thickBot="1" x14ac:dyDescent="0.35">
      <c r="A83" s="108"/>
      <c r="B83" s="108"/>
      <c r="C83" s="110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3">
      <c r="A85" s="113" t="s">
        <v>75</v>
      </c>
      <c r="B85" s="114"/>
      <c r="C85" s="117" t="s">
        <v>76</v>
      </c>
      <c r="D85" s="111"/>
      <c r="E85" s="16">
        <f t="shared" ref="E85:I86" si="26">E87+D89+E91+E93</f>
        <v>4315</v>
      </c>
      <c r="F85" s="17">
        <f t="shared" si="26"/>
        <v>2960</v>
      </c>
      <c r="G85" s="17">
        <f t="shared" si="26"/>
        <v>11566</v>
      </c>
      <c r="H85" s="17">
        <f t="shared" si="26"/>
        <v>8</v>
      </c>
      <c r="I85" s="17">
        <f t="shared" si="26"/>
        <v>0</v>
      </c>
      <c r="J85" s="19">
        <f t="shared" ref="J85:J94" si="27">SUM(E85:I85)</f>
        <v>18849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18849</v>
      </c>
    </row>
    <row r="86" spans="1:17" ht="14.4" thickBot="1" x14ac:dyDescent="0.35">
      <c r="A86" s="115"/>
      <c r="B86" s="116"/>
      <c r="C86" s="118"/>
      <c r="D86" s="112"/>
      <c r="E86" s="21">
        <f t="shared" si="26"/>
        <v>0</v>
      </c>
      <c r="F86" s="22">
        <f t="shared" si="26"/>
        <v>0</v>
      </c>
      <c r="G86" s="22">
        <f t="shared" si="26"/>
        <v>0</v>
      </c>
      <c r="H86" s="22">
        <f t="shared" si="26"/>
        <v>0</v>
      </c>
      <c r="I86" s="22">
        <f t="shared" si="26"/>
        <v>0</v>
      </c>
      <c r="J86" s="24">
        <f t="shared" si="27"/>
        <v>0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0</v>
      </c>
    </row>
    <row r="87" spans="1:17" x14ac:dyDescent="0.3">
      <c r="A87" s="102" t="s">
        <v>77</v>
      </c>
      <c r="B87" s="102"/>
      <c r="C87" s="104" t="s">
        <v>78</v>
      </c>
      <c r="D87" s="49" t="s">
        <v>79</v>
      </c>
      <c r="E87" s="26">
        <v>3271</v>
      </c>
      <c r="F87" s="27">
        <v>980</v>
      </c>
      <c r="G87" s="27">
        <v>946</v>
      </c>
      <c r="H87" s="27">
        <v>8</v>
      </c>
      <c r="I87" s="27">
        <v>0</v>
      </c>
      <c r="J87" s="29">
        <f t="shared" si="27"/>
        <v>5205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5205</v>
      </c>
    </row>
    <row r="88" spans="1:17" x14ac:dyDescent="0.3">
      <c r="A88" s="107"/>
      <c r="B88" s="107"/>
      <c r="C88" s="109"/>
      <c r="D88" s="36"/>
      <c r="E88" s="42"/>
      <c r="F88" s="43"/>
      <c r="G88" s="43"/>
      <c r="H88" s="43"/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3">
      <c r="A89" s="101" t="s">
        <v>77</v>
      </c>
      <c r="B89" s="101"/>
      <c r="C89" s="103" t="s">
        <v>80</v>
      </c>
      <c r="D89" s="94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3">
      <c r="A90" s="102"/>
      <c r="B90" s="102"/>
      <c r="C90" s="104"/>
      <c r="D90" s="94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3">
      <c r="A91" s="107" t="s">
        <v>81</v>
      </c>
      <c r="B91" s="107"/>
      <c r="C91" s="109" t="s">
        <v>82</v>
      </c>
      <c r="D91" s="120"/>
      <c r="E91" s="37">
        <v>1044</v>
      </c>
      <c r="F91" s="38">
        <v>365</v>
      </c>
      <c r="G91" s="38">
        <v>300</v>
      </c>
      <c r="H91" s="38">
        <v>0</v>
      </c>
      <c r="I91" s="38">
        <v>0</v>
      </c>
      <c r="J91" s="29">
        <f>SUM(E91:I91)</f>
        <v>1709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1709</v>
      </c>
    </row>
    <row r="92" spans="1:17" x14ac:dyDescent="0.3">
      <c r="A92" s="107"/>
      <c r="B92" s="107"/>
      <c r="C92" s="109"/>
      <c r="D92" s="120"/>
      <c r="E92" s="42"/>
      <c r="F92" s="43"/>
      <c r="G92" s="43"/>
      <c r="H92" s="43"/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3">
      <c r="A93" s="107" t="s">
        <v>83</v>
      </c>
      <c r="B93" s="107"/>
      <c r="C93" s="109" t="s">
        <v>84</v>
      </c>
      <c r="D93" s="36" t="s">
        <v>23</v>
      </c>
      <c r="E93" s="37">
        <v>0</v>
      </c>
      <c r="F93" s="38">
        <v>1615</v>
      </c>
      <c r="G93" s="38">
        <v>10320</v>
      </c>
      <c r="H93" s="38">
        <v>0</v>
      </c>
      <c r="I93" s="38">
        <v>0</v>
      </c>
      <c r="J93" s="29">
        <f t="shared" si="27"/>
        <v>11935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11935</v>
      </c>
    </row>
    <row r="94" spans="1:17" ht="14.4" thickBot="1" x14ac:dyDescent="0.35">
      <c r="A94" s="108"/>
      <c r="B94" s="108"/>
      <c r="C94" s="110"/>
      <c r="D94" s="50"/>
      <c r="E94" s="51"/>
      <c r="F94" s="45"/>
      <c r="G94" s="45"/>
      <c r="H94" s="45"/>
      <c r="I94" s="45"/>
      <c r="J94" s="24">
        <f t="shared" si="27"/>
        <v>0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0</v>
      </c>
    </row>
    <row r="95" spans="1:17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3">
      <c r="A96" s="113" t="s">
        <v>85</v>
      </c>
      <c r="B96" s="114"/>
      <c r="C96" s="117" t="s">
        <v>86</v>
      </c>
      <c r="D96" s="111"/>
      <c r="E96" s="16">
        <f t="shared" ref="E96:I97" si="31">E98+E100+E102+E104+E106</f>
        <v>78618</v>
      </c>
      <c r="F96" s="17">
        <f t="shared" si="31"/>
        <v>27747</v>
      </c>
      <c r="G96" s="17">
        <f t="shared" si="31"/>
        <v>33295</v>
      </c>
      <c r="H96" s="17">
        <f t="shared" si="31"/>
        <v>273</v>
      </c>
      <c r="I96" s="17">
        <f t="shared" si="31"/>
        <v>0</v>
      </c>
      <c r="J96" s="19">
        <f t="shared" ref="J96:J107" si="32">SUM(E96:I96)</f>
        <v>139933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139933</v>
      </c>
    </row>
    <row r="97" spans="1:17" ht="14.4" thickBot="1" x14ac:dyDescent="0.35">
      <c r="A97" s="115"/>
      <c r="B97" s="116"/>
      <c r="C97" s="118"/>
      <c r="D97" s="112"/>
      <c r="E97" s="21">
        <f t="shared" si="31"/>
        <v>0</v>
      </c>
      <c r="F97" s="22">
        <f t="shared" si="31"/>
        <v>0</v>
      </c>
      <c r="G97" s="22">
        <f t="shared" si="31"/>
        <v>0</v>
      </c>
      <c r="H97" s="22">
        <f t="shared" si="31"/>
        <v>0</v>
      </c>
      <c r="I97" s="22">
        <f t="shared" si="31"/>
        <v>0</v>
      </c>
      <c r="J97" s="24">
        <f t="shared" si="32"/>
        <v>0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0</v>
      </c>
    </row>
    <row r="98" spans="1:17" x14ac:dyDescent="0.3">
      <c r="A98" s="102" t="s">
        <v>87</v>
      </c>
      <c r="B98" s="102"/>
      <c r="C98" s="104" t="s">
        <v>88</v>
      </c>
      <c r="D98" s="49" t="s">
        <v>73</v>
      </c>
      <c r="E98" s="26">
        <v>62871</v>
      </c>
      <c r="F98" s="27">
        <v>22075</v>
      </c>
      <c r="G98" s="27">
        <v>14490</v>
      </c>
      <c r="H98" s="27">
        <v>100</v>
      </c>
      <c r="I98" s="27">
        <v>0</v>
      </c>
      <c r="J98" s="29">
        <f t="shared" si="32"/>
        <v>99536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99536</v>
      </c>
    </row>
    <row r="99" spans="1:17" x14ac:dyDescent="0.3">
      <c r="A99" s="107"/>
      <c r="B99" s="107"/>
      <c r="C99" s="109"/>
      <c r="D99" s="36"/>
      <c r="E99" s="42"/>
      <c r="F99" s="43"/>
      <c r="G99" s="43"/>
      <c r="H99" s="43"/>
      <c r="I99" s="43"/>
      <c r="J99" s="34">
        <f t="shared" si="32"/>
        <v>0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0</v>
      </c>
    </row>
    <row r="100" spans="1:17" x14ac:dyDescent="0.3">
      <c r="A100" s="107" t="s">
        <v>89</v>
      </c>
      <c r="B100" s="107"/>
      <c r="C100" s="109" t="s">
        <v>90</v>
      </c>
      <c r="D100" s="36" t="s">
        <v>73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3">
      <c r="A101" s="107"/>
      <c r="B101" s="107"/>
      <c r="C101" s="109"/>
      <c r="D101" s="36"/>
      <c r="E101" s="42"/>
      <c r="F101" s="43"/>
      <c r="G101" s="43"/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3">
      <c r="A102" s="107" t="s">
        <v>91</v>
      </c>
      <c r="B102" s="107"/>
      <c r="C102" s="109" t="s">
        <v>256</v>
      </c>
      <c r="D102" s="36" t="s">
        <v>73</v>
      </c>
      <c r="E102" s="37">
        <v>15747</v>
      </c>
      <c r="F102" s="38">
        <v>4715</v>
      </c>
      <c r="G102" s="38">
        <v>3241</v>
      </c>
      <c r="H102" s="38">
        <v>173</v>
      </c>
      <c r="I102" s="38">
        <v>0</v>
      </c>
      <c r="J102" s="29">
        <f t="shared" si="32"/>
        <v>23876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23876</v>
      </c>
    </row>
    <row r="103" spans="1:17" x14ac:dyDescent="0.3">
      <c r="A103" s="107"/>
      <c r="B103" s="107"/>
      <c r="C103" s="109"/>
      <c r="D103" s="36"/>
      <c r="E103" s="42"/>
      <c r="F103" s="43"/>
      <c r="G103" s="43"/>
      <c r="H103" s="43"/>
      <c r="I103" s="43"/>
      <c r="J103" s="34">
        <f t="shared" si="32"/>
        <v>0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0</v>
      </c>
    </row>
    <row r="104" spans="1:17" x14ac:dyDescent="0.3">
      <c r="A104" s="107" t="s">
        <v>92</v>
      </c>
      <c r="B104" s="107"/>
      <c r="C104" s="109" t="s">
        <v>93</v>
      </c>
      <c r="D104" s="36" t="s">
        <v>94</v>
      </c>
      <c r="E104" s="37">
        <v>0</v>
      </c>
      <c r="F104" s="38">
        <v>117</v>
      </c>
      <c r="G104" s="38">
        <v>464</v>
      </c>
      <c r="H104" s="38">
        <v>0</v>
      </c>
      <c r="I104" s="38">
        <v>0</v>
      </c>
      <c r="J104" s="29">
        <f t="shared" si="32"/>
        <v>581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581</v>
      </c>
    </row>
    <row r="105" spans="1:17" x14ac:dyDescent="0.3">
      <c r="A105" s="107"/>
      <c r="B105" s="107"/>
      <c r="C105" s="109"/>
      <c r="D105" s="36"/>
      <c r="E105" s="42"/>
      <c r="F105" s="43"/>
      <c r="G105" s="43"/>
      <c r="H105" s="43"/>
      <c r="I105" s="43"/>
      <c r="J105" s="34">
        <f t="shared" si="32"/>
        <v>0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0</v>
      </c>
    </row>
    <row r="106" spans="1:17" x14ac:dyDescent="0.3">
      <c r="A106" s="107" t="s">
        <v>95</v>
      </c>
      <c r="B106" s="107"/>
      <c r="C106" s="109" t="s">
        <v>96</v>
      </c>
      <c r="D106" s="36" t="s">
        <v>97</v>
      </c>
      <c r="E106" s="37">
        <v>0</v>
      </c>
      <c r="F106" s="38">
        <v>840</v>
      </c>
      <c r="G106" s="38">
        <v>14750</v>
      </c>
      <c r="H106" s="38">
        <v>0</v>
      </c>
      <c r="I106" s="38">
        <v>0</v>
      </c>
      <c r="J106" s="29">
        <f t="shared" si="32"/>
        <v>15590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15590</v>
      </c>
    </row>
    <row r="107" spans="1:17" ht="14.4" thickBot="1" x14ac:dyDescent="0.35">
      <c r="A107" s="107"/>
      <c r="B107" s="107"/>
      <c r="C107" s="109"/>
      <c r="D107" s="36"/>
      <c r="E107" s="51"/>
      <c r="F107" s="45"/>
      <c r="G107" s="45"/>
      <c r="H107" s="45"/>
      <c r="I107" s="45"/>
      <c r="J107" s="24">
        <f t="shared" si="32"/>
        <v>0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0</v>
      </c>
    </row>
    <row r="108" spans="1:17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3">
      <c r="A109" s="113" t="s">
        <v>98</v>
      </c>
      <c r="B109" s="114"/>
      <c r="C109" s="117" t="s">
        <v>99</v>
      </c>
      <c r="D109" s="111"/>
      <c r="E109" s="16">
        <f>E111+E113</f>
        <v>0</v>
      </c>
      <c r="F109" s="17">
        <f t="shared" ref="E109:I110" si="36">F111+F113</f>
        <v>0</v>
      </c>
      <c r="G109" s="17">
        <f t="shared" si="36"/>
        <v>342240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342240</v>
      </c>
      <c r="K109" s="16">
        <f>K111+K113</f>
        <v>542081</v>
      </c>
      <c r="L109" s="17">
        <f>L111+L113</f>
        <v>0</v>
      </c>
      <c r="M109" s="19">
        <f t="shared" ref="M109:M114" si="38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884321</v>
      </c>
    </row>
    <row r="110" spans="1:17" ht="14.4" thickBot="1" x14ac:dyDescent="0.35">
      <c r="A110" s="115"/>
      <c r="B110" s="116"/>
      <c r="C110" s="118"/>
      <c r="D110" s="112"/>
      <c r="E110" s="21">
        <f t="shared" si="36"/>
        <v>0</v>
      </c>
      <c r="F110" s="22">
        <f t="shared" si="36"/>
        <v>0</v>
      </c>
      <c r="G110" s="22">
        <f t="shared" si="36"/>
        <v>0</v>
      </c>
      <c r="H110" s="22">
        <f t="shared" si="36"/>
        <v>0</v>
      </c>
      <c r="I110" s="22">
        <f t="shared" si="36"/>
        <v>0</v>
      </c>
      <c r="J110" s="24">
        <f t="shared" si="37"/>
        <v>0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0</v>
      </c>
    </row>
    <row r="111" spans="1:17" x14ac:dyDescent="0.3">
      <c r="A111" s="102" t="s">
        <v>100</v>
      </c>
      <c r="B111" s="102"/>
      <c r="C111" s="104" t="s">
        <v>101</v>
      </c>
      <c r="D111" s="49" t="s">
        <v>64</v>
      </c>
      <c r="E111" s="26">
        <v>0</v>
      </c>
      <c r="F111" s="27">
        <v>0</v>
      </c>
      <c r="G111" s="27">
        <v>340140</v>
      </c>
      <c r="H111" s="27">
        <v>0</v>
      </c>
      <c r="I111" s="27">
        <v>0</v>
      </c>
      <c r="J111" s="29">
        <f>SUM(E111:I111)</f>
        <v>340140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9"/>
        <v>0</v>
      </c>
      <c r="Q111" s="30">
        <f t="shared" si="40"/>
        <v>882221</v>
      </c>
    </row>
    <row r="112" spans="1:17" x14ac:dyDescent="0.3">
      <c r="A112" s="107"/>
      <c r="B112" s="107"/>
      <c r="C112" s="109"/>
      <c r="D112" s="36"/>
      <c r="E112" s="42"/>
      <c r="F112" s="43"/>
      <c r="G112" s="43"/>
      <c r="H112" s="43"/>
      <c r="I112" s="43"/>
      <c r="J112" s="34">
        <f t="shared" si="37"/>
        <v>0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0</v>
      </c>
    </row>
    <row r="113" spans="1:17" x14ac:dyDescent="0.3">
      <c r="A113" s="107" t="s">
        <v>102</v>
      </c>
      <c r="B113" s="107"/>
      <c r="C113" s="109" t="s">
        <v>103</v>
      </c>
      <c r="D113" s="36" t="s">
        <v>104</v>
      </c>
      <c r="E113" s="37">
        <v>0</v>
      </c>
      <c r="F113" s="38">
        <v>0</v>
      </c>
      <c r="G113" s="38">
        <v>2100</v>
      </c>
      <c r="H113" s="38">
        <v>0</v>
      </c>
      <c r="I113" s="38">
        <v>0</v>
      </c>
      <c r="J113" s="29">
        <f>SUM(E113:I113)</f>
        <v>2100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2100</v>
      </c>
    </row>
    <row r="114" spans="1:17" ht="14.4" thickBot="1" x14ac:dyDescent="0.35">
      <c r="A114" s="108"/>
      <c r="B114" s="108"/>
      <c r="C114" s="110"/>
      <c r="D114" s="50"/>
      <c r="E114" s="51"/>
      <c r="F114" s="45"/>
      <c r="G114" s="45"/>
      <c r="H114" s="45"/>
      <c r="I114" s="45"/>
      <c r="J114" s="24">
        <f t="shared" si="37"/>
        <v>0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0</v>
      </c>
    </row>
    <row r="115" spans="1:17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3">
      <c r="A116" s="113" t="s">
        <v>105</v>
      </c>
      <c r="B116" s="114"/>
      <c r="C116" s="117" t="s">
        <v>106</v>
      </c>
      <c r="D116" s="111"/>
      <c r="E116" s="16">
        <f t="shared" ref="E116:I117" si="41">E118+E120+E122+E124+E126+E128+E130+E132</f>
        <v>0</v>
      </c>
      <c r="F116" s="17">
        <f t="shared" si="41"/>
        <v>0</v>
      </c>
      <c r="G116" s="17">
        <f t="shared" si="41"/>
        <v>42500</v>
      </c>
      <c r="H116" s="17">
        <f t="shared" si="41"/>
        <v>0</v>
      </c>
      <c r="I116" s="17">
        <f t="shared" si="41"/>
        <v>2500</v>
      </c>
      <c r="J116" s="19">
        <f t="shared" ref="J116:J133" si="42">SUM(E116:I116)</f>
        <v>45000</v>
      </c>
      <c r="K116" s="16">
        <f>K118+K120+K122+K124+K126+K128+K130+K132</f>
        <v>290000</v>
      </c>
      <c r="L116" s="17">
        <f>L118+L120+L122+L124+L126+L128+L132</f>
        <v>0</v>
      </c>
      <c r="M116" s="19">
        <f t="shared" ref="M116:M129" si="43">SUM(K116:L116)</f>
        <v>290000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4">SUM(N116:O116)</f>
        <v>17160</v>
      </c>
      <c r="Q116" s="20">
        <f>P116+M116+J116</f>
        <v>352160</v>
      </c>
    </row>
    <row r="117" spans="1:17" ht="14.4" thickBot="1" x14ac:dyDescent="0.35">
      <c r="A117" s="115"/>
      <c r="B117" s="116"/>
      <c r="C117" s="118"/>
      <c r="D117" s="112"/>
      <c r="E117" s="21">
        <f t="shared" si="41"/>
        <v>0</v>
      </c>
      <c r="F117" s="22">
        <f t="shared" si="41"/>
        <v>0</v>
      </c>
      <c r="G117" s="22">
        <f t="shared" si="41"/>
        <v>0</v>
      </c>
      <c r="H117" s="22">
        <f t="shared" si="41"/>
        <v>0</v>
      </c>
      <c r="I117" s="22">
        <f t="shared" si="41"/>
        <v>0</v>
      </c>
      <c r="J117" s="24">
        <f t="shared" si="42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43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4"/>
        <v>0</v>
      </c>
      <c r="Q117" s="25">
        <f t="shared" ref="Q117:Q133" si="45">P117+M117+J117</f>
        <v>0</v>
      </c>
    </row>
    <row r="118" spans="1:17" x14ac:dyDescent="0.3">
      <c r="A118" s="100" t="s">
        <v>107</v>
      </c>
      <c r="B118" s="102"/>
      <c r="C118" s="104" t="s">
        <v>108</v>
      </c>
      <c r="D118" s="49" t="s">
        <v>109</v>
      </c>
      <c r="E118" s="26">
        <v>0</v>
      </c>
      <c r="F118" s="27">
        <v>0</v>
      </c>
      <c r="G118" s="27">
        <v>24000</v>
      </c>
      <c r="H118" s="27">
        <v>0</v>
      </c>
      <c r="I118" s="27">
        <v>0</v>
      </c>
      <c r="J118" s="29">
        <f t="shared" si="42"/>
        <v>24000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4"/>
        <v>0</v>
      </c>
      <c r="Q118" s="30">
        <f t="shared" si="45"/>
        <v>24000</v>
      </c>
    </row>
    <row r="119" spans="1:17" x14ac:dyDescent="0.3">
      <c r="A119" s="105"/>
      <c r="B119" s="107"/>
      <c r="C119" s="109"/>
      <c r="D119" s="36"/>
      <c r="E119" s="42"/>
      <c r="F119" s="43"/>
      <c r="G119" s="43"/>
      <c r="H119" s="43"/>
      <c r="I119" s="43"/>
      <c r="J119" s="34">
        <f t="shared" si="42"/>
        <v>0</v>
      </c>
      <c r="K119" s="42"/>
      <c r="L119" s="43"/>
      <c r="M119" s="34">
        <f t="shared" si="43"/>
        <v>0</v>
      </c>
      <c r="N119" s="55"/>
      <c r="O119" s="43"/>
      <c r="P119" s="34">
        <f t="shared" si="44"/>
        <v>0</v>
      </c>
      <c r="Q119" s="35">
        <f t="shared" si="45"/>
        <v>0</v>
      </c>
    </row>
    <row r="120" spans="1:17" x14ac:dyDescent="0.3">
      <c r="A120" s="100" t="s">
        <v>107</v>
      </c>
      <c r="B120" s="107"/>
      <c r="C120" s="109" t="s">
        <v>110</v>
      </c>
      <c r="D120" s="36" t="s">
        <v>64</v>
      </c>
      <c r="E120" s="37">
        <v>0</v>
      </c>
      <c r="F120" s="38">
        <v>0</v>
      </c>
      <c r="G120" s="38">
        <v>13000</v>
      </c>
      <c r="H120" s="38">
        <v>0</v>
      </c>
      <c r="I120" s="38">
        <v>0</v>
      </c>
      <c r="J120" s="29">
        <f t="shared" si="42"/>
        <v>13000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4"/>
        <v>0</v>
      </c>
      <c r="Q120" s="41">
        <f t="shared" si="45"/>
        <v>13000</v>
      </c>
    </row>
    <row r="121" spans="1:17" x14ac:dyDescent="0.3">
      <c r="A121" s="105"/>
      <c r="B121" s="107"/>
      <c r="C121" s="109"/>
      <c r="D121" s="36"/>
      <c r="E121" s="42"/>
      <c r="F121" s="43"/>
      <c r="G121" s="43"/>
      <c r="H121" s="43"/>
      <c r="I121" s="43"/>
      <c r="J121" s="34">
        <f t="shared" si="42"/>
        <v>0</v>
      </c>
      <c r="K121" s="42"/>
      <c r="L121" s="43"/>
      <c r="M121" s="34">
        <f t="shared" si="43"/>
        <v>0</v>
      </c>
      <c r="N121" s="55"/>
      <c r="O121" s="43"/>
      <c r="P121" s="34">
        <f t="shared" si="44"/>
        <v>0</v>
      </c>
      <c r="Q121" s="35">
        <f t="shared" si="45"/>
        <v>0</v>
      </c>
    </row>
    <row r="122" spans="1:17" x14ac:dyDescent="0.3">
      <c r="A122" s="105" t="s">
        <v>107</v>
      </c>
      <c r="B122" s="107"/>
      <c r="C122" s="109" t="s">
        <v>111</v>
      </c>
      <c r="D122" s="36" t="s">
        <v>104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4"/>
        <v>0</v>
      </c>
      <c r="Q122" s="41">
        <f t="shared" si="45"/>
        <v>5000</v>
      </c>
    </row>
    <row r="123" spans="1:17" x14ac:dyDescent="0.3">
      <c r="A123" s="105"/>
      <c r="B123" s="107"/>
      <c r="C123" s="109"/>
      <c r="D123" s="36"/>
      <c r="E123" s="42"/>
      <c r="F123" s="43"/>
      <c r="G123" s="43"/>
      <c r="H123" s="43"/>
      <c r="I123" s="43"/>
      <c r="J123" s="34">
        <f t="shared" si="42"/>
        <v>0</v>
      </c>
      <c r="K123" s="42"/>
      <c r="L123" s="43"/>
      <c r="M123" s="34">
        <f t="shared" si="43"/>
        <v>0</v>
      </c>
      <c r="N123" s="55"/>
      <c r="O123" s="43"/>
      <c r="P123" s="34">
        <f t="shared" si="44"/>
        <v>0</v>
      </c>
      <c r="Q123" s="35">
        <f t="shared" si="45"/>
        <v>0</v>
      </c>
    </row>
    <row r="124" spans="1:17" x14ac:dyDescent="0.3">
      <c r="A124" s="105" t="s">
        <v>107</v>
      </c>
      <c r="B124" s="107"/>
      <c r="C124" s="109" t="s">
        <v>112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4"/>
        <v>0</v>
      </c>
      <c r="Q124" s="41">
        <f t="shared" si="45"/>
        <v>500</v>
      </c>
    </row>
    <row r="125" spans="1:17" x14ac:dyDescent="0.3">
      <c r="A125" s="105"/>
      <c r="B125" s="107"/>
      <c r="C125" s="109"/>
      <c r="D125" s="36"/>
      <c r="E125" s="42"/>
      <c r="F125" s="43"/>
      <c r="G125" s="43"/>
      <c r="H125" s="43"/>
      <c r="I125" s="43"/>
      <c r="J125" s="34">
        <f t="shared" si="42"/>
        <v>0</v>
      </c>
      <c r="K125" s="42"/>
      <c r="L125" s="43"/>
      <c r="M125" s="34">
        <f t="shared" si="43"/>
        <v>0</v>
      </c>
      <c r="N125" s="55"/>
      <c r="O125" s="43"/>
      <c r="P125" s="34">
        <f t="shared" si="44"/>
        <v>0</v>
      </c>
      <c r="Q125" s="35">
        <f t="shared" si="45"/>
        <v>0</v>
      </c>
    </row>
    <row r="126" spans="1:17" x14ac:dyDescent="0.3">
      <c r="A126" s="99" t="s">
        <v>113</v>
      </c>
      <c r="B126" s="101"/>
      <c r="C126" s="103" t="s">
        <v>114</v>
      </c>
      <c r="D126" s="36" t="s">
        <v>115</v>
      </c>
      <c r="E126" s="37">
        <v>0</v>
      </c>
      <c r="F126" s="38">
        <v>0</v>
      </c>
      <c r="G126" s="38">
        <v>0</v>
      </c>
      <c r="H126" s="38">
        <v>0</v>
      </c>
      <c r="I126" s="38">
        <v>2500</v>
      </c>
      <c r="J126" s="29">
        <f t="shared" si="42"/>
        <v>2500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4"/>
        <v>17160</v>
      </c>
      <c r="Q126" s="41">
        <f t="shared" si="45"/>
        <v>19660</v>
      </c>
    </row>
    <row r="127" spans="1:17" x14ac:dyDescent="0.3">
      <c r="A127" s="100"/>
      <c r="B127" s="102"/>
      <c r="C127" s="104"/>
      <c r="D127" s="36"/>
      <c r="E127" s="42"/>
      <c r="F127" s="43"/>
      <c r="G127" s="43"/>
      <c r="H127" s="43"/>
      <c r="I127" s="43"/>
      <c r="J127" s="34">
        <f t="shared" si="42"/>
        <v>0</v>
      </c>
      <c r="K127" s="42"/>
      <c r="L127" s="43"/>
      <c r="M127" s="34">
        <f t="shared" si="43"/>
        <v>0</v>
      </c>
      <c r="N127" s="55"/>
      <c r="O127" s="43"/>
      <c r="P127" s="34">
        <f t="shared" si="44"/>
        <v>0</v>
      </c>
      <c r="Q127" s="35">
        <f t="shared" si="45"/>
        <v>0</v>
      </c>
    </row>
    <row r="128" spans="1:17" x14ac:dyDescent="0.3">
      <c r="A128" s="99" t="s">
        <v>113</v>
      </c>
      <c r="B128" s="101"/>
      <c r="C128" s="103" t="s">
        <v>300</v>
      </c>
      <c r="D128" s="36" t="s">
        <v>115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100000</v>
      </c>
      <c r="L128" s="38">
        <v>0</v>
      </c>
      <c r="M128" s="40">
        <f>SUM(K128:L128)</f>
        <v>100000</v>
      </c>
      <c r="N128" s="44">
        <v>0</v>
      </c>
      <c r="O128" s="38">
        <v>0</v>
      </c>
      <c r="P128" s="40">
        <f t="shared" si="44"/>
        <v>0</v>
      </c>
      <c r="Q128" s="41">
        <f t="shared" si="45"/>
        <v>100000</v>
      </c>
    </row>
    <row r="129" spans="1:17" x14ac:dyDescent="0.3">
      <c r="A129" s="100"/>
      <c r="B129" s="102"/>
      <c r="C129" s="104"/>
      <c r="D129" s="36"/>
      <c r="E129" s="42"/>
      <c r="F129" s="43"/>
      <c r="G129" s="43"/>
      <c r="H129" s="43"/>
      <c r="I129" s="43"/>
      <c r="J129" s="34">
        <f t="shared" si="42"/>
        <v>0</v>
      </c>
      <c r="K129" s="42"/>
      <c r="L129" s="43"/>
      <c r="M129" s="34">
        <f t="shared" si="43"/>
        <v>0</v>
      </c>
      <c r="N129" s="55"/>
      <c r="O129" s="43"/>
      <c r="P129" s="34">
        <f t="shared" si="44"/>
        <v>0</v>
      </c>
      <c r="Q129" s="35">
        <f t="shared" si="45"/>
        <v>0</v>
      </c>
    </row>
    <row r="130" spans="1:17" x14ac:dyDescent="0.3">
      <c r="A130" s="99" t="s">
        <v>113</v>
      </c>
      <c r="B130" s="101"/>
      <c r="C130" s="103" t="s">
        <v>257</v>
      </c>
      <c r="D130" s="36" t="s">
        <v>115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6">SUM(E130:I130)</f>
        <v>0</v>
      </c>
      <c r="K130" s="37">
        <v>90000</v>
      </c>
      <c r="L130" s="38">
        <v>0</v>
      </c>
      <c r="M130" s="40">
        <f>SUM(K130:L130)</f>
        <v>90000</v>
      </c>
      <c r="N130" s="44">
        <v>0</v>
      </c>
      <c r="O130" s="38">
        <v>0</v>
      </c>
      <c r="P130" s="40">
        <f t="shared" ref="P130:P131" si="47">SUM(N130:O130)</f>
        <v>0</v>
      </c>
      <c r="Q130" s="41">
        <f t="shared" si="45"/>
        <v>90000</v>
      </c>
    </row>
    <row r="131" spans="1:17" x14ac:dyDescent="0.3">
      <c r="A131" s="100"/>
      <c r="B131" s="102"/>
      <c r="C131" s="104"/>
      <c r="D131" s="36"/>
      <c r="E131" s="42"/>
      <c r="F131" s="43"/>
      <c r="G131" s="43"/>
      <c r="H131" s="43"/>
      <c r="I131" s="43"/>
      <c r="J131" s="34">
        <f t="shared" si="46"/>
        <v>0</v>
      </c>
      <c r="K131" s="42"/>
      <c r="L131" s="43"/>
      <c r="M131" s="34">
        <f t="shared" ref="M131" si="48">SUM(K131:L131)</f>
        <v>0</v>
      </c>
      <c r="N131" s="55"/>
      <c r="O131" s="43"/>
      <c r="P131" s="34">
        <f t="shared" si="47"/>
        <v>0</v>
      </c>
      <c r="Q131" s="35">
        <f t="shared" si="45"/>
        <v>0</v>
      </c>
    </row>
    <row r="132" spans="1:17" x14ac:dyDescent="0.3">
      <c r="A132" s="105" t="s">
        <v>113</v>
      </c>
      <c r="B132" s="107"/>
      <c r="C132" s="109" t="s">
        <v>258</v>
      </c>
      <c r="D132" s="36" t="s">
        <v>115</v>
      </c>
      <c r="E132" s="37">
        <v>0</v>
      </c>
      <c r="F132" s="38">
        <v>0</v>
      </c>
      <c r="G132" s="38">
        <v>0</v>
      </c>
      <c r="H132" s="38">
        <v>0</v>
      </c>
      <c r="I132" s="38">
        <v>0</v>
      </c>
      <c r="J132" s="29">
        <f t="shared" si="42"/>
        <v>0</v>
      </c>
      <c r="K132" s="37">
        <v>100000</v>
      </c>
      <c r="L132" s="38">
        <v>0</v>
      </c>
      <c r="M132" s="40">
        <f>SUM(K132:L132)</f>
        <v>100000</v>
      </c>
      <c r="N132" s="44">
        <v>0</v>
      </c>
      <c r="O132" s="38">
        <v>0</v>
      </c>
      <c r="P132" s="40">
        <f t="shared" si="44"/>
        <v>0</v>
      </c>
      <c r="Q132" s="41">
        <f t="shared" si="45"/>
        <v>100000</v>
      </c>
    </row>
    <row r="133" spans="1:17" ht="14.4" thickBot="1" x14ac:dyDescent="0.35">
      <c r="A133" s="106"/>
      <c r="B133" s="108"/>
      <c r="C133" s="110"/>
      <c r="D133" s="50"/>
      <c r="E133" s="51"/>
      <c r="F133" s="45"/>
      <c r="G133" s="45"/>
      <c r="H133" s="45"/>
      <c r="I133" s="45"/>
      <c r="J133" s="24">
        <f t="shared" si="42"/>
        <v>0</v>
      </c>
      <c r="K133" s="51"/>
      <c r="L133" s="45"/>
      <c r="M133" s="24">
        <f t="shared" ref="M133" si="49">SUM(K133:L133)</f>
        <v>0</v>
      </c>
      <c r="N133" s="56"/>
      <c r="O133" s="45"/>
      <c r="P133" s="24">
        <f t="shared" si="44"/>
        <v>0</v>
      </c>
      <c r="Q133" s="25">
        <f t="shared" si="45"/>
        <v>0</v>
      </c>
    </row>
    <row r="134" spans="1:17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3">
      <c r="A135" s="113" t="s">
        <v>116</v>
      </c>
      <c r="B135" s="114"/>
      <c r="C135" s="117" t="s">
        <v>117</v>
      </c>
      <c r="D135" s="111"/>
      <c r="E135" s="16">
        <f t="shared" ref="E135:I136" si="50">E137+E139+E141+E143+E145</f>
        <v>193818</v>
      </c>
      <c r="F135" s="17">
        <f t="shared" si="50"/>
        <v>66397</v>
      </c>
      <c r="G135" s="17">
        <f t="shared" si="50"/>
        <v>61490</v>
      </c>
      <c r="H135" s="17">
        <f t="shared" si="50"/>
        <v>876</v>
      </c>
      <c r="I135" s="17">
        <f t="shared" si="50"/>
        <v>0</v>
      </c>
      <c r="J135" s="18">
        <f t="shared" ref="J135:J146" si="51">SUM(E135:I135)</f>
        <v>322581</v>
      </c>
      <c r="K135" s="16">
        <f>K137+K139+K141+K143+K145</f>
        <v>4000</v>
      </c>
      <c r="L135" s="17">
        <f>L137+L139+L141+L143+L145</f>
        <v>0</v>
      </c>
      <c r="M135" s="19">
        <f t="shared" ref="M135:M146" si="52">SUM(K135:L135)</f>
        <v>4000</v>
      </c>
      <c r="N135" s="52">
        <f>N137+N139+N141+N143+N145</f>
        <v>0</v>
      </c>
      <c r="O135" s="52">
        <f>O137+O139+O141+O143+O145</f>
        <v>0</v>
      </c>
      <c r="P135" s="19">
        <f t="shared" ref="P135:P146" si="53">SUM(N135:O135)</f>
        <v>0</v>
      </c>
      <c r="Q135" s="20">
        <f t="shared" ref="Q135:Q146" si="54">P135+M135+J135</f>
        <v>326581</v>
      </c>
    </row>
    <row r="136" spans="1:17" x14ac:dyDescent="0.3">
      <c r="A136" s="122"/>
      <c r="B136" s="123"/>
      <c r="C136" s="124"/>
      <c r="D136" s="120"/>
      <c r="E136" s="31">
        <f t="shared" si="50"/>
        <v>0</v>
      </c>
      <c r="F136" s="32">
        <f t="shared" si="50"/>
        <v>0</v>
      </c>
      <c r="G136" s="32">
        <f t="shared" si="50"/>
        <v>0</v>
      </c>
      <c r="H136" s="32">
        <f t="shared" si="50"/>
        <v>0</v>
      </c>
      <c r="I136" s="32">
        <f t="shared" si="50"/>
        <v>0</v>
      </c>
      <c r="J136" s="33">
        <f t="shared" si="51"/>
        <v>0</v>
      </c>
      <c r="K136" s="31">
        <f>K138+K140+K142+K144+K146</f>
        <v>0</v>
      </c>
      <c r="L136" s="32">
        <f>L138+L140+L142+L144+L146</f>
        <v>0</v>
      </c>
      <c r="M136" s="34">
        <f t="shared" si="52"/>
        <v>0</v>
      </c>
      <c r="N136" s="57">
        <f>N138+N140+N142+N144+N146</f>
        <v>0</v>
      </c>
      <c r="O136" s="57">
        <f>O138+O140+O142+O144+O146</f>
        <v>0</v>
      </c>
      <c r="P136" s="34">
        <f t="shared" si="53"/>
        <v>0</v>
      </c>
      <c r="Q136" s="35">
        <f t="shared" si="54"/>
        <v>0</v>
      </c>
    </row>
    <row r="137" spans="1:17" x14ac:dyDescent="0.3">
      <c r="A137" s="100" t="s">
        <v>118</v>
      </c>
      <c r="B137" s="102"/>
      <c r="C137" s="104" t="s">
        <v>119</v>
      </c>
      <c r="D137" s="49" t="s">
        <v>120</v>
      </c>
      <c r="E137" s="26">
        <v>178753</v>
      </c>
      <c r="F137" s="27">
        <v>61738</v>
      </c>
      <c r="G137" s="27">
        <v>54060</v>
      </c>
      <c r="H137" s="27">
        <v>628</v>
      </c>
      <c r="I137" s="27">
        <v>0</v>
      </c>
      <c r="J137" s="29">
        <f t="shared" si="51"/>
        <v>295179</v>
      </c>
      <c r="K137" s="26">
        <v>4000</v>
      </c>
      <c r="L137" s="27">
        <v>0</v>
      </c>
      <c r="M137" s="29">
        <f>SUM(K137:L137)</f>
        <v>4000</v>
      </c>
      <c r="N137" s="54">
        <v>0</v>
      </c>
      <c r="O137" s="27">
        <v>0</v>
      </c>
      <c r="P137" s="29">
        <f t="shared" si="53"/>
        <v>0</v>
      </c>
      <c r="Q137" s="30">
        <f t="shared" si="54"/>
        <v>299179</v>
      </c>
    </row>
    <row r="138" spans="1:17" x14ac:dyDescent="0.3">
      <c r="A138" s="105"/>
      <c r="B138" s="107"/>
      <c r="C138" s="109"/>
      <c r="D138" s="36"/>
      <c r="E138" s="42"/>
      <c r="F138" s="43"/>
      <c r="G138" s="43"/>
      <c r="H138" s="43"/>
      <c r="I138" s="43"/>
      <c r="J138" s="34">
        <f t="shared" si="51"/>
        <v>0</v>
      </c>
      <c r="K138" s="42"/>
      <c r="L138" s="43"/>
      <c r="M138" s="34">
        <f t="shared" si="52"/>
        <v>0</v>
      </c>
      <c r="N138" s="55"/>
      <c r="O138" s="43"/>
      <c r="P138" s="34">
        <f t="shared" si="53"/>
        <v>0</v>
      </c>
      <c r="Q138" s="35">
        <f t="shared" si="54"/>
        <v>0</v>
      </c>
    </row>
    <row r="139" spans="1:17" hidden="1" x14ac:dyDescent="0.3">
      <c r="A139" s="99" t="s">
        <v>121</v>
      </c>
      <c r="B139" s="101"/>
      <c r="C139" s="103" t="s">
        <v>122</v>
      </c>
      <c r="D139" s="14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1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3"/>
        <v>0</v>
      </c>
      <c r="Q139" s="41">
        <f t="shared" si="54"/>
        <v>0</v>
      </c>
    </row>
    <row r="140" spans="1:17" hidden="1" x14ac:dyDescent="0.3">
      <c r="A140" s="100"/>
      <c r="B140" s="102"/>
      <c r="C140" s="104"/>
      <c r="D140" s="142"/>
      <c r="E140" s="42"/>
      <c r="F140" s="43"/>
      <c r="G140" s="43"/>
      <c r="H140" s="43"/>
      <c r="I140" s="43"/>
      <c r="J140" s="33">
        <f t="shared" si="51"/>
        <v>0</v>
      </c>
      <c r="K140" s="42"/>
      <c r="L140" s="43"/>
      <c r="M140" s="34">
        <f t="shared" si="52"/>
        <v>0</v>
      </c>
      <c r="N140" s="55"/>
      <c r="O140" s="55"/>
      <c r="P140" s="34">
        <f t="shared" si="53"/>
        <v>0</v>
      </c>
      <c r="Q140" s="35">
        <f t="shared" si="54"/>
        <v>0</v>
      </c>
    </row>
    <row r="141" spans="1:17" x14ac:dyDescent="0.3">
      <c r="A141" s="105" t="s">
        <v>123</v>
      </c>
      <c r="B141" s="107"/>
      <c r="C141" s="109" t="s">
        <v>302</v>
      </c>
      <c r="D141" s="12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 t="shared" ref="J141:J142" si="55"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ref="P141:P142" si="56">SUM(N141:O141)</f>
        <v>0</v>
      </c>
      <c r="Q141" s="41">
        <f t="shared" si="54"/>
        <v>150</v>
      </c>
    </row>
    <row r="142" spans="1:17" x14ac:dyDescent="0.3">
      <c r="A142" s="105"/>
      <c r="B142" s="107"/>
      <c r="C142" s="109"/>
      <c r="D142" s="120"/>
      <c r="E142" s="42"/>
      <c r="F142" s="43"/>
      <c r="G142" s="43"/>
      <c r="H142" s="43"/>
      <c r="I142" s="43"/>
      <c r="J142" s="33">
        <f t="shared" si="55"/>
        <v>0</v>
      </c>
      <c r="K142" s="42"/>
      <c r="L142" s="43"/>
      <c r="M142" s="34">
        <f t="shared" ref="M142" si="57">SUM(K142:L142)</f>
        <v>0</v>
      </c>
      <c r="N142" s="55"/>
      <c r="O142" s="55"/>
      <c r="P142" s="34">
        <f t="shared" si="56"/>
        <v>0</v>
      </c>
      <c r="Q142" s="35">
        <f t="shared" si="54"/>
        <v>0</v>
      </c>
    </row>
    <row r="143" spans="1:17" ht="13.8" customHeight="1" x14ac:dyDescent="0.3">
      <c r="A143" s="105" t="s">
        <v>124</v>
      </c>
      <c r="B143" s="107"/>
      <c r="C143" s="109" t="s">
        <v>301</v>
      </c>
      <c r="D143" s="120"/>
      <c r="E143" s="37">
        <v>0</v>
      </c>
      <c r="F143" s="38">
        <v>0</v>
      </c>
      <c r="G143" s="38">
        <v>250</v>
      </c>
      <c r="H143" s="38">
        <v>0</v>
      </c>
      <c r="I143" s="38">
        <v>0</v>
      </c>
      <c r="J143" s="28">
        <f t="shared" si="51"/>
        <v>250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3"/>
        <v>0</v>
      </c>
      <c r="Q143" s="41">
        <f t="shared" si="54"/>
        <v>250</v>
      </c>
    </row>
    <row r="144" spans="1:17" ht="14.4" thickBot="1" x14ac:dyDescent="0.35">
      <c r="A144" s="106"/>
      <c r="B144" s="108"/>
      <c r="C144" s="110"/>
      <c r="D144" s="120"/>
      <c r="E144" s="42"/>
      <c r="F144" s="43"/>
      <c r="G144" s="43"/>
      <c r="H144" s="43"/>
      <c r="I144" s="43"/>
      <c r="J144" s="33">
        <f t="shared" si="51"/>
        <v>0</v>
      </c>
      <c r="K144" s="42"/>
      <c r="L144" s="43"/>
      <c r="M144" s="34">
        <f t="shared" si="52"/>
        <v>0</v>
      </c>
      <c r="N144" s="55"/>
      <c r="O144" s="55"/>
      <c r="P144" s="34">
        <f t="shared" si="53"/>
        <v>0</v>
      </c>
      <c r="Q144" s="35">
        <f t="shared" si="54"/>
        <v>0</v>
      </c>
    </row>
    <row r="145" spans="1:17" x14ac:dyDescent="0.3">
      <c r="A145" s="105" t="s">
        <v>124</v>
      </c>
      <c r="B145" s="107"/>
      <c r="C145" s="109" t="s">
        <v>125</v>
      </c>
      <c r="D145" s="36" t="s">
        <v>126</v>
      </c>
      <c r="E145" s="37">
        <v>15065</v>
      </c>
      <c r="F145" s="38">
        <v>4659</v>
      </c>
      <c r="G145" s="38">
        <v>7180</v>
      </c>
      <c r="H145" s="38">
        <v>98</v>
      </c>
      <c r="I145" s="38">
        <v>0</v>
      </c>
      <c r="J145" s="28">
        <f t="shared" si="51"/>
        <v>27002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53"/>
        <v>0</v>
      </c>
      <c r="Q145" s="41">
        <f t="shared" si="54"/>
        <v>27002</v>
      </c>
    </row>
    <row r="146" spans="1:17" ht="14.4" thickBot="1" x14ac:dyDescent="0.35">
      <c r="A146" s="106"/>
      <c r="B146" s="108"/>
      <c r="C146" s="110"/>
      <c r="D146" s="50"/>
      <c r="E146" s="51"/>
      <c r="F146" s="45"/>
      <c r="G146" s="45"/>
      <c r="H146" s="45"/>
      <c r="I146" s="45"/>
      <c r="J146" s="23">
        <f t="shared" si="51"/>
        <v>0</v>
      </c>
      <c r="K146" s="51"/>
      <c r="L146" s="45"/>
      <c r="M146" s="24">
        <f t="shared" si="52"/>
        <v>0</v>
      </c>
      <c r="N146" s="56"/>
      <c r="O146" s="56"/>
      <c r="P146" s="24">
        <f t="shared" si="53"/>
        <v>0</v>
      </c>
      <c r="Q146" s="25">
        <f t="shared" si="54"/>
        <v>0</v>
      </c>
    </row>
    <row r="147" spans="1:17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3">
      <c r="A148" s="113" t="s">
        <v>127</v>
      </c>
      <c r="B148" s="114"/>
      <c r="C148" s="117" t="s">
        <v>128</v>
      </c>
      <c r="D148" s="143"/>
      <c r="E148" s="16">
        <f t="shared" ref="E148:H149" si="58">E150+E152+E154+E156</f>
        <v>0</v>
      </c>
      <c r="F148" s="17">
        <f t="shared" si="58"/>
        <v>0</v>
      </c>
      <c r="G148" s="17">
        <f t="shared" si="58"/>
        <v>44859</v>
      </c>
      <c r="H148" s="17">
        <f t="shared" si="58"/>
        <v>181000</v>
      </c>
      <c r="I148" s="17">
        <f>I150+I152+I154+I156</f>
        <v>0</v>
      </c>
      <c r="J148" s="19">
        <f>SUM(E148:I148)</f>
        <v>225859</v>
      </c>
      <c r="K148" s="52">
        <f>K150+K152+K154+K156</f>
        <v>0</v>
      </c>
      <c r="L148" s="17">
        <f>L150+L152+L154+L156</f>
        <v>0</v>
      </c>
      <c r="M148" s="19">
        <f t="shared" ref="M148:M157" si="59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60">SUM(N148:O148)</f>
        <v>0</v>
      </c>
      <c r="Q148" s="20">
        <f>P148+M148+J148</f>
        <v>225859</v>
      </c>
    </row>
    <row r="149" spans="1:17" ht="14.4" thickBot="1" x14ac:dyDescent="0.35">
      <c r="A149" s="115"/>
      <c r="B149" s="116"/>
      <c r="C149" s="118"/>
      <c r="D149" s="144"/>
      <c r="E149" s="21">
        <f t="shared" si="58"/>
        <v>0</v>
      </c>
      <c r="F149" s="22">
        <f t="shared" si="58"/>
        <v>0</v>
      </c>
      <c r="G149" s="22">
        <f t="shared" si="58"/>
        <v>0</v>
      </c>
      <c r="H149" s="22">
        <f t="shared" si="58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59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</row>
    <row r="150" spans="1:17" x14ac:dyDescent="0.3">
      <c r="A150" s="100" t="s">
        <v>129</v>
      </c>
      <c r="B150" s="102"/>
      <c r="C150" s="104" t="s">
        <v>130</v>
      </c>
      <c r="D150" s="58" t="s">
        <v>131</v>
      </c>
      <c r="E150" s="26">
        <v>0</v>
      </c>
      <c r="F150" s="27">
        <v>0</v>
      </c>
      <c r="G150" s="27">
        <v>0</v>
      </c>
      <c r="H150" s="27">
        <v>162955</v>
      </c>
      <c r="I150" s="27">
        <v>0</v>
      </c>
      <c r="J150" s="29">
        <f t="shared" ref="J150:J157" si="61">SUM(E150:I150)</f>
        <v>162955</v>
      </c>
      <c r="K150" s="54">
        <v>0</v>
      </c>
      <c r="L150" s="27">
        <v>0</v>
      </c>
      <c r="M150" s="29">
        <f t="shared" si="59"/>
        <v>0</v>
      </c>
      <c r="N150" s="54">
        <v>0</v>
      </c>
      <c r="O150" s="27">
        <v>0</v>
      </c>
      <c r="P150" s="29">
        <f t="shared" si="60"/>
        <v>0</v>
      </c>
      <c r="Q150" s="30">
        <f t="shared" ref="Q150:Q157" si="62">P150+M150+J150</f>
        <v>162955</v>
      </c>
    </row>
    <row r="151" spans="1:17" x14ac:dyDescent="0.3">
      <c r="A151" s="105"/>
      <c r="B151" s="107"/>
      <c r="C151" s="109"/>
      <c r="D151" s="59"/>
      <c r="E151" s="42"/>
      <c r="F151" s="43"/>
      <c r="G151" s="43"/>
      <c r="H151" s="43"/>
      <c r="I151" s="43"/>
      <c r="J151" s="34">
        <f t="shared" si="61"/>
        <v>0</v>
      </c>
      <c r="K151" s="55"/>
      <c r="L151" s="43"/>
      <c r="M151" s="34">
        <f t="shared" si="59"/>
        <v>0</v>
      </c>
      <c r="N151" s="55"/>
      <c r="O151" s="43"/>
      <c r="P151" s="34">
        <f t="shared" si="60"/>
        <v>0</v>
      </c>
      <c r="Q151" s="35">
        <f t="shared" si="62"/>
        <v>0</v>
      </c>
    </row>
    <row r="152" spans="1:17" x14ac:dyDescent="0.3">
      <c r="A152" s="105" t="s">
        <v>129</v>
      </c>
      <c r="B152" s="107"/>
      <c r="C152" s="109" t="s">
        <v>132</v>
      </c>
      <c r="D152" s="59" t="s">
        <v>23</v>
      </c>
      <c r="E152" s="37">
        <v>0</v>
      </c>
      <c r="F152" s="38">
        <v>0</v>
      </c>
      <c r="G152" s="38">
        <v>0</v>
      </c>
      <c r="H152" s="38">
        <v>5045</v>
      </c>
      <c r="I152" s="38">
        <v>0</v>
      </c>
      <c r="J152" s="29">
        <f t="shared" si="61"/>
        <v>5045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 t="shared" si="60"/>
        <v>0</v>
      </c>
      <c r="Q152" s="41">
        <f t="shared" si="62"/>
        <v>5045</v>
      </c>
    </row>
    <row r="153" spans="1:17" x14ac:dyDescent="0.3">
      <c r="A153" s="105"/>
      <c r="B153" s="107"/>
      <c r="C153" s="109"/>
      <c r="D153" s="59"/>
      <c r="E153" s="42"/>
      <c r="F153" s="43"/>
      <c r="G153" s="43"/>
      <c r="H153" s="43"/>
      <c r="I153" s="43"/>
      <c r="J153" s="34">
        <f t="shared" si="61"/>
        <v>0</v>
      </c>
      <c r="K153" s="55"/>
      <c r="L153" s="43"/>
      <c r="M153" s="34">
        <f t="shared" si="59"/>
        <v>0</v>
      </c>
      <c r="N153" s="55"/>
      <c r="O153" s="43"/>
      <c r="P153" s="34">
        <f t="shared" si="60"/>
        <v>0</v>
      </c>
      <c r="Q153" s="35">
        <f t="shared" si="62"/>
        <v>0</v>
      </c>
    </row>
    <row r="154" spans="1:17" x14ac:dyDescent="0.3">
      <c r="A154" s="105" t="s">
        <v>133</v>
      </c>
      <c r="B154" s="107"/>
      <c r="C154" s="109" t="s">
        <v>134</v>
      </c>
      <c r="D154" s="59" t="s">
        <v>131</v>
      </c>
      <c r="E154" s="37">
        <v>0</v>
      </c>
      <c r="F154" s="38">
        <v>0</v>
      </c>
      <c r="G154" s="38">
        <v>44859</v>
      </c>
      <c r="H154" s="38">
        <v>13000</v>
      </c>
      <c r="I154" s="38">
        <v>0</v>
      </c>
      <c r="J154" s="29">
        <f>SUM(E154:I154)</f>
        <v>57859</v>
      </c>
      <c r="K154" s="44">
        <v>0</v>
      </c>
      <c r="L154" s="38">
        <v>0</v>
      </c>
      <c r="M154" s="40">
        <f t="shared" si="59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57859</v>
      </c>
    </row>
    <row r="155" spans="1:17" x14ac:dyDescent="0.3">
      <c r="A155" s="105"/>
      <c r="B155" s="107"/>
      <c r="C155" s="109"/>
      <c r="D155" s="59"/>
      <c r="E155" s="42"/>
      <c r="F155" s="43"/>
      <c r="G155" s="43"/>
      <c r="H155" s="43"/>
      <c r="I155" s="43"/>
      <c r="J155" s="34">
        <f>SUM(E155:I155)</f>
        <v>0</v>
      </c>
      <c r="K155" s="55"/>
      <c r="L155" s="43"/>
      <c r="M155" s="34">
        <f t="shared" si="59"/>
        <v>0</v>
      </c>
      <c r="N155" s="55"/>
      <c r="O155" s="43"/>
      <c r="P155" s="34">
        <f>SUM(N155:O155)</f>
        <v>0</v>
      </c>
      <c r="Q155" s="35">
        <f>P155+M155+J155</f>
        <v>0</v>
      </c>
    </row>
    <row r="156" spans="1:17" x14ac:dyDescent="0.3">
      <c r="A156" s="105" t="s">
        <v>135</v>
      </c>
      <c r="B156" s="107"/>
      <c r="C156" s="109" t="s">
        <v>136</v>
      </c>
      <c r="D156" s="59" t="s">
        <v>131</v>
      </c>
      <c r="E156" s="37">
        <v>0</v>
      </c>
      <c r="F156" s="38">
        <v>0</v>
      </c>
      <c r="G156" s="38">
        <v>0</v>
      </c>
      <c r="H156" s="38">
        <v>0</v>
      </c>
      <c r="I156" s="38">
        <v>0</v>
      </c>
      <c r="J156" s="29">
        <f t="shared" si="61"/>
        <v>0</v>
      </c>
      <c r="K156" s="44">
        <v>0</v>
      </c>
      <c r="L156" s="38">
        <v>0</v>
      </c>
      <c r="M156" s="40">
        <f t="shared" si="59"/>
        <v>0</v>
      </c>
      <c r="N156" s="44">
        <v>0</v>
      </c>
      <c r="O156" s="38">
        <v>0</v>
      </c>
      <c r="P156" s="40">
        <f t="shared" si="60"/>
        <v>0</v>
      </c>
      <c r="Q156" s="41">
        <f t="shared" si="62"/>
        <v>0</v>
      </c>
    </row>
    <row r="157" spans="1:17" ht="14.4" thickBot="1" x14ac:dyDescent="0.35">
      <c r="A157" s="106"/>
      <c r="B157" s="108"/>
      <c r="C157" s="110"/>
      <c r="D157" s="60"/>
      <c r="E157" s="51"/>
      <c r="F157" s="45"/>
      <c r="G157" s="45"/>
      <c r="H157" s="45"/>
      <c r="I157" s="45"/>
      <c r="J157" s="24">
        <f t="shared" si="61"/>
        <v>0</v>
      </c>
      <c r="K157" s="56"/>
      <c r="L157" s="45"/>
      <c r="M157" s="24">
        <f t="shared" si="59"/>
        <v>0</v>
      </c>
      <c r="N157" s="56"/>
      <c r="O157" s="45"/>
      <c r="P157" s="24">
        <f t="shared" si="60"/>
        <v>0</v>
      </c>
      <c r="Q157" s="25">
        <f t="shared" si="62"/>
        <v>0</v>
      </c>
    </row>
    <row r="158" spans="1:17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3">
      <c r="A159" s="113" t="s">
        <v>137</v>
      </c>
      <c r="B159" s="114"/>
      <c r="C159" s="117" t="s">
        <v>138</v>
      </c>
      <c r="D159" s="111"/>
      <c r="E159" s="16">
        <f>E161+E163+E165+E167+E169+E171+E173++E175+E177+E179+E181+E183+E185+E187</f>
        <v>0</v>
      </c>
      <c r="F159" s="17">
        <f t="shared" ref="F159:I159" si="63">F161+F163+F165+F167+F169+F171+F173++F175+F177+F179+F181+F183+F185+F187</f>
        <v>881</v>
      </c>
      <c r="G159" s="17">
        <f t="shared" si="63"/>
        <v>103360</v>
      </c>
      <c r="H159" s="17">
        <f t="shared" si="63"/>
        <v>0</v>
      </c>
      <c r="I159" s="17">
        <f t="shared" si="63"/>
        <v>0</v>
      </c>
      <c r="J159" s="19">
        <f t="shared" ref="J159:J188" si="64">SUM(E159:I159)</f>
        <v>104241</v>
      </c>
      <c r="K159" s="52">
        <f t="shared" ref="K159:L160" si="65">K161+K163+K165+K167+K169+K171+K173++K175+K177+K179+K181+K183+K185+K187</f>
        <v>3000</v>
      </c>
      <c r="L159" s="17">
        <f t="shared" si="65"/>
        <v>0</v>
      </c>
      <c r="M159" s="19">
        <f t="shared" ref="M159:M188" si="66">SUM(K159:L159)</f>
        <v>3000</v>
      </c>
      <c r="N159" s="52">
        <f t="shared" ref="N159:O160" si="67">N161+N163+N165+N167+N169+N171+N173++N175+N177+N179+N181+N183+N185+N187</f>
        <v>0</v>
      </c>
      <c r="O159" s="17">
        <f t="shared" si="67"/>
        <v>0</v>
      </c>
      <c r="P159" s="19">
        <f>SUM(N159:O159)</f>
        <v>0</v>
      </c>
      <c r="Q159" s="20">
        <f t="shared" ref="Q159:Q188" si="68">P159+M159+J159</f>
        <v>107241</v>
      </c>
    </row>
    <row r="160" spans="1:17" x14ac:dyDescent="0.3">
      <c r="A160" s="122"/>
      <c r="B160" s="123"/>
      <c r="C160" s="124"/>
      <c r="D160" s="120"/>
      <c r="E160" s="31">
        <f t="shared" ref="E160:I160" si="69">E162+E164+E166+E168+E170+E172+E174++E176+E178+E180+E182+E184+E186+E188</f>
        <v>0</v>
      </c>
      <c r="F160" s="32">
        <f t="shared" si="69"/>
        <v>0</v>
      </c>
      <c r="G160" s="32">
        <f t="shared" si="69"/>
        <v>0</v>
      </c>
      <c r="H160" s="32">
        <f t="shared" si="69"/>
        <v>0</v>
      </c>
      <c r="I160" s="32">
        <f t="shared" si="69"/>
        <v>0</v>
      </c>
      <c r="J160" s="34">
        <f t="shared" si="64"/>
        <v>0</v>
      </c>
      <c r="K160" s="57">
        <f t="shared" si="65"/>
        <v>0</v>
      </c>
      <c r="L160" s="32">
        <f t="shared" si="65"/>
        <v>0</v>
      </c>
      <c r="M160" s="34">
        <f t="shared" si="66"/>
        <v>0</v>
      </c>
      <c r="N160" s="57">
        <f t="shared" si="67"/>
        <v>0</v>
      </c>
      <c r="O160" s="32">
        <f>O162+O164+O166+O168+O170+O172+O174++O176+O178+O180+O182+O184+O186+O188</f>
        <v>0</v>
      </c>
      <c r="P160" s="34">
        <f t="shared" ref="P160:P174" si="70">SUM(N160:O160)</f>
        <v>0</v>
      </c>
      <c r="Q160" s="35">
        <f t="shared" si="68"/>
        <v>0</v>
      </c>
    </row>
    <row r="161" spans="1:17" x14ac:dyDescent="0.3">
      <c r="A161" s="100" t="s">
        <v>139</v>
      </c>
      <c r="B161" s="102"/>
      <c r="C161" s="104" t="s">
        <v>259</v>
      </c>
      <c r="D161" s="49" t="s">
        <v>21</v>
      </c>
      <c r="E161" s="26">
        <v>0</v>
      </c>
      <c r="F161" s="27">
        <v>881</v>
      </c>
      <c r="G161" s="27">
        <v>0</v>
      </c>
      <c r="H161" s="27">
        <v>0</v>
      </c>
      <c r="I161" s="27">
        <v>0</v>
      </c>
      <c r="J161" s="29">
        <f t="shared" si="64"/>
        <v>881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70"/>
        <v>0</v>
      </c>
      <c r="Q161" s="30">
        <f t="shared" si="68"/>
        <v>881</v>
      </c>
    </row>
    <row r="162" spans="1:17" x14ac:dyDescent="0.3">
      <c r="A162" s="105"/>
      <c r="B162" s="107"/>
      <c r="C162" s="109"/>
      <c r="D162" s="36"/>
      <c r="E162" s="42"/>
      <c r="F162" s="43"/>
      <c r="G162" s="43"/>
      <c r="H162" s="43"/>
      <c r="I162" s="43"/>
      <c r="J162" s="34">
        <f t="shared" si="64"/>
        <v>0</v>
      </c>
      <c r="K162" s="42"/>
      <c r="L162" s="43"/>
      <c r="M162" s="34">
        <f t="shared" si="66"/>
        <v>0</v>
      </c>
      <c r="N162" s="55"/>
      <c r="O162" s="43"/>
      <c r="P162" s="34">
        <f t="shared" si="70"/>
        <v>0</v>
      </c>
      <c r="Q162" s="35">
        <f t="shared" si="68"/>
        <v>0</v>
      </c>
    </row>
    <row r="163" spans="1:17" x14ac:dyDescent="0.3">
      <c r="A163" s="105" t="s">
        <v>139</v>
      </c>
      <c r="B163" s="107"/>
      <c r="C163" s="109" t="s">
        <v>260</v>
      </c>
      <c r="D163" s="36" t="s">
        <v>23</v>
      </c>
      <c r="E163" s="37">
        <v>0</v>
      </c>
      <c r="F163" s="38">
        <v>0</v>
      </c>
      <c r="G163" s="38">
        <v>45850</v>
      </c>
      <c r="H163" s="38">
        <v>0</v>
      </c>
      <c r="I163" s="38">
        <v>0</v>
      </c>
      <c r="J163" s="29">
        <f t="shared" si="64"/>
        <v>45850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8"/>
        <v>45850</v>
      </c>
    </row>
    <row r="164" spans="1:17" x14ac:dyDescent="0.3">
      <c r="A164" s="105"/>
      <c r="B164" s="107"/>
      <c r="C164" s="109"/>
      <c r="D164" s="36"/>
      <c r="E164" s="42"/>
      <c r="F164" s="43"/>
      <c r="G164" s="43"/>
      <c r="H164" s="43"/>
      <c r="I164" s="43"/>
      <c r="J164" s="34">
        <f t="shared" si="64"/>
        <v>0</v>
      </c>
      <c r="K164" s="55"/>
      <c r="L164" s="43"/>
      <c r="M164" s="34">
        <f t="shared" si="66"/>
        <v>0</v>
      </c>
      <c r="N164" s="55"/>
      <c r="O164" s="43"/>
      <c r="P164" s="34">
        <f t="shared" si="70"/>
        <v>0</v>
      </c>
      <c r="Q164" s="35">
        <f t="shared" si="68"/>
        <v>0</v>
      </c>
    </row>
    <row r="165" spans="1:17" x14ac:dyDescent="0.3">
      <c r="A165" s="105" t="s">
        <v>139</v>
      </c>
      <c r="B165" s="107"/>
      <c r="C165" s="109" t="s">
        <v>261</v>
      </c>
      <c r="D165" s="120"/>
      <c r="E165" s="37">
        <v>0</v>
      </c>
      <c r="F165" s="38">
        <v>0</v>
      </c>
      <c r="G165" s="38">
        <v>6000</v>
      </c>
      <c r="H165" s="38">
        <v>0</v>
      </c>
      <c r="I165" s="38">
        <v>0</v>
      </c>
      <c r="J165" s="29">
        <f t="shared" si="64"/>
        <v>6000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70"/>
        <v>0</v>
      </c>
      <c r="Q165" s="41">
        <f t="shared" si="68"/>
        <v>6000</v>
      </c>
    </row>
    <row r="166" spans="1:17" x14ac:dyDescent="0.3">
      <c r="A166" s="105"/>
      <c r="B166" s="107"/>
      <c r="C166" s="109"/>
      <c r="D166" s="120"/>
      <c r="E166" s="42"/>
      <c r="F166" s="43"/>
      <c r="G166" s="43"/>
      <c r="H166" s="43"/>
      <c r="I166" s="43"/>
      <c r="J166" s="34">
        <f t="shared" si="64"/>
        <v>0</v>
      </c>
      <c r="K166" s="55"/>
      <c r="L166" s="43"/>
      <c r="M166" s="34">
        <f t="shared" si="66"/>
        <v>0</v>
      </c>
      <c r="N166" s="55"/>
      <c r="O166" s="43"/>
      <c r="P166" s="34">
        <f t="shared" si="70"/>
        <v>0</v>
      </c>
      <c r="Q166" s="35">
        <f t="shared" si="68"/>
        <v>0</v>
      </c>
    </row>
    <row r="167" spans="1:17" x14ac:dyDescent="0.3">
      <c r="A167" s="105" t="s">
        <v>139</v>
      </c>
      <c r="B167" s="107"/>
      <c r="C167" s="109" t="s">
        <v>265</v>
      </c>
      <c r="D167" s="120"/>
      <c r="E167" s="37">
        <v>0</v>
      </c>
      <c r="F167" s="38">
        <v>0</v>
      </c>
      <c r="G167" s="38">
        <v>3000</v>
      </c>
      <c r="H167" s="38">
        <v>0</v>
      </c>
      <c r="I167" s="38">
        <v>0</v>
      </c>
      <c r="J167" s="29">
        <f t="shared" si="64"/>
        <v>3000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8"/>
        <v>3000</v>
      </c>
    </row>
    <row r="168" spans="1:17" x14ac:dyDescent="0.3">
      <c r="A168" s="105"/>
      <c r="B168" s="107"/>
      <c r="C168" s="109"/>
      <c r="D168" s="120"/>
      <c r="E168" s="42"/>
      <c r="F168" s="43"/>
      <c r="G168" s="43"/>
      <c r="H168" s="43"/>
      <c r="I168" s="43"/>
      <c r="J168" s="34">
        <f t="shared" si="64"/>
        <v>0</v>
      </c>
      <c r="K168" s="55"/>
      <c r="L168" s="43"/>
      <c r="M168" s="34">
        <f t="shared" ref="M168:M170" si="71">SUM(K168:L168)</f>
        <v>0</v>
      </c>
      <c r="N168" s="55"/>
      <c r="O168" s="43"/>
      <c r="P168" s="34">
        <f t="shared" ref="P168" si="72">SUM(N168:O168)</f>
        <v>0</v>
      </c>
      <c r="Q168" s="35">
        <f t="shared" si="68"/>
        <v>0</v>
      </c>
    </row>
    <row r="169" spans="1:17" x14ac:dyDescent="0.3">
      <c r="A169" s="105" t="s">
        <v>139</v>
      </c>
      <c r="B169" s="107"/>
      <c r="C169" s="109" t="s">
        <v>303</v>
      </c>
      <c r="D169" s="12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4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8"/>
        <v>2500</v>
      </c>
    </row>
    <row r="170" spans="1:17" x14ac:dyDescent="0.3">
      <c r="A170" s="105"/>
      <c r="B170" s="107"/>
      <c r="C170" s="109"/>
      <c r="D170" s="120"/>
      <c r="E170" s="42"/>
      <c r="F170" s="43"/>
      <c r="G170" s="43"/>
      <c r="H170" s="43"/>
      <c r="I170" s="43"/>
      <c r="J170" s="34">
        <f t="shared" si="64"/>
        <v>0</v>
      </c>
      <c r="K170" s="55"/>
      <c r="L170" s="43"/>
      <c r="M170" s="34">
        <f t="shared" si="71"/>
        <v>0</v>
      </c>
      <c r="N170" s="55"/>
      <c r="O170" s="43"/>
      <c r="P170" s="34">
        <f t="shared" ref="P170" si="73">SUM(N170:O170)</f>
        <v>0</v>
      </c>
      <c r="Q170" s="35">
        <f t="shared" si="68"/>
        <v>0</v>
      </c>
    </row>
    <row r="171" spans="1:17" x14ac:dyDescent="0.3">
      <c r="A171" s="105" t="s">
        <v>139</v>
      </c>
      <c r="B171" s="107"/>
      <c r="C171" s="109" t="s">
        <v>304</v>
      </c>
      <c r="D171" s="120"/>
      <c r="E171" s="37">
        <v>0</v>
      </c>
      <c r="F171" s="38">
        <v>0</v>
      </c>
      <c r="G171" s="38">
        <v>34120</v>
      </c>
      <c r="H171" s="38">
        <v>0</v>
      </c>
      <c r="I171" s="38">
        <v>0</v>
      </c>
      <c r="J171" s="29">
        <f t="shared" si="64"/>
        <v>34120</v>
      </c>
      <c r="K171" s="44">
        <v>3000</v>
      </c>
      <c r="L171" s="38">
        <v>0</v>
      </c>
      <c r="M171" s="40">
        <f>SUM(K171:L171)</f>
        <v>3000</v>
      </c>
      <c r="N171" s="44">
        <v>0</v>
      </c>
      <c r="O171" s="38">
        <v>0</v>
      </c>
      <c r="P171" s="40">
        <f t="shared" si="70"/>
        <v>0</v>
      </c>
      <c r="Q171" s="41">
        <f t="shared" si="68"/>
        <v>37120</v>
      </c>
    </row>
    <row r="172" spans="1:17" x14ac:dyDescent="0.3">
      <c r="A172" s="105"/>
      <c r="B172" s="107"/>
      <c r="C172" s="109"/>
      <c r="D172" s="120"/>
      <c r="E172" s="42"/>
      <c r="F172" s="43"/>
      <c r="G172" s="43"/>
      <c r="H172" s="43"/>
      <c r="I172" s="43"/>
      <c r="J172" s="34">
        <f t="shared" si="64"/>
        <v>0</v>
      </c>
      <c r="K172" s="55"/>
      <c r="L172" s="43"/>
      <c r="M172" s="34">
        <f t="shared" si="66"/>
        <v>0</v>
      </c>
      <c r="N172" s="55"/>
      <c r="O172" s="43"/>
      <c r="P172" s="34">
        <f t="shared" si="70"/>
        <v>0</v>
      </c>
      <c r="Q172" s="35">
        <f t="shared" si="68"/>
        <v>0</v>
      </c>
    </row>
    <row r="173" spans="1:17" x14ac:dyDescent="0.3">
      <c r="A173" s="105" t="s">
        <v>139</v>
      </c>
      <c r="B173" s="107"/>
      <c r="C173" s="109" t="s">
        <v>263</v>
      </c>
      <c r="D173" s="120"/>
      <c r="E173" s="37">
        <v>0</v>
      </c>
      <c r="F173" s="38">
        <v>0</v>
      </c>
      <c r="G173" s="38">
        <v>3240</v>
      </c>
      <c r="H173" s="38">
        <v>0</v>
      </c>
      <c r="I173" s="38">
        <v>0</v>
      </c>
      <c r="J173" s="29">
        <f t="shared" si="64"/>
        <v>3240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0"/>
        <v>0</v>
      </c>
      <c r="Q173" s="41">
        <f t="shared" si="68"/>
        <v>3240</v>
      </c>
    </row>
    <row r="174" spans="1:17" x14ac:dyDescent="0.3">
      <c r="A174" s="105"/>
      <c r="B174" s="107"/>
      <c r="C174" s="109"/>
      <c r="D174" s="120"/>
      <c r="E174" s="42"/>
      <c r="F174" s="43"/>
      <c r="G174" s="43"/>
      <c r="H174" s="43"/>
      <c r="I174" s="43"/>
      <c r="J174" s="34">
        <f t="shared" si="64"/>
        <v>0</v>
      </c>
      <c r="K174" s="55"/>
      <c r="L174" s="43"/>
      <c r="M174" s="34">
        <f t="shared" si="66"/>
        <v>0</v>
      </c>
      <c r="N174" s="55"/>
      <c r="O174" s="43"/>
      <c r="P174" s="34">
        <f t="shared" si="70"/>
        <v>0</v>
      </c>
      <c r="Q174" s="35">
        <f t="shared" si="68"/>
        <v>0</v>
      </c>
    </row>
    <row r="175" spans="1:17" x14ac:dyDescent="0.3">
      <c r="A175" s="105" t="s">
        <v>139</v>
      </c>
      <c r="B175" s="107"/>
      <c r="C175" s="109" t="s">
        <v>217</v>
      </c>
      <c r="D175" s="120"/>
      <c r="E175" s="37">
        <v>0</v>
      </c>
      <c r="F175" s="38">
        <v>0</v>
      </c>
      <c r="G175" s="38">
        <v>150</v>
      </c>
      <c r="H175" s="38">
        <v>0</v>
      </c>
      <c r="I175" s="38">
        <v>0</v>
      </c>
      <c r="J175" s="29">
        <f t="shared" ref="J175" si="74">SUM(E175:I175)</f>
        <v>150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88" si="75">SUM(N175:O175)</f>
        <v>0</v>
      </c>
      <c r="Q175" s="41">
        <f t="shared" si="68"/>
        <v>150</v>
      </c>
    </row>
    <row r="176" spans="1:17" x14ac:dyDescent="0.3">
      <c r="A176" s="105"/>
      <c r="B176" s="107"/>
      <c r="C176" s="109"/>
      <c r="D176" s="120"/>
      <c r="E176" s="42"/>
      <c r="F176" s="43"/>
      <c r="G176" s="43"/>
      <c r="H176" s="43"/>
      <c r="I176" s="43"/>
      <c r="J176" s="34">
        <f t="shared" si="64"/>
        <v>0</v>
      </c>
      <c r="K176" s="55"/>
      <c r="L176" s="43"/>
      <c r="M176" s="34">
        <f t="shared" si="66"/>
        <v>0</v>
      </c>
      <c r="N176" s="55"/>
      <c r="O176" s="43"/>
      <c r="P176" s="34">
        <f t="shared" si="75"/>
        <v>0</v>
      </c>
      <c r="Q176" s="35">
        <f t="shared" si="68"/>
        <v>0</v>
      </c>
    </row>
    <row r="177" spans="1:17" x14ac:dyDescent="0.3">
      <c r="A177" s="105" t="s">
        <v>262</v>
      </c>
      <c r="B177" s="107"/>
      <c r="C177" s="109" t="s">
        <v>140</v>
      </c>
      <c r="D177" s="120"/>
      <c r="E177" s="37">
        <v>0</v>
      </c>
      <c r="F177" s="38">
        <v>0</v>
      </c>
      <c r="G177" s="38">
        <v>1200</v>
      </c>
      <c r="H177" s="38">
        <v>0</v>
      </c>
      <c r="I177" s="38">
        <v>0</v>
      </c>
      <c r="J177" s="29">
        <f t="shared" ref="J177:J187" si="76">SUM(E177:I177)</f>
        <v>1200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8"/>
        <v>1200</v>
      </c>
    </row>
    <row r="178" spans="1:17" x14ac:dyDescent="0.3">
      <c r="A178" s="105"/>
      <c r="B178" s="107"/>
      <c r="C178" s="109"/>
      <c r="D178" s="120"/>
      <c r="E178" s="42"/>
      <c r="F178" s="43"/>
      <c r="G178" s="43"/>
      <c r="H178" s="43"/>
      <c r="I178" s="43"/>
      <c r="J178" s="34">
        <f t="shared" si="64"/>
        <v>0</v>
      </c>
      <c r="K178" s="55"/>
      <c r="L178" s="43"/>
      <c r="M178" s="34">
        <f t="shared" si="66"/>
        <v>0</v>
      </c>
      <c r="N178" s="55"/>
      <c r="O178" s="43"/>
      <c r="P178" s="34">
        <f t="shared" si="75"/>
        <v>0</v>
      </c>
      <c r="Q178" s="35">
        <f t="shared" si="68"/>
        <v>0</v>
      </c>
    </row>
    <row r="179" spans="1:17" x14ac:dyDescent="0.3">
      <c r="A179" s="105" t="s">
        <v>139</v>
      </c>
      <c r="B179" s="107"/>
      <c r="C179" s="109" t="s">
        <v>264</v>
      </c>
      <c r="D179" s="120"/>
      <c r="E179" s="37">
        <v>0</v>
      </c>
      <c r="F179" s="38">
        <v>0</v>
      </c>
      <c r="G179" s="38">
        <v>1500</v>
      </c>
      <c r="H179" s="38">
        <v>0</v>
      </c>
      <c r="I179" s="38">
        <v>0</v>
      </c>
      <c r="J179" s="29">
        <f t="shared" si="76"/>
        <v>1500</v>
      </c>
      <c r="K179" s="44">
        <v>0</v>
      </c>
      <c r="L179" s="38">
        <v>0</v>
      </c>
      <c r="M179" s="40">
        <f t="shared" si="66"/>
        <v>0</v>
      </c>
      <c r="N179" s="44">
        <v>0</v>
      </c>
      <c r="O179" s="38">
        <v>0</v>
      </c>
      <c r="P179" s="40">
        <f t="shared" si="75"/>
        <v>0</v>
      </c>
      <c r="Q179" s="41">
        <f t="shared" si="68"/>
        <v>1500</v>
      </c>
    </row>
    <row r="180" spans="1:17" x14ac:dyDescent="0.3">
      <c r="A180" s="105"/>
      <c r="B180" s="107"/>
      <c r="C180" s="109"/>
      <c r="D180" s="120"/>
      <c r="E180" s="42"/>
      <c r="F180" s="43"/>
      <c r="G180" s="43"/>
      <c r="H180" s="43"/>
      <c r="I180" s="43"/>
      <c r="J180" s="34">
        <f t="shared" si="64"/>
        <v>0</v>
      </c>
      <c r="K180" s="55"/>
      <c r="L180" s="43"/>
      <c r="M180" s="34">
        <f t="shared" si="66"/>
        <v>0</v>
      </c>
      <c r="N180" s="55"/>
      <c r="O180" s="43"/>
      <c r="P180" s="34">
        <f t="shared" si="75"/>
        <v>0</v>
      </c>
      <c r="Q180" s="35">
        <f t="shared" si="68"/>
        <v>0</v>
      </c>
    </row>
    <row r="181" spans="1:17" x14ac:dyDescent="0.3">
      <c r="A181" s="105" t="s">
        <v>262</v>
      </c>
      <c r="B181" s="107"/>
      <c r="C181" s="109" t="s">
        <v>230</v>
      </c>
      <c r="D181" s="120"/>
      <c r="E181" s="37">
        <v>0</v>
      </c>
      <c r="F181" s="38">
        <v>0</v>
      </c>
      <c r="G181" s="38">
        <v>600</v>
      </c>
      <c r="H181" s="38">
        <v>0</v>
      </c>
      <c r="I181" s="38">
        <v>0</v>
      </c>
      <c r="J181" s="29">
        <f t="shared" si="76"/>
        <v>600</v>
      </c>
      <c r="K181" s="44">
        <v>0</v>
      </c>
      <c r="L181" s="38">
        <v>0</v>
      </c>
      <c r="M181" s="40">
        <f t="shared" si="66"/>
        <v>0</v>
      </c>
      <c r="N181" s="44">
        <v>0</v>
      </c>
      <c r="O181" s="38">
        <v>0</v>
      </c>
      <c r="P181" s="40">
        <f t="shared" si="75"/>
        <v>0</v>
      </c>
      <c r="Q181" s="41">
        <f t="shared" si="68"/>
        <v>600</v>
      </c>
    </row>
    <row r="182" spans="1:17" x14ac:dyDescent="0.3">
      <c r="A182" s="105"/>
      <c r="B182" s="107"/>
      <c r="C182" s="109"/>
      <c r="D182" s="120"/>
      <c r="E182" s="42"/>
      <c r="F182" s="43"/>
      <c r="G182" s="43"/>
      <c r="H182" s="43"/>
      <c r="I182" s="43"/>
      <c r="J182" s="34">
        <f t="shared" si="64"/>
        <v>0</v>
      </c>
      <c r="K182" s="55"/>
      <c r="L182" s="43"/>
      <c r="M182" s="34">
        <f t="shared" si="66"/>
        <v>0</v>
      </c>
      <c r="N182" s="55"/>
      <c r="O182" s="43"/>
      <c r="P182" s="34">
        <f t="shared" si="75"/>
        <v>0</v>
      </c>
      <c r="Q182" s="35">
        <f t="shared" si="68"/>
        <v>0</v>
      </c>
    </row>
    <row r="183" spans="1:17" x14ac:dyDescent="0.3">
      <c r="A183" s="105" t="s">
        <v>293</v>
      </c>
      <c r="B183" s="107"/>
      <c r="C183" s="109" t="s">
        <v>294</v>
      </c>
      <c r="D183" s="120"/>
      <c r="E183" s="37">
        <v>0</v>
      </c>
      <c r="F183" s="38">
        <v>0</v>
      </c>
      <c r="G183" s="38">
        <v>5200</v>
      </c>
      <c r="H183" s="38">
        <v>0</v>
      </c>
      <c r="I183" s="38">
        <v>0</v>
      </c>
      <c r="J183" s="29">
        <f t="shared" si="76"/>
        <v>5200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5"/>
        <v>0</v>
      </c>
      <c r="Q183" s="41">
        <f t="shared" si="68"/>
        <v>5200</v>
      </c>
    </row>
    <row r="184" spans="1:17" x14ac:dyDescent="0.3">
      <c r="A184" s="105"/>
      <c r="B184" s="107"/>
      <c r="C184" s="109"/>
      <c r="D184" s="120"/>
      <c r="E184" s="42"/>
      <c r="F184" s="43"/>
      <c r="G184" s="43"/>
      <c r="H184" s="43"/>
      <c r="I184" s="43"/>
      <c r="J184" s="34">
        <f t="shared" si="64"/>
        <v>0</v>
      </c>
      <c r="K184" s="55"/>
      <c r="L184" s="43"/>
      <c r="M184" s="34">
        <f t="shared" si="66"/>
        <v>0</v>
      </c>
      <c r="N184" s="55"/>
      <c r="O184" s="43"/>
      <c r="P184" s="34">
        <f t="shared" si="75"/>
        <v>0</v>
      </c>
      <c r="Q184" s="35">
        <f t="shared" si="68"/>
        <v>0</v>
      </c>
    </row>
    <row r="185" spans="1:17" hidden="1" x14ac:dyDescent="0.3">
      <c r="A185" s="105"/>
      <c r="B185" s="107"/>
      <c r="C185" s="109"/>
      <c r="D185" s="120"/>
      <c r="E185" s="37">
        <v>0</v>
      </c>
      <c r="F185" s="38">
        <v>0</v>
      </c>
      <c r="G185" s="38">
        <v>0</v>
      </c>
      <c r="H185" s="38">
        <v>0</v>
      </c>
      <c r="I185" s="38">
        <v>0</v>
      </c>
      <c r="J185" s="29">
        <f t="shared" si="76"/>
        <v>0</v>
      </c>
      <c r="K185" s="44">
        <v>0</v>
      </c>
      <c r="L185" s="38">
        <v>0</v>
      </c>
      <c r="M185" s="40">
        <f t="shared" si="66"/>
        <v>0</v>
      </c>
      <c r="N185" s="44">
        <v>0</v>
      </c>
      <c r="O185" s="38">
        <v>0</v>
      </c>
      <c r="P185" s="40">
        <f t="shared" si="75"/>
        <v>0</v>
      </c>
      <c r="Q185" s="41">
        <f t="shared" si="68"/>
        <v>0</v>
      </c>
    </row>
    <row r="186" spans="1:17" hidden="1" x14ac:dyDescent="0.3">
      <c r="A186" s="105"/>
      <c r="B186" s="107"/>
      <c r="C186" s="109"/>
      <c r="D186" s="120"/>
      <c r="E186" s="42"/>
      <c r="F186" s="43"/>
      <c r="G186" s="43"/>
      <c r="H186" s="43"/>
      <c r="I186" s="43"/>
      <c r="J186" s="34">
        <f t="shared" si="64"/>
        <v>0</v>
      </c>
      <c r="K186" s="55"/>
      <c r="L186" s="43"/>
      <c r="M186" s="34">
        <f t="shared" si="66"/>
        <v>0</v>
      </c>
      <c r="N186" s="55"/>
      <c r="O186" s="43"/>
      <c r="P186" s="34">
        <f t="shared" si="75"/>
        <v>0</v>
      </c>
      <c r="Q186" s="35">
        <f t="shared" si="68"/>
        <v>0</v>
      </c>
    </row>
    <row r="187" spans="1:17" hidden="1" x14ac:dyDescent="0.3">
      <c r="A187" s="105"/>
      <c r="B187" s="107"/>
      <c r="C187" s="109"/>
      <c r="D187" s="120"/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29">
        <f t="shared" si="76"/>
        <v>0</v>
      </c>
      <c r="K187" s="44">
        <v>0</v>
      </c>
      <c r="L187" s="38">
        <v>0</v>
      </c>
      <c r="M187" s="40">
        <f t="shared" si="66"/>
        <v>0</v>
      </c>
      <c r="N187" s="44">
        <v>0</v>
      </c>
      <c r="O187" s="38">
        <v>0</v>
      </c>
      <c r="P187" s="40">
        <f t="shared" si="75"/>
        <v>0</v>
      </c>
      <c r="Q187" s="41">
        <f t="shared" si="68"/>
        <v>0</v>
      </c>
    </row>
    <row r="188" spans="1:17" ht="14.4" hidden="1" thickBot="1" x14ac:dyDescent="0.35">
      <c r="A188" s="106"/>
      <c r="B188" s="108"/>
      <c r="C188" s="110"/>
      <c r="D188" s="112"/>
      <c r="E188" s="51"/>
      <c r="F188" s="45"/>
      <c r="G188" s="45"/>
      <c r="H188" s="45"/>
      <c r="I188" s="45"/>
      <c r="J188" s="24">
        <f t="shared" si="64"/>
        <v>0</v>
      </c>
      <c r="K188" s="56"/>
      <c r="L188" s="45"/>
      <c r="M188" s="24">
        <f t="shared" si="66"/>
        <v>0</v>
      </c>
      <c r="N188" s="56"/>
      <c r="O188" s="45"/>
      <c r="P188" s="24">
        <f t="shared" si="75"/>
        <v>0</v>
      </c>
      <c r="Q188" s="25">
        <f t="shared" si="68"/>
        <v>0</v>
      </c>
    </row>
    <row r="189" spans="1:17" s="93" customFormat="1" ht="14.4" thickBot="1" x14ac:dyDescent="0.35">
      <c r="A189" s="89"/>
      <c r="B189" s="89"/>
      <c r="C189" s="90"/>
      <c r="D189" s="89"/>
      <c r="E189" s="91"/>
      <c r="F189" s="91"/>
      <c r="G189" s="91"/>
      <c r="H189" s="91"/>
      <c r="I189" s="91"/>
      <c r="J189" s="92"/>
      <c r="K189" s="91"/>
      <c r="L189" s="91"/>
      <c r="M189" s="92"/>
      <c r="N189" s="91"/>
      <c r="O189" s="91"/>
      <c r="P189" s="92"/>
      <c r="Q189" s="92"/>
    </row>
    <row r="190" spans="1:17" x14ac:dyDescent="0.3">
      <c r="A190" s="113" t="s">
        <v>141</v>
      </c>
      <c r="B190" s="114"/>
      <c r="C190" s="117" t="s">
        <v>142</v>
      </c>
      <c r="D190" s="111"/>
      <c r="E190" s="16">
        <f t="shared" ref="E190:I191" si="77">E192+E194+E196+E198++E212+E214+E216+E226+E228</f>
        <v>89216</v>
      </c>
      <c r="F190" s="17">
        <f t="shared" si="77"/>
        <v>30619</v>
      </c>
      <c r="G190" s="17">
        <f t="shared" si="77"/>
        <v>255244</v>
      </c>
      <c r="H190" s="17">
        <f t="shared" si="77"/>
        <v>7571</v>
      </c>
      <c r="I190" s="17">
        <f t="shared" si="77"/>
        <v>0</v>
      </c>
      <c r="J190" s="19">
        <f>SUM(E190:I190)</f>
        <v>382650</v>
      </c>
      <c r="K190" s="52">
        <f>K192+K194+K196+K198++K212+K214+K216+K226+K228</f>
        <v>421392</v>
      </c>
      <c r="L190" s="17">
        <f>L192+L194+L196+L198++L212+L214+L216+L226+L228</f>
        <v>0</v>
      </c>
      <c r="M190" s="19">
        <f t="shared" ref="M190:M217" si="78">SUM(K190:L190)</f>
        <v>421392</v>
      </c>
      <c r="N190" s="52">
        <f>N192+N194+N196+N198++N212+N214+N216+N226+N228</f>
        <v>0</v>
      </c>
      <c r="O190" s="17">
        <f>O192+O194+O196+O198++O212+O214+O216+O226+O228</f>
        <v>120580</v>
      </c>
      <c r="P190" s="19">
        <f>SUM(N190:O190)</f>
        <v>120580</v>
      </c>
      <c r="Q190" s="20">
        <f>P190+M190+J190</f>
        <v>924622</v>
      </c>
    </row>
    <row r="191" spans="1:17" ht="14.4" thickBot="1" x14ac:dyDescent="0.35">
      <c r="A191" s="115"/>
      <c r="B191" s="116"/>
      <c r="C191" s="118"/>
      <c r="D191" s="112"/>
      <c r="E191" s="21">
        <f t="shared" si="77"/>
        <v>0</v>
      </c>
      <c r="F191" s="22">
        <f t="shared" si="77"/>
        <v>0</v>
      </c>
      <c r="G191" s="22">
        <f t="shared" si="77"/>
        <v>0</v>
      </c>
      <c r="H191" s="22">
        <f t="shared" si="77"/>
        <v>0</v>
      </c>
      <c r="I191" s="22">
        <f t="shared" si="77"/>
        <v>0</v>
      </c>
      <c r="J191" s="24">
        <f t="shared" ref="J191:J229" si="79">SUM(E191:I191)</f>
        <v>0</v>
      </c>
      <c r="K191" s="53">
        <f>K193+K195+K197+K199++K213+K215+K217+K227+K229</f>
        <v>0</v>
      </c>
      <c r="L191" s="22">
        <f>L193+L195+L197+L199++L213+L215+L217+L227+L229</f>
        <v>0</v>
      </c>
      <c r="M191" s="24">
        <f t="shared" si="78"/>
        <v>0</v>
      </c>
      <c r="N191" s="53">
        <f>N193+N195+N197+N199++N213+N215+N217+N227+N229</f>
        <v>0</v>
      </c>
      <c r="O191" s="22">
        <f>O193+O195+O197+O199++O213+O215+O217+O227+O229</f>
        <v>0</v>
      </c>
      <c r="P191" s="24">
        <f t="shared" ref="P191:P229" si="80">SUM(N191:O191)</f>
        <v>0</v>
      </c>
      <c r="Q191" s="25">
        <f t="shared" ref="Q191:Q229" si="81">P191+M191+J191</f>
        <v>0</v>
      </c>
    </row>
    <row r="192" spans="1:17" x14ac:dyDescent="0.3">
      <c r="A192" s="121" t="s">
        <v>143</v>
      </c>
      <c r="B192" s="102"/>
      <c r="C192" s="104" t="s">
        <v>266</v>
      </c>
      <c r="D192" s="49" t="s">
        <v>26</v>
      </c>
      <c r="E192" s="26">
        <v>40000</v>
      </c>
      <c r="F192" s="27">
        <v>13980</v>
      </c>
      <c r="G192" s="27">
        <v>14750</v>
      </c>
      <c r="H192" s="27">
        <v>250</v>
      </c>
      <c r="I192" s="27">
        <v>0</v>
      </c>
      <c r="J192" s="29">
        <f t="shared" si="79"/>
        <v>68980</v>
      </c>
      <c r="K192" s="54">
        <v>0</v>
      </c>
      <c r="L192" s="27">
        <v>0</v>
      </c>
      <c r="M192" s="29">
        <f t="shared" si="78"/>
        <v>0</v>
      </c>
      <c r="N192" s="54">
        <v>0</v>
      </c>
      <c r="O192" s="27">
        <v>0</v>
      </c>
      <c r="P192" s="29">
        <f t="shared" si="80"/>
        <v>0</v>
      </c>
      <c r="Q192" s="30">
        <f t="shared" si="81"/>
        <v>68980</v>
      </c>
    </row>
    <row r="193" spans="1:17" x14ac:dyDescent="0.3">
      <c r="A193" s="100"/>
      <c r="B193" s="107"/>
      <c r="C193" s="109"/>
      <c r="D193" s="36"/>
      <c r="E193" s="42"/>
      <c r="F193" s="43"/>
      <c r="G193" s="43"/>
      <c r="H193" s="43"/>
      <c r="I193" s="43"/>
      <c r="J193" s="34">
        <f t="shared" si="79"/>
        <v>0</v>
      </c>
      <c r="K193" s="55"/>
      <c r="L193" s="43"/>
      <c r="M193" s="34">
        <f t="shared" si="78"/>
        <v>0</v>
      </c>
      <c r="N193" s="55"/>
      <c r="O193" s="43"/>
      <c r="P193" s="34">
        <f t="shared" si="80"/>
        <v>0</v>
      </c>
      <c r="Q193" s="35">
        <f t="shared" si="81"/>
        <v>0</v>
      </c>
    </row>
    <row r="194" spans="1:17" x14ac:dyDescent="0.3">
      <c r="A194" s="105" t="s">
        <v>144</v>
      </c>
      <c r="B194" s="107"/>
      <c r="C194" s="109" t="s">
        <v>145</v>
      </c>
      <c r="D194" s="36" t="s">
        <v>146</v>
      </c>
      <c r="E194" s="37">
        <v>0</v>
      </c>
      <c r="F194" s="38">
        <v>0</v>
      </c>
      <c r="G194" s="38">
        <v>2150</v>
      </c>
      <c r="H194" s="38">
        <v>0</v>
      </c>
      <c r="I194" s="38">
        <v>0</v>
      </c>
      <c r="J194" s="29">
        <f t="shared" si="79"/>
        <v>2150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0</v>
      </c>
      <c r="P194" s="40">
        <f t="shared" si="80"/>
        <v>0</v>
      </c>
      <c r="Q194" s="41">
        <f t="shared" si="81"/>
        <v>2150</v>
      </c>
    </row>
    <row r="195" spans="1:17" x14ac:dyDescent="0.3">
      <c r="A195" s="105"/>
      <c r="B195" s="107"/>
      <c r="C195" s="109"/>
      <c r="D195" s="36"/>
      <c r="E195" s="42"/>
      <c r="F195" s="43"/>
      <c r="G195" s="43"/>
      <c r="H195" s="43"/>
      <c r="I195" s="43"/>
      <c r="J195" s="34">
        <f t="shared" si="79"/>
        <v>0</v>
      </c>
      <c r="K195" s="55"/>
      <c r="L195" s="43"/>
      <c r="M195" s="34">
        <f t="shared" si="78"/>
        <v>0</v>
      </c>
      <c r="N195" s="55"/>
      <c r="O195" s="43"/>
      <c r="P195" s="34">
        <f t="shared" si="80"/>
        <v>0</v>
      </c>
      <c r="Q195" s="35">
        <f t="shared" si="81"/>
        <v>0</v>
      </c>
    </row>
    <row r="196" spans="1:17" x14ac:dyDescent="0.3">
      <c r="A196" s="105" t="s">
        <v>147</v>
      </c>
      <c r="B196" s="107"/>
      <c r="C196" s="109" t="s">
        <v>148</v>
      </c>
      <c r="D196" s="36" t="s">
        <v>26</v>
      </c>
      <c r="E196" s="37">
        <v>0</v>
      </c>
      <c r="F196" s="38">
        <v>0</v>
      </c>
      <c r="G196" s="38">
        <v>15500</v>
      </c>
      <c r="H196" s="38">
        <v>0</v>
      </c>
      <c r="I196" s="38">
        <v>0</v>
      </c>
      <c r="J196" s="29">
        <f t="shared" si="79"/>
        <v>15500</v>
      </c>
      <c r="K196" s="44">
        <v>2000</v>
      </c>
      <c r="L196" s="38">
        <v>0</v>
      </c>
      <c r="M196" s="40">
        <f t="shared" si="78"/>
        <v>2000</v>
      </c>
      <c r="N196" s="44">
        <v>0</v>
      </c>
      <c r="O196" s="38">
        <v>0</v>
      </c>
      <c r="P196" s="40">
        <f t="shared" si="80"/>
        <v>0</v>
      </c>
      <c r="Q196" s="41">
        <f t="shared" si="81"/>
        <v>17500</v>
      </c>
    </row>
    <row r="197" spans="1:17" x14ac:dyDescent="0.3">
      <c r="A197" s="105"/>
      <c r="B197" s="107"/>
      <c r="C197" s="109"/>
      <c r="D197" s="36"/>
      <c r="E197" s="42"/>
      <c r="F197" s="43"/>
      <c r="G197" s="43"/>
      <c r="H197" s="43"/>
      <c r="I197" s="43"/>
      <c r="J197" s="34">
        <f t="shared" si="79"/>
        <v>0</v>
      </c>
      <c r="K197" s="55"/>
      <c r="L197" s="43"/>
      <c r="M197" s="34">
        <f t="shared" si="78"/>
        <v>0</v>
      </c>
      <c r="N197" s="55"/>
      <c r="O197" s="43"/>
      <c r="P197" s="34">
        <f t="shared" si="80"/>
        <v>0</v>
      </c>
      <c r="Q197" s="35">
        <f t="shared" si="81"/>
        <v>0</v>
      </c>
    </row>
    <row r="198" spans="1:17" x14ac:dyDescent="0.3">
      <c r="A198" s="105" t="s">
        <v>149</v>
      </c>
      <c r="B198" s="107"/>
      <c r="C198" s="109" t="s">
        <v>150</v>
      </c>
      <c r="D198" s="36" t="s">
        <v>115</v>
      </c>
      <c r="E198" s="37">
        <f t="shared" ref="E198:I199" si="82">E200+E202+E204+E206+E208+E210</f>
        <v>0</v>
      </c>
      <c r="F198" s="38">
        <f t="shared" si="82"/>
        <v>0</v>
      </c>
      <c r="G198" s="38">
        <f>G200+G202+G204+G206+G208+G210</f>
        <v>9760</v>
      </c>
      <c r="H198" s="38">
        <f t="shared" ref="H198" si="83">H200+H202+H204+H206+H208+H210</f>
        <v>7000</v>
      </c>
      <c r="I198" s="38">
        <f>I200+I202+I204+I206+I208+I210</f>
        <v>0</v>
      </c>
      <c r="J198" s="29">
        <f>SUM(E198:I198)</f>
        <v>16760</v>
      </c>
      <c r="K198" s="44">
        <f t="shared" ref="K198:L199" si="84">K200+K202+K204+K206+K208+K210</f>
        <v>0</v>
      </c>
      <c r="L198" s="38">
        <f t="shared" si="84"/>
        <v>0</v>
      </c>
      <c r="M198" s="40">
        <f t="shared" si="78"/>
        <v>0</v>
      </c>
      <c r="N198" s="44">
        <f t="shared" ref="N198:N199" si="85">N200+N202+N204+N206+N208+N210</f>
        <v>0</v>
      </c>
      <c r="O198" s="38">
        <f>O200+O202+O204+O206+O208+O210</f>
        <v>120580</v>
      </c>
      <c r="P198" s="40">
        <f t="shared" ref="P198" si="86">SUM(N198:O198)</f>
        <v>120580</v>
      </c>
      <c r="Q198" s="41">
        <f>P198+M198+J198</f>
        <v>137340</v>
      </c>
    </row>
    <row r="199" spans="1:17" x14ac:dyDescent="0.3">
      <c r="A199" s="105"/>
      <c r="B199" s="107"/>
      <c r="C199" s="109"/>
      <c r="D199" s="36"/>
      <c r="E199" s="42">
        <f t="shared" si="82"/>
        <v>0</v>
      </c>
      <c r="F199" s="57">
        <f t="shared" si="82"/>
        <v>0</v>
      </c>
      <c r="G199" s="57">
        <f t="shared" si="82"/>
        <v>0</v>
      </c>
      <c r="H199" s="57">
        <f t="shared" si="82"/>
        <v>0</v>
      </c>
      <c r="I199" s="57">
        <f t="shared" si="82"/>
        <v>0</v>
      </c>
      <c r="J199" s="34">
        <f t="shared" si="79"/>
        <v>0</v>
      </c>
      <c r="K199" s="57">
        <f t="shared" si="84"/>
        <v>0</v>
      </c>
      <c r="L199" s="32">
        <f t="shared" si="84"/>
        <v>0</v>
      </c>
      <c r="M199" s="34">
        <f t="shared" si="78"/>
        <v>0</v>
      </c>
      <c r="N199" s="57">
        <f t="shared" si="85"/>
        <v>0</v>
      </c>
      <c r="O199" s="32">
        <f>O201+O203+O205+O207+O209+O211</f>
        <v>0</v>
      </c>
      <c r="P199" s="34">
        <f t="shared" si="80"/>
        <v>0</v>
      </c>
      <c r="Q199" s="35">
        <f t="shared" si="81"/>
        <v>0</v>
      </c>
    </row>
    <row r="200" spans="1:17" x14ac:dyDescent="0.3">
      <c r="A200" s="105"/>
      <c r="B200" s="107" t="s">
        <v>267</v>
      </c>
      <c r="C200" s="109" t="s">
        <v>272</v>
      </c>
      <c r="D200" s="36" t="s">
        <v>115</v>
      </c>
      <c r="E200" s="37">
        <v>0</v>
      </c>
      <c r="F200" s="38">
        <v>0</v>
      </c>
      <c r="G200" s="38">
        <v>1500</v>
      </c>
      <c r="H200" s="38">
        <v>0</v>
      </c>
      <c r="I200" s="38">
        <v>0</v>
      </c>
      <c r="J200" s="29">
        <f t="shared" si="79"/>
        <v>1500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10000</v>
      </c>
      <c r="P200" s="40">
        <f t="shared" si="80"/>
        <v>10000</v>
      </c>
      <c r="Q200" s="41">
        <f t="shared" si="81"/>
        <v>11500</v>
      </c>
    </row>
    <row r="201" spans="1:17" x14ac:dyDescent="0.3">
      <c r="A201" s="105"/>
      <c r="B201" s="107"/>
      <c r="C201" s="109"/>
      <c r="D201" s="36"/>
      <c r="E201" s="42"/>
      <c r="F201" s="43"/>
      <c r="G201" s="43"/>
      <c r="H201" s="43"/>
      <c r="I201" s="43"/>
      <c r="J201" s="34">
        <f t="shared" si="79"/>
        <v>0</v>
      </c>
      <c r="K201" s="55"/>
      <c r="L201" s="43"/>
      <c r="M201" s="34">
        <f t="shared" si="78"/>
        <v>0</v>
      </c>
      <c r="N201" s="55"/>
      <c r="O201" s="43"/>
      <c r="P201" s="34">
        <f t="shared" si="80"/>
        <v>0</v>
      </c>
      <c r="Q201" s="35">
        <f t="shared" si="81"/>
        <v>0</v>
      </c>
    </row>
    <row r="202" spans="1:17" ht="12.75" customHeight="1" x14ac:dyDescent="0.3">
      <c r="A202" s="105"/>
      <c r="B202" s="107" t="s">
        <v>267</v>
      </c>
      <c r="C202" s="109" t="s">
        <v>274</v>
      </c>
      <c r="D202" s="36" t="s">
        <v>115</v>
      </c>
      <c r="E202" s="37">
        <v>0</v>
      </c>
      <c r="F202" s="38">
        <v>0</v>
      </c>
      <c r="G202" s="38">
        <v>2300</v>
      </c>
      <c r="H202" s="38">
        <v>0</v>
      </c>
      <c r="I202" s="38">
        <v>0</v>
      </c>
      <c r="J202" s="29">
        <f t="shared" si="79"/>
        <v>2300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11244</v>
      </c>
      <c r="P202" s="40">
        <f>SUM(N202:O202)</f>
        <v>11244</v>
      </c>
      <c r="Q202" s="41">
        <f t="shared" si="81"/>
        <v>13544</v>
      </c>
    </row>
    <row r="203" spans="1:17" x14ac:dyDescent="0.3">
      <c r="A203" s="105"/>
      <c r="B203" s="107"/>
      <c r="C203" s="109"/>
      <c r="D203" s="36"/>
      <c r="E203" s="42"/>
      <c r="F203" s="43"/>
      <c r="G203" s="43"/>
      <c r="H203" s="43"/>
      <c r="I203" s="43"/>
      <c r="J203" s="34">
        <f t="shared" si="79"/>
        <v>0</v>
      </c>
      <c r="K203" s="55"/>
      <c r="L203" s="43"/>
      <c r="M203" s="34">
        <f t="shared" si="78"/>
        <v>0</v>
      </c>
      <c r="N203" s="55"/>
      <c r="O203" s="43"/>
      <c r="P203" s="34">
        <f t="shared" si="80"/>
        <v>0</v>
      </c>
      <c r="Q203" s="35">
        <f t="shared" si="81"/>
        <v>0</v>
      </c>
    </row>
    <row r="204" spans="1:17" ht="12.75" customHeight="1" x14ac:dyDescent="0.3">
      <c r="A204" s="105"/>
      <c r="B204" s="107" t="s">
        <v>267</v>
      </c>
      <c r="C204" s="109" t="s">
        <v>273</v>
      </c>
      <c r="D204" s="36" t="s">
        <v>115</v>
      </c>
      <c r="E204" s="37">
        <v>0</v>
      </c>
      <c r="F204" s="38">
        <v>0</v>
      </c>
      <c r="G204" s="38">
        <v>1800</v>
      </c>
      <c r="H204" s="38">
        <v>0</v>
      </c>
      <c r="I204" s="38">
        <v>0</v>
      </c>
      <c r="J204" s="29">
        <f t="shared" si="79"/>
        <v>1800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53376</v>
      </c>
      <c r="P204" s="40">
        <f t="shared" si="80"/>
        <v>53376</v>
      </c>
      <c r="Q204" s="41">
        <f t="shared" si="81"/>
        <v>55176</v>
      </c>
    </row>
    <row r="205" spans="1:17" x14ac:dyDescent="0.3">
      <c r="A205" s="105"/>
      <c r="B205" s="107"/>
      <c r="C205" s="109"/>
      <c r="D205" s="36"/>
      <c r="E205" s="42"/>
      <c r="F205" s="43"/>
      <c r="G205" s="43"/>
      <c r="H205" s="43"/>
      <c r="I205" s="43"/>
      <c r="J205" s="34">
        <f t="shared" si="79"/>
        <v>0</v>
      </c>
      <c r="K205" s="55"/>
      <c r="L205" s="43"/>
      <c r="M205" s="34">
        <f t="shared" si="78"/>
        <v>0</v>
      </c>
      <c r="N205" s="55"/>
      <c r="O205" s="43"/>
      <c r="P205" s="34">
        <f t="shared" si="80"/>
        <v>0</v>
      </c>
      <c r="Q205" s="35">
        <f t="shared" si="81"/>
        <v>0</v>
      </c>
    </row>
    <row r="206" spans="1:17" x14ac:dyDescent="0.3">
      <c r="A206" s="105"/>
      <c r="B206" s="107" t="s">
        <v>267</v>
      </c>
      <c r="C206" s="109" t="s">
        <v>305</v>
      </c>
      <c r="D206" s="36" t="s">
        <v>115</v>
      </c>
      <c r="E206" s="37">
        <v>0</v>
      </c>
      <c r="F206" s="38">
        <v>0</v>
      </c>
      <c r="G206" s="38">
        <v>1300</v>
      </c>
      <c r="H206" s="38">
        <v>0</v>
      </c>
      <c r="I206" s="38">
        <v>0</v>
      </c>
      <c r="J206" s="29">
        <f t="shared" si="79"/>
        <v>1300</v>
      </c>
      <c r="K206" s="44">
        <v>0</v>
      </c>
      <c r="L206" s="38">
        <v>0</v>
      </c>
      <c r="M206" s="40">
        <f t="shared" si="78"/>
        <v>0</v>
      </c>
      <c r="N206" s="44">
        <v>0</v>
      </c>
      <c r="O206" s="38">
        <v>16080</v>
      </c>
      <c r="P206" s="40">
        <f t="shared" si="80"/>
        <v>16080</v>
      </c>
      <c r="Q206" s="41">
        <f t="shared" si="81"/>
        <v>17380</v>
      </c>
    </row>
    <row r="207" spans="1:17" x14ac:dyDescent="0.3">
      <c r="A207" s="105"/>
      <c r="B207" s="107"/>
      <c r="C207" s="109"/>
      <c r="D207" s="36"/>
      <c r="E207" s="42"/>
      <c r="F207" s="43"/>
      <c r="G207" s="43"/>
      <c r="H207" s="43"/>
      <c r="I207" s="43"/>
      <c r="J207" s="34">
        <f t="shared" si="79"/>
        <v>0</v>
      </c>
      <c r="K207" s="55"/>
      <c r="L207" s="43"/>
      <c r="M207" s="34">
        <f t="shared" si="78"/>
        <v>0</v>
      </c>
      <c r="N207" s="55"/>
      <c r="O207" s="43"/>
      <c r="P207" s="34">
        <f t="shared" si="80"/>
        <v>0</v>
      </c>
      <c r="Q207" s="35">
        <f t="shared" si="81"/>
        <v>0</v>
      </c>
    </row>
    <row r="208" spans="1:17" x14ac:dyDescent="0.3">
      <c r="A208" s="105"/>
      <c r="B208" s="107" t="s">
        <v>267</v>
      </c>
      <c r="C208" s="109" t="s">
        <v>306</v>
      </c>
      <c r="D208" s="36" t="s">
        <v>115</v>
      </c>
      <c r="E208" s="37">
        <v>0</v>
      </c>
      <c r="F208" s="38">
        <v>0</v>
      </c>
      <c r="G208" s="38">
        <v>2400</v>
      </c>
      <c r="H208" s="38">
        <v>0</v>
      </c>
      <c r="I208" s="38">
        <v>0</v>
      </c>
      <c r="J208" s="29">
        <f t="shared" ref="J208:J209" si="87">SUM(E208:I208)</f>
        <v>2400</v>
      </c>
      <c r="K208" s="44">
        <v>0</v>
      </c>
      <c r="L208" s="38">
        <v>0</v>
      </c>
      <c r="M208" s="40">
        <f t="shared" ref="M208:M209" si="88">SUM(K208:L208)</f>
        <v>0</v>
      </c>
      <c r="N208" s="44">
        <v>0</v>
      </c>
      <c r="O208" s="38">
        <v>29880</v>
      </c>
      <c r="P208" s="40">
        <f t="shared" ref="P208:P209" si="89">SUM(N208:O208)</f>
        <v>29880</v>
      </c>
      <c r="Q208" s="41">
        <f t="shared" si="81"/>
        <v>32280</v>
      </c>
    </row>
    <row r="209" spans="1:17" x14ac:dyDescent="0.3">
      <c r="A209" s="105"/>
      <c r="B209" s="107"/>
      <c r="C209" s="109"/>
      <c r="D209" s="36"/>
      <c r="E209" s="42"/>
      <c r="F209" s="43"/>
      <c r="G209" s="43"/>
      <c r="H209" s="43"/>
      <c r="I209" s="43"/>
      <c r="J209" s="34">
        <f t="shared" si="87"/>
        <v>0</v>
      </c>
      <c r="K209" s="55"/>
      <c r="L209" s="43"/>
      <c r="M209" s="34">
        <f t="shared" si="88"/>
        <v>0</v>
      </c>
      <c r="N209" s="55"/>
      <c r="O209" s="43"/>
      <c r="P209" s="34">
        <f t="shared" si="89"/>
        <v>0</v>
      </c>
      <c r="Q209" s="35">
        <f t="shared" si="81"/>
        <v>0</v>
      </c>
    </row>
    <row r="210" spans="1:17" x14ac:dyDescent="0.3">
      <c r="A210" s="105"/>
      <c r="B210" s="107" t="s">
        <v>267</v>
      </c>
      <c r="C210" s="109" t="s">
        <v>275</v>
      </c>
      <c r="D210" s="36" t="s">
        <v>64</v>
      </c>
      <c r="E210" s="37">
        <v>0</v>
      </c>
      <c r="F210" s="38">
        <v>0</v>
      </c>
      <c r="G210" s="38">
        <v>460</v>
      </c>
      <c r="H210" s="38">
        <v>7000</v>
      </c>
      <c r="I210" s="38">
        <v>0</v>
      </c>
      <c r="J210" s="29">
        <f t="shared" si="79"/>
        <v>7460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0</v>
      </c>
      <c r="P210" s="40">
        <f t="shared" si="80"/>
        <v>0</v>
      </c>
      <c r="Q210" s="41">
        <f t="shared" si="81"/>
        <v>7460</v>
      </c>
    </row>
    <row r="211" spans="1:17" x14ac:dyDescent="0.3">
      <c r="A211" s="105"/>
      <c r="B211" s="107"/>
      <c r="C211" s="109"/>
      <c r="D211" s="36"/>
      <c r="E211" s="42"/>
      <c r="F211" s="43"/>
      <c r="G211" s="43"/>
      <c r="H211" s="43"/>
      <c r="I211" s="43"/>
      <c r="J211" s="34">
        <f t="shared" si="79"/>
        <v>0</v>
      </c>
      <c r="K211" s="55"/>
      <c r="L211" s="43"/>
      <c r="M211" s="34">
        <f t="shared" si="78"/>
        <v>0</v>
      </c>
      <c r="N211" s="55"/>
      <c r="O211" s="43"/>
      <c r="P211" s="34">
        <f t="shared" si="80"/>
        <v>0</v>
      </c>
      <c r="Q211" s="35">
        <f t="shared" si="81"/>
        <v>0</v>
      </c>
    </row>
    <row r="212" spans="1:17" x14ac:dyDescent="0.3">
      <c r="A212" s="105" t="s">
        <v>151</v>
      </c>
      <c r="B212" s="107"/>
      <c r="C212" s="109" t="s">
        <v>152</v>
      </c>
      <c r="D212" s="36" t="s">
        <v>146</v>
      </c>
      <c r="E212" s="37">
        <v>0</v>
      </c>
      <c r="F212" s="38">
        <v>0</v>
      </c>
      <c r="G212" s="38">
        <v>115000</v>
      </c>
      <c r="H212" s="38">
        <v>0</v>
      </c>
      <c r="I212" s="38">
        <v>0</v>
      </c>
      <c r="J212" s="29">
        <f t="shared" si="79"/>
        <v>115000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0</v>
      </c>
      <c r="P212" s="40">
        <f t="shared" si="80"/>
        <v>0</v>
      </c>
      <c r="Q212" s="41">
        <f t="shared" si="81"/>
        <v>115000</v>
      </c>
    </row>
    <row r="213" spans="1:17" x14ac:dyDescent="0.3">
      <c r="A213" s="105"/>
      <c r="B213" s="107"/>
      <c r="C213" s="109"/>
      <c r="D213" s="36"/>
      <c r="E213" s="42"/>
      <c r="F213" s="43"/>
      <c r="G213" s="43"/>
      <c r="H213" s="43"/>
      <c r="I213" s="43"/>
      <c r="J213" s="34">
        <f t="shared" si="79"/>
        <v>0</v>
      </c>
      <c r="K213" s="55"/>
      <c r="L213" s="43"/>
      <c r="M213" s="34">
        <f t="shared" si="78"/>
        <v>0</v>
      </c>
      <c r="N213" s="55"/>
      <c r="O213" s="43"/>
      <c r="P213" s="34">
        <f t="shared" si="80"/>
        <v>0</v>
      </c>
      <c r="Q213" s="35">
        <f t="shared" si="81"/>
        <v>0</v>
      </c>
    </row>
    <row r="214" spans="1:17" x14ac:dyDescent="0.3">
      <c r="A214" s="105" t="s">
        <v>153</v>
      </c>
      <c r="B214" s="107"/>
      <c r="C214" s="109" t="s">
        <v>154</v>
      </c>
      <c r="D214" s="36" t="s">
        <v>26</v>
      </c>
      <c r="E214" s="37">
        <v>0</v>
      </c>
      <c r="F214" s="38">
        <v>0</v>
      </c>
      <c r="G214" s="38">
        <v>1500</v>
      </c>
      <c r="H214" s="38">
        <v>0</v>
      </c>
      <c r="I214" s="38">
        <v>0</v>
      </c>
      <c r="J214" s="29">
        <f t="shared" si="79"/>
        <v>1500</v>
      </c>
      <c r="K214" s="44">
        <v>2500</v>
      </c>
      <c r="L214" s="38">
        <v>0</v>
      </c>
      <c r="M214" s="40">
        <f t="shared" si="78"/>
        <v>2500</v>
      </c>
      <c r="N214" s="44">
        <v>0</v>
      </c>
      <c r="O214" s="38">
        <v>0</v>
      </c>
      <c r="P214" s="40">
        <f t="shared" si="80"/>
        <v>0</v>
      </c>
      <c r="Q214" s="41">
        <f t="shared" si="81"/>
        <v>4000</v>
      </c>
    </row>
    <row r="215" spans="1:17" x14ac:dyDescent="0.3">
      <c r="A215" s="105"/>
      <c r="B215" s="107"/>
      <c r="C215" s="109"/>
      <c r="D215" s="36"/>
      <c r="E215" s="42"/>
      <c r="F215" s="43"/>
      <c r="G215" s="43"/>
      <c r="H215" s="43"/>
      <c r="I215" s="43"/>
      <c r="J215" s="34">
        <f t="shared" si="79"/>
        <v>0</v>
      </c>
      <c r="K215" s="55"/>
      <c r="L215" s="43"/>
      <c r="M215" s="34">
        <f t="shared" si="78"/>
        <v>0</v>
      </c>
      <c r="N215" s="55"/>
      <c r="O215" s="43"/>
      <c r="P215" s="34">
        <f t="shared" si="80"/>
        <v>0</v>
      </c>
      <c r="Q215" s="35">
        <f t="shared" si="81"/>
        <v>0</v>
      </c>
    </row>
    <row r="216" spans="1:17" x14ac:dyDescent="0.3">
      <c r="A216" s="105" t="s">
        <v>155</v>
      </c>
      <c r="B216" s="107"/>
      <c r="C216" s="109" t="s">
        <v>156</v>
      </c>
      <c r="D216" s="120"/>
      <c r="E216" s="37">
        <f t="shared" ref="E216:I217" si="90">E218+E220+E222+E224</f>
        <v>0</v>
      </c>
      <c r="F216" s="38">
        <f t="shared" si="90"/>
        <v>0</v>
      </c>
      <c r="G216" s="38">
        <f>G218+G220+G222+G224</f>
        <v>79500</v>
      </c>
      <c r="H216" s="38">
        <f t="shared" ref="H216:I216" si="91">H218+H220+H222+H224</f>
        <v>0</v>
      </c>
      <c r="I216" s="38">
        <f t="shared" si="91"/>
        <v>0</v>
      </c>
      <c r="J216" s="29">
        <f t="shared" si="79"/>
        <v>79500</v>
      </c>
      <c r="K216" s="44">
        <f t="shared" ref="K216:L217" si="92">K218+K220+K222+K224</f>
        <v>0</v>
      </c>
      <c r="L216" s="38">
        <f t="shared" si="92"/>
        <v>0</v>
      </c>
      <c r="M216" s="40">
        <f t="shared" si="78"/>
        <v>0</v>
      </c>
      <c r="N216" s="44">
        <f t="shared" ref="N216:O217" si="93">N218+N220+N222+N224</f>
        <v>0</v>
      </c>
      <c r="O216" s="38">
        <f t="shared" si="93"/>
        <v>0</v>
      </c>
      <c r="P216" s="40">
        <f t="shared" ref="P216:P217" si="94">SUM(N216:O216)</f>
        <v>0</v>
      </c>
      <c r="Q216" s="41">
        <f>P216+M216+J216</f>
        <v>79500</v>
      </c>
    </row>
    <row r="217" spans="1:17" x14ac:dyDescent="0.3">
      <c r="A217" s="105"/>
      <c r="B217" s="107"/>
      <c r="C217" s="109"/>
      <c r="D217" s="120"/>
      <c r="E217" s="31">
        <f t="shared" si="90"/>
        <v>0</v>
      </c>
      <c r="F217" s="32">
        <f t="shared" si="90"/>
        <v>0</v>
      </c>
      <c r="G217" s="32">
        <f t="shared" si="90"/>
        <v>0</v>
      </c>
      <c r="H217" s="32">
        <f t="shared" si="90"/>
        <v>0</v>
      </c>
      <c r="I217" s="32">
        <f t="shared" si="90"/>
        <v>0</v>
      </c>
      <c r="J217" s="34">
        <f t="shared" si="79"/>
        <v>0</v>
      </c>
      <c r="K217" s="57">
        <f t="shared" si="92"/>
        <v>0</v>
      </c>
      <c r="L217" s="32">
        <f t="shared" si="92"/>
        <v>0</v>
      </c>
      <c r="M217" s="34">
        <f t="shared" si="78"/>
        <v>0</v>
      </c>
      <c r="N217" s="57">
        <f t="shared" si="93"/>
        <v>0</v>
      </c>
      <c r="O217" s="32">
        <f t="shared" si="93"/>
        <v>0</v>
      </c>
      <c r="P217" s="34">
        <f t="shared" si="94"/>
        <v>0</v>
      </c>
      <c r="Q217" s="35">
        <f>P217+M217+J217</f>
        <v>0</v>
      </c>
    </row>
    <row r="218" spans="1:17" x14ac:dyDescent="0.3">
      <c r="A218" s="105"/>
      <c r="B218" s="107" t="s">
        <v>157</v>
      </c>
      <c r="C218" s="109" t="s">
        <v>268</v>
      </c>
      <c r="D218" s="36" t="s">
        <v>30</v>
      </c>
      <c r="E218" s="37">
        <v>0</v>
      </c>
      <c r="F218" s="38">
        <v>0</v>
      </c>
      <c r="G218" s="38">
        <v>55000</v>
      </c>
      <c r="H218" s="38">
        <v>0</v>
      </c>
      <c r="I218" s="38">
        <v>0</v>
      </c>
      <c r="J218" s="29">
        <f>SUM(E218:I218)</f>
        <v>55000</v>
      </c>
      <c r="K218" s="44">
        <v>0</v>
      </c>
      <c r="L218" s="38">
        <v>0</v>
      </c>
      <c r="M218" s="40">
        <f t="shared" ref="M218:M229" si="95">SUM(K218:L218)</f>
        <v>0</v>
      </c>
      <c r="N218" s="44">
        <v>0</v>
      </c>
      <c r="O218" s="38">
        <v>0</v>
      </c>
      <c r="P218" s="40">
        <f t="shared" si="80"/>
        <v>0</v>
      </c>
      <c r="Q218" s="41">
        <f t="shared" si="81"/>
        <v>55000</v>
      </c>
    </row>
    <row r="219" spans="1:17" x14ac:dyDescent="0.3">
      <c r="A219" s="105"/>
      <c r="B219" s="107"/>
      <c r="C219" s="109"/>
      <c r="D219" s="36"/>
      <c r="E219" s="42"/>
      <c r="F219" s="43"/>
      <c r="G219" s="43"/>
      <c r="H219" s="43"/>
      <c r="I219" s="43"/>
      <c r="J219" s="34">
        <f t="shared" si="79"/>
        <v>0</v>
      </c>
      <c r="K219" s="55"/>
      <c r="L219" s="43"/>
      <c r="M219" s="34">
        <f t="shared" si="95"/>
        <v>0</v>
      </c>
      <c r="N219" s="55"/>
      <c r="O219" s="43"/>
      <c r="P219" s="34">
        <f t="shared" si="80"/>
        <v>0</v>
      </c>
      <c r="Q219" s="35">
        <f t="shared" si="81"/>
        <v>0</v>
      </c>
    </row>
    <row r="220" spans="1:17" x14ac:dyDescent="0.3">
      <c r="A220" s="105"/>
      <c r="B220" s="107" t="s">
        <v>157</v>
      </c>
      <c r="C220" s="109" t="s">
        <v>307</v>
      </c>
      <c r="D220" s="36" t="s">
        <v>30</v>
      </c>
      <c r="E220" s="37">
        <v>0</v>
      </c>
      <c r="F220" s="38">
        <v>0</v>
      </c>
      <c r="G220" s="38">
        <v>2500</v>
      </c>
      <c r="H220" s="38">
        <v>0</v>
      </c>
      <c r="I220" s="38">
        <v>0</v>
      </c>
      <c r="J220" s="29">
        <f t="shared" ref="J220:J221" si="96">SUM(E220:I220)</f>
        <v>2500</v>
      </c>
      <c r="K220" s="44">
        <v>0</v>
      </c>
      <c r="L220" s="38">
        <v>0</v>
      </c>
      <c r="M220" s="40">
        <f t="shared" si="95"/>
        <v>0</v>
      </c>
      <c r="N220" s="44">
        <v>0</v>
      </c>
      <c r="O220" s="38">
        <v>0</v>
      </c>
      <c r="P220" s="40">
        <f t="shared" ref="P220:P221" si="97">SUM(N220:O220)</f>
        <v>0</v>
      </c>
      <c r="Q220" s="41">
        <f t="shared" si="81"/>
        <v>2500</v>
      </c>
    </row>
    <row r="221" spans="1:17" x14ac:dyDescent="0.3">
      <c r="A221" s="105"/>
      <c r="B221" s="107"/>
      <c r="C221" s="109"/>
      <c r="D221" s="36"/>
      <c r="E221" s="31"/>
      <c r="F221" s="43"/>
      <c r="G221" s="43"/>
      <c r="H221" s="43"/>
      <c r="I221" s="43"/>
      <c r="J221" s="34">
        <f t="shared" si="96"/>
        <v>0</v>
      </c>
      <c r="K221" s="55"/>
      <c r="L221" s="43"/>
      <c r="M221" s="34">
        <f t="shared" si="95"/>
        <v>0</v>
      </c>
      <c r="N221" s="55"/>
      <c r="O221" s="43"/>
      <c r="P221" s="34">
        <f t="shared" si="97"/>
        <v>0</v>
      </c>
      <c r="Q221" s="35">
        <f t="shared" si="81"/>
        <v>0</v>
      </c>
    </row>
    <row r="222" spans="1:17" x14ac:dyDescent="0.3">
      <c r="A222" s="105"/>
      <c r="B222" s="107" t="s">
        <v>157</v>
      </c>
      <c r="C222" s="109" t="s">
        <v>269</v>
      </c>
      <c r="D222" s="36" t="s">
        <v>30</v>
      </c>
      <c r="E222" s="37">
        <v>0</v>
      </c>
      <c r="F222" s="38">
        <v>0</v>
      </c>
      <c r="G222" s="38">
        <v>12500</v>
      </c>
      <c r="H222" s="38">
        <v>0</v>
      </c>
      <c r="I222" s="38">
        <v>0</v>
      </c>
      <c r="J222" s="29">
        <f t="shared" si="79"/>
        <v>12500</v>
      </c>
      <c r="K222" s="44">
        <v>0</v>
      </c>
      <c r="L222" s="38">
        <v>0</v>
      </c>
      <c r="M222" s="40">
        <f t="shared" si="95"/>
        <v>0</v>
      </c>
      <c r="N222" s="44">
        <v>0</v>
      </c>
      <c r="O222" s="38">
        <v>0</v>
      </c>
      <c r="P222" s="40">
        <f t="shared" si="80"/>
        <v>0</v>
      </c>
      <c r="Q222" s="41">
        <f t="shared" si="81"/>
        <v>12500</v>
      </c>
    </row>
    <row r="223" spans="1:17" x14ac:dyDescent="0.3">
      <c r="A223" s="105"/>
      <c r="B223" s="107"/>
      <c r="C223" s="109"/>
      <c r="D223" s="36"/>
      <c r="E223" s="31"/>
      <c r="F223" s="43"/>
      <c r="G223" s="43"/>
      <c r="H223" s="43"/>
      <c r="I223" s="43"/>
      <c r="J223" s="34">
        <f t="shared" si="79"/>
        <v>0</v>
      </c>
      <c r="K223" s="55"/>
      <c r="L223" s="43"/>
      <c r="M223" s="34">
        <f t="shared" si="95"/>
        <v>0</v>
      </c>
      <c r="N223" s="55"/>
      <c r="O223" s="43"/>
      <c r="P223" s="34">
        <f t="shared" si="80"/>
        <v>0</v>
      </c>
      <c r="Q223" s="35">
        <f t="shared" si="81"/>
        <v>0</v>
      </c>
    </row>
    <row r="224" spans="1:17" x14ac:dyDescent="0.3">
      <c r="A224" s="105"/>
      <c r="B224" s="107" t="s">
        <v>157</v>
      </c>
      <c r="C224" s="109" t="s">
        <v>270</v>
      </c>
      <c r="D224" s="36" t="s">
        <v>30</v>
      </c>
      <c r="E224" s="37">
        <v>0</v>
      </c>
      <c r="F224" s="38">
        <v>0</v>
      </c>
      <c r="G224" s="38">
        <v>9500</v>
      </c>
      <c r="H224" s="38">
        <v>0</v>
      </c>
      <c r="I224" s="38">
        <v>0</v>
      </c>
      <c r="J224" s="29">
        <f t="shared" si="79"/>
        <v>9500</v>
      </c>
      <c r="K224" s="44">
        <v>0</v>
      </c>
      <c r="L224" s="38">
        <v>0</v>
      </c>
      <c r="M224" s="40">
        <f t="shared" si="95"/>
        <v>0</v>
      </c>
      <c r="N224" s="44">
        <v>0</v>
      </c>
      <c r="O224" s="38">
        <v>0</v>
      </c>
      <c r="P224" s="40">
        <f t="shared" si="80"/>
        <v>0</v>
      </c>
      <c r="Q224" s="41">
        <f t="shared" si="81"/>
        <v>9500</v>
      </c>
    </row>
    <row r="225" spans="1:17" x14ac:dyDescent="0.3">
      <c r="A225" s="105"/>
      <c r="B225" s="107"/>
      <c r="C225" s="109"/>
      <c r="D225" s="36"/>
      <c r="E225" s="31"/>
      <c r="F225" s="43"/>
      <c r="G225" s="43"/>
      <c r="H225" s="43"/>
      <c r="I225" s="43"/>
      <c r="J225" s="34">
        <f t="shared" si="79"/>
        <v>0</v>
      </c>
      <c r="K225" s="55"/>
      <c r="L225" s="43"/>
      <c r="M225" s="34">
        <f t="shared" si="95"/>
        <v>0</v>
      </c>
      <c r="N225" s="55"/>
      <c r="O225" s="43"/>
      <c r="P225" s="34">
        <f t="shared" si="80"/>
        <v>0</v>
      </c>
      <c r="Q225" s="35">
        <f t="shared" si="81"/>
        <v>0</v>
      </c>
    </row>
    <row r="226" spans="1:17" x14ac:dyDescent="0.3">
      <c r="A226" s="105" t="s">
        <v>158</v>
      </c>
      <c r="B226" s="107"/>
      <c r="C226" s="109" t="s">
        <v>271</v>
      </c>
      <c r="D226" s="36" t="s">
        <v>67</v>
      </c>
      <c r="E226" s="37">
        <v>49216</v>
      </c>
      <c r="F226" s="38">
        <v>16639</v>
      </c>
      <c r="G226" s="38">
        <v>15084</v>
      </c>
      <c r="H226" s="38">
        <v>321</v>
      </c>
      <c r="I226" s="38">
        <v>0</v>
      </c>
      <c r="J226" s="29">
        <f t="shared" si="79"/>
        <v>81260</v>
      </c>
      <c r="K226" s="44">
        <v>0</v>
      </c>
      <c r="L226" s="38">
        <v>0</v>
      </c>
      <c r="M226" s="40">
        <f t="shared" si="95"/>
        <v>0</v>
      </c>
      <c r="N226" s="44">
        <v>0</v>
      </c>
      <c r="O226" s="38">
        <v>0</v>
      </c>
      <c r="P226" s="40">
        <f t="shared" si="80"/>
        <v>0</v>
      </c>
      <c r="Q226" s="41">
        <f t="shared" si="81"/>
        <v>81260</v>
      </c>
    </row>
    <row r="227" spans="1:17" x14ac:dyDescent="0.3">
      <c r="A227" s="105"/>
      <c r="B227" s="107"/>
      <c r="C227" s="109"/>
      <c r="D227" s="36"/>
      <c r="E227" s="42"/>
      <c r="F227" s="43"/>
      <c r="G227" s="43"/>
      <c r="H227" s="43"/>
      <c r="I227" s="43"/>
      <c r="J227" s="34">
        <f t="shared" si="79"/>
        <v>0</v>
      </c>
      <c r="K227" s="55"/>
      <c r="L227" s="43"/>
      <c r="M227" s="34">
        <f t="shared" si="95"/>
        <v>0</v>
      </c>
      <c r="N227" s="55"/>
      <c r="O227" s="43"/>
      <c r="P227" s="34">
        <f t="shared" si="80"/>
        <v>0</v>
      </c>
      <c r="Q227" s="35">
        <f t="shared" si="81"/>
        <v>0</v>
      </c>
    </row>
    <row r="228" spans="1:17" x14ac:dyDescent="0.3">
      <c r="A228" s="105" t="s">
        <v>159</v>
      </c>
      <c r="B228" s="107"/>
      <c r="C228" s="109" t="s">
        <v>160</v>
      </c>
      <c r="D228" s="36" t="s">
        <v>67</v>
      </c>
      <c r="E228" s="37">
        <v>0</v>
      </c>
      <c r="F228" s="38">
        <v>0</v>
      </c>
      <c r="G228" s="38">
        <v>2000</v>
      </c>
      <c r="H228" s="38">
        <v>0</v>
      </c>
      <c r="I228" s="38">
        <v>0</v>
      </c>
      <c r="J228" s="29">
        <f t="shared" si="79"/>
        <v>2000</v>
      </c>
      <c r="K228" s="44">
        <v>416892</v>
      </c>
      <c r="L228" s="38">
        <v>0</v>
      </c>
      <c r="M228" s="40">
        <f t="shared" si="95"/>
        <v>416892</v>
      </c>
      <c r="N228" s="44">
        <v>0</v>
      </c>
      <c r="O228" s="38">
        <v>0</v>
      </c>
      <c r="P228" s="40">
        <f t="shared" si="80"/>
        <v>0</v>
      </c>
      <c r="Q228" s="41">
        <f t="shared" si="81"/>
        <v>418892</v>
      </c>
    </row>
    <row r="229" spans="1:17" ht="14.4" thickBot="1" x14ac:dyDescent="0.35">
      <c r="A229" s="106"/>
      <c r="B229" s="108"/>
      <c r="C229" s="110"/>
      <c r="D229" s="50"/>
      <c r="E229" s="51"/>
      <c r="F229" s="45"/>
      <c r="G229" s="45"/>
      <c r="H229" s="45"/>
      <c r="I229" s="45"/>
      <c r="J229" s="24">
        <f t="shared" si="79"/>
        <v>0</v>
      </c>
      <c r="K229" s="56"/>
      <c r="L229" s="45"/>
      <c r="M229" s="24">
        <f t="shared" si="95"/>
        <v>0</v>
      </c>
      <c r="N229" s="56"/>
      <c r="O229" s="45"/>
      <c r="P229" s="24">
        <f t="shared" si="80"/>
        <v>0</v>
      </c>
      <c r="Q229" s="25">
        <f t="shared" si="81"/>
        <v>0</v>
      </c>
    </row>
    <row r="230" spans="1:17" ht="14.4" thickBot="1" x14ac:dyDescent="0.35">
      <c r="D230" s="48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3">
      <c r="A231" s="113" t="s">
        <v>161</v>
      </c>
      <c r="B231" s="114"/>
      <c r="C231" s="117" t="s">
        <v>162</v>
      </c>
      <c r="D231" s="111"/>
      <c r="E231" s="16">
        <f t="shared" ref="E231:H232" si="98">E233+E235+E237+E239+E241+E243+E245+E247+E249+E251+E253</f>
        <v>129422</v>
      </c>
      <c r="F231" s="17">
        <f t="shared" si="98"/>
        <v>46728</v>
      </c>
      <c r="G231" s="17">
        <f t="shared" si="98"/>
        <v>46417</v>
      </c>
      <c r="H231" s="17">
        <f>H233+H235+H237+H239+H241+H243+H245+H247+H249+H251+H253</f>
        <v>10888</v>
      </c>
      <c r="I231" s="17">
        <f t="shared" ref="I231:I232" si="99">I233+I235+I237+I239+I241+I243+I245+I247+I249+I251+I253</f>
        <v>0</v>
      </c>
      <c r="J231" s="19">
        <f t="shared" ref="J231:J254" si="100">SUM(E231:I231)</f>
        <v>233455</v>
      </c>
      <c r="K231" s="52">
        <f t="shared" ref="K231:M232" si="101">K233+K235+K237+K239+K241+K243+K245+K247+K249+K251+K253</f>
        <v>0</v>
      </c>
      <c r="L231" s="17">
        <f t="shared" si="101"/>
        <v>0</v>
      </c>
      <c r="M231" s="19">
        <f t="shared" si="101"/>
        <v>0</v>
      </c>
      <c r="N231" s="52">
        <f>N233+N235+N237+N239+N241+N243+N245+N247+N249+N253</f>
        <v>0</v>
      </c>
      <c r="O231" s="17">
        <f t="shared" ref="O231:P232" si="102">O233+O235+O237+O239+O241+O243+O245+O247+O249+O251+O253</f>
        <v>0</v>
      </c>
      <c r="P231" s="19">
        <f t="shared" si="102"/>
        <v>0</v>
      </c>
      <c r="Q231" s="20">
        <f t="shared" ref="Q231:Q254" si="103">P231+M231+J231</f>
        <v>233455</v>
      </c>
    </row>
    <row r="232" spans="1:17" ht="14.4" thickBot="1" x14ac:dyDescent="0.35">
      <c r="A232" s="115"/>
      <c r="B232" s="116"/>
      <c r="C232" s="118"/>
      <c r="D232" s="112"/>
      <c r="E232" s="21">
        <f t="shared" si="98"/>
        <v>0</v>
      </c>
      <c r="F232" s="22">
        <f t="shared" si="98"/>
        <v>0</v>
      </c>
      <c r="G232" s="22">
        <f t="shared" si="98"/>
        <v>0</v>
      </c>
      <c r="H232" s="22">
        <f t="shared" si="98"/>
        <v>0</v>
      </c>
      <c r="I232" s="22">
        <f t="shared" si="99"/>
        <v>0</v>
      </c>
      <c r="J232" s="24">
        <f t="shared" si="100"/>
        <v>0</v>
      </c>
      <c r="K232" s="53">
        <f t="shared" si="101"/>
        <v>0</v>
      </c>
      <c r="L232" s="22">
        <f t="shared" si="101"/>
        <v>0</v>
      </c>
      <c r="M232" s="24">
        <f t="shared" si="101"/>
        <v>0</v>
      </c>
      <c r="N232" s="53">
        <f>N234+N236+N238+N240+N242+N244+N246+N248+N250+N254</f>
        <v>0</v>
      </c>
      <c r="O232" s="22">
        <f t="shared" si="102"/>
        <v>0</v>
      </c>
      <c r="P232" s="24">
        <f t="shared" si="102"/>
        <v>0</v>
      </c>
      <c r="Q232" s="25">
        <f t="shared" si="103"/>
        <v>0</v>
      </c>
    </row>
    <row r="233" spans="1:17" x14ac:dyDescent="0.3">
      <c r="A233" s="100" t="s">
        <v>163</v>
      </c>
      <c r="B233" s="102"/>
      <c r="C233" s="104" t="s">
        <v>164</v>
      </c>
      <c r="D233" s="49" t="s">
        <v>165</v>
      </c>
      <c r="E233" s="26">
        <v>0</v>
      </c>
      <c r="F233" s="27">
        <v>0</v>
      </c>
      <c r="G233" s="27">
        <v>0</v>
      </c>
      <c r="H233" s="27">
        <v>1000</v>
      </c>
      <c r="I233" s="27">
        <v>0</v>
      </c>
      <c r="J233" s="29">
        <f t="shared" si="100"/>
        <v>1000</v>
      </c>
      <c r="K233" s="54">
        <v>0</v>
      </c>
      <c r="L233" s="27">
        <v>0</v>
      </c>
      <c r="M233" s="29">
        <f>SUM(K233:L233)</f>
        <v>0</v>
      </c>
      <c r="N233" s="54">
        <v>0</v>
      </c>
      <c r="O233" s="27">
        <v>0</v>
      </c>
      <c r="P233" s="29">
        <f t="shared" ref="P233:P254" si="104">SUM(N233:O233)</f>
        <v>0</v>
      </c>
      <c r="Q233" s="30">
        <f t="shared" si="103"/>
        <v>1000</v>
      </c>
    </row>
    <row r="234" spans="1:17" x14ac:dyDescent="0.3">
      <c r="A234" s="105"/>
      <c r="B234" s="107"/>
      <c r="C234" s="109"/>
      <c r="D234" s="36"/>
      <c r="E234" s="42"/>
      <c r="F234" s="43"/>
      <c r="G234" s="43"/>
      <c r="H234" s="43"/>
      <c r="I234" s="43"/>
      <c r="J234" s="34">
        <f t="shared" si="100"/>
        <v>0</v>
      </c>
      <c r="K234" s="55"/>
      <c r="L234" s="43"/>
      <c r="M234" s="34">
        <f t="shared" ref="M234:M254" si="105">SUM(K234:L234)</f>
        <v>0</v>
      </c>
      <c r="N234" s="55"/>
      <c r="O234" s="43"/>
      <c r="P234" s="34">
        <f t="shared" si="104"/>
        <v>0</v>
      </c>
      <c r="Q234" s="35">
        <f t="shared" si="103"/>
        <v>0</v>
      </c>
    </row>
    <row r="235" spans="1:17" x14ac:dyDescent="0.3">
      <c r="A235" s="105" t="s">
        <v>166</v>
      </c>
      <c r="B235" s="107"/>
      <c r="C235" s="109" t="s">
        <v>167</v>
      </c>
      <c r="D235" s="36" t="s">
        <v>168</v>
      </c>
      <c r="E235" s="37">
        <v>0</v>
      </c>
      <c r="F235" s="38">
        <v>0</v>
      </c>
      <c r="G235" s="38">
        <v>0</v>
      </c>
      <c r="H235" s="38">
        <v>2162</v>
      </c>
      <c r="I235" s="38">
        <v>0</v>
      </c>
      <c r="J235" s="29">
        <f t="shared" si="100"/>
        <v>2162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4"/>
        <v>0</v>
      </c>
      <c r="Q235" s="41">
        <f t="shared" si="103"/>
        <v>2162</v>
      </c>
    </row>
    <row r="236" spans="1:17" x14ac:dyDescent="0.3">
      <c r="A236" s="105"/>
      <c r="B236" s="107"/>
      <c r="C236" s="109"/>
      <c r="D236" s="36"/>
      <c r="E236" s="42"/>
      <c r="F236" s="43"/>
      <c r="G236" s="43"/>
      <c r="H236" s="43"/>
      <c r="I236" s="43"/>
      <c r="J236" s="34">
        <f t="shared" si="100"/>
        <v>0</v>
      </c>
      <c r="K236" s="55"/>
      <c r="L236" s="43"/>
      <c r="M236" s="34">
        <f t="shared" si="105"/>
        <v>0</v>
      </c>
      <c r="N236" s="55"/>
      <c r="O236" s="43"/>
      <c r="P236" s="34">
        <f t="shared" si="104"/>
        <v>0</v>
      </c>
      <c r="Q236" s="35">
        <f t="shared" si="103"/>
        <v>0</v>
      </c>
    </row>
    <row r="237" spans="1:17" x14ac:dyDescent="0.3">
      <c r="A237" s="105" t="s">
        <v>169</v>
      </c>
      <c r="B237" s="107"/>
      <c r="C237" s="109" t="s">
        <v>170</v>
      </c>
      <c r="D237" s="36" t="s">
        <v>165</v>
      </c>
      <c r="E237" s="37">
        <v>0</v>
      </c>
      <c r="F237" s="38">
        <v>0</v>
      </c>
      <c r="G237" s="38">
        <v>600</v>
      </c>
      <c r="H237" s="38">
        <v>0</v>
      </c>
      <c r="I237" s="38">
        <v>0</v>
      </c>
      <c r="J237" s="29">
        <f t="shared" si="100"/>
        <v>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4"/>
        <v>0</v>
      </c>
      <c r="Q237" s="41">
        <f t="shared" si="103"/>
        <v>600</v>
      </c>
    </row>
    <row r="238" spans="1:17" x14ac:dyDescent="0.3">
      <c r="A238" s="105"/>
      <c r="B238" s="107"/>
      <c r="C238" s="109"/>
      <c r="D238" s="36"/>
      <c r="E238" s="42"/>
      <c r="F238" s="43"/>
      <c r="G238" s="43"/>
      <c r="H238" s="43"/>
      <c r="I238" s="43"/>
      <c r="J238" s="34">
        <f t="shared" si="100"/>
        <v>0</v>
      </c>
      <c r="K238" s="55"/>
      <c r="L238" s="43"/>
      <c r="M238" s="34">
        <f t="shared" si="105"/>
        <v>0</v>
      </c>
      <c r="N238" s="55"/>
      <c r="O238" s="43"/>
      <c r="P238" s="34">
        <f t="shared" si="104"/>
        <v>0</v>
      </c>
      <c r="Q238" s="35">
        <f t="shared" si="103"/>
        <v>0</v>
      </c>
    </row>
    <row r="239" spans="1:17" x14ac:dyDescent="0.3">
      <c r="A239" s="105" t="s">
        <v>171</v>
      </c>
      <c r="B239" s="107"/>
      <c r="C239" s="109" t="s">
        <v>172</v>
      </c>
      <c r="D239" s="36" t="s">
        <v>173</v>
      </c>
      <c r="E239" s="37">
        <v>20596</v>
      </c>
      <c r="F239" s="38">
        <v>7190</v>
      </c>
      <c r="G239" s="61">
        <v>1274</v>
      </c>
      <c r="H239" s="38">
        <v>174</v>
      </c>
      <c r="I239" s="38">
        <v>0</v>
      </c>
      <c r="J239" s="29">
        <f t="shared" si="100"/>
        <v>29234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4"/>
        <v>0</v>
      </c>
      <c r="Q239" s="41">
        <f t="shared" si="103"/>
        <v>29234</v>
      </c>
    </row>
    <row r="240" spans="1:17" x14ac:dyDescent="0.3">
      <c r="A240" s="105"/>
      <c r="B240" s="107"/>
      <c r="C240" s="109"/>
      <c r="D240" s="36"/>
      <c r="E240" s="42"/>
      <c r="F240" s="43"/>
      <c r="G240" s="43"/>
      <c r="H240" s="43"/>
      <c r="I240" s="43"/>
      <c r="J240" s="34">
        <f t="shared" si="100"/>
        <v>0</v>
      </c>
      <c r="K240" s="55"/>
      <c r="L240" s="43"/>
      <c r="M240" s="34">
        <f t="shared" si="105"/>
        <v>0</v>
      </c>
      <c r="N240" s="55"/>
      <c r="O240" s="43"/>
      <c r="P240" s="34">
        <f t="shared" si="104"/>
        <v>0</v>
      </c>
      <c r="Q240" s="35">
        <f t="shared" si="103"/>
        <v>0</v>
      </c>
    </row>
    <row r="241" spans="1:17" x14ac:dyDescent="0.3">
      <c r="A241" s="105" t="s">
        <v>171</v>
      </c>
      <c r="B241" s="107"/>
      <c r="C241" s="109" t="s">
        <v>172</v>
      </c>
      <c r="D241" s="36" t="s">
        <v>174</v>
      </c>
      <c r="E241" s="37">
        <v>108826</v>
      </c>
      <c r="F241" s="38">
        <v>39538</v>
      </c>
      <c r="G241" s="38">
        <v>21370</v>
      </c>
      <c r="H241" s="38">
        <v>272</v>
      </c>
      <c r="I241" s="38">
        <v>0</v>
      </c>
      <c r="J241" s="29">
        <f t="shared" si="100"/>
        <v>170006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4"/>
        <v>0</v>
      </c>
      <c r="Q241" s="41">
        <f t="shared" si="103"/>
        <v>170006</v>
      </c>
    </row>
    <row r="242" spans="1:17" x14ac:dyDescent="0.3">
      <c r="A242" s="105"/>
      <c r="B242" s="107"/>
      <c r="C242" s="109"/>
      <c r="D242" s="36"/>
      <c r="E242" s="42"/>
      <c r="F242" s="43"/>
      <c r="G242" s="43"/>
      <c r="H242" s="43"/>
      <c r="I242" s="43"/>
      <c r="J242" s="34">
        <f t="shared" si="100"/>
        <v>0</v>
      </c>
      <c r="K242" s="55"/>
      <c r="L242" s="43"/>
      <c r="M242" s="34">
        <f t="shared" si="105"/>
        <v>0</v>
      </c>
      <c r="N242" s="55"/>
      <c r="O242" s="43"/>
      <c r="P242" s="34">
        <f t="shared" si="104"/>
        <v>0</v>
      </c>
      <c r="Q242" s="35">
        <f t="shared" si="103"/>
        <v>0</v>
      </c>
    </row>
    <row r="243" spans="1:17" x14ac:dyDescent="0.3">
      <c r="A243" s="105" t="s">
        <v>175</v>
      </c>
      <c r="B243" s="107"/>
      <c r="C243" s="109" t="s">
        <v>176</v>
      </c>
      <c r="D243" s="36" t="s">
        <v>165</v>
      </c>
      <c r="E243" s="37">
        <v>0</v>
      </c>
      <c r="F243" s="38">
        <v>0</v>
      </c>
      <c r="G243" s="38">
        <v>13000</v>
      </c>
      <c r="H243" s="38">
        <v>0</v>
      </c>
      <c r="I243" s="38">
        <v>0</v>
      </c>
      <c r="J243" s="29">
        <f t="shared" si="100"/>
        <v>13000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4"/>
        <v>0</v>
      </c>
      <c r="Q243" s="41">
        <f t="shared" si="103"/>
        <v>13000</v>
      </c>
    </row>
    <row r="244" spans="1:17" x14ac:dyDescent="0.3">
      <c r="A244" s="105"/>
      <c r="B244" s="107"/>
      <c r="C244" s="109"/>
      <c r="D244" s="36"/>
      <c r="E244" s="42"/>
      <c r="F244" s="43"/>
      <c r="G244" s="43"/>
      <c r="H244" s="43"/>
      <c r="I244" s="43"/>
      <c r="J244" s="34">
        <f t="shared" si="100"/>
        <v>0</v>
      </c>
      <c r="K244" s="55"/>
      <c r="L244" s="43"/>
      <c r="M244" s="34">
        <f t="shared" si="105"/>
        <v>0</v>
      </c>
      <c r="N244" s="55"/>
      <c r="O244" s="43"/>
      <c r="P244" s="34">
        <f t="shared" si="104"/>
        <v>0</v>
      </c>
      <c r="Q244" s="35">
        <f t="shared" si="103"/>
        <v>0</v>
      </c>
    </row>
    <row r="245" spans="1:17" x14ac:dyDescent="0.3">
      <c r="A245" s="105" t="s">
        <v>177</v>
      </c>
      <c r="B245" s="107"/>
      <c r="C245" s="109" t="s">
        <v>178</v>
      </c>
      <c r="D245" s="36" t="s">
        <v>179</v>
      </c>
      <c r="E245" s="37">
        <v>0</v>
      </c>
      <c r="F245" s="38">
        <v>0</v>
      </c>
      <c r="G245" s="38">
        <v>7173</v>
      </c>
      <c r="H245" s="38">
        <v>0</v>
      </c>
      <c r="I245" s="38">
        <v>0</v>
      </c>
      <c r="J245" s="29">
        <f t="shared" si="100"/>
        <v>7173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4"/>
        <v>0</v>
      </c>
      <c r="Q245" s="41">
        <f t="shared" si="103"/>
        <v>7173</v>
      </c>
    </row>
    <row r="246" spans="1:17" x14ac:dyDescent="0.3">
      <c r="A246" s="105"/>
      <c r="B246" s="107"/>
      <c r="C246" s="109"/>
      <c r="D246" s="36"/>
      <c r="E246" s="42"/>
      <c r="F246" s="43"/>
      <c r="G246" s="43"/>
      <c r="H246" s="43"/>
      <c r="I246" s="43"/>
      <c r="J246" s="34">
        <f t="shared" si="100"/>
        <v>0</v>
      </c>
      <c r="K246" s="55"/>
      <c r="L246" s="43"/>
      <c r="M246" s="34">
        <f t="shared" si="105"/>
        <v>0</v>
      </c>
      <c r="N246" s="55"/>
      <c r="O246" s="43"/>
      <c r="P246" s="34">
        <f t="shared" si="104"/>
        <v>0</v>
      </c>
      <c r="Q246" s="35">
        <f t="shared" si="103"/>
        <v>0</v>
      </c>
    </row>
    <row r="247" spans="1:17" x14ac:dyDescent="0.3">
      <c r="A247" s="105" t="s">
        <v>180</v>
      </c>
      <c r="B247" s="107"/>
      <c r="C247" s="109" t="s">
        <v>181</v>
      </c>
      <c r="D247" s="36" t="s">
        <v>165</v>
      </c>
      <c r="E247" s="37">
        <v>0</v>
      </c>
      <c r="F247" s="38">
        <v>0</v>
      </c>
      <c r="G247" s="38">
        <v>0</v>
      </c>
      <c r="H247" s="38">
        <v>570</v>
      </c>
      <c r="I247" s="38">
        <v>0</v>
      </c>
      <c r="J247" s="29">
        <f t="shared" si="100"/>
        <v>570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4"/>
        <v>0</v>
      </c>
      <c r="Q247" s="41">
        <f t="shared" si="103"/>
        <v>570</v>
      </c>
    </row>
    <row r="248" spans="1:17" x14ac:dyDescent="0.3">
      <c r="A248" s="105"/>
      <c r="B248" s="107"/>
      <c r="C248" s="109"/>
      <c r="D248" s="36"/>
      <c r="E248" s="42"/>
      <c r="F248" s="43"/>
      <c r="G248" s="43"/>
      <c r="H248" s="43"/>
      <c r="I248" s="43"/>
      <c r="J248" s="34">
        <f t="shared" si="100"/>
        <v>0</v>
      </c>
      <c r="K248" s="55"/>
      <c r="L248" s="43"/>
      <c r="M248" s="34">
        <f t="shared" si="105"/>
        <v>0</v>
      </c>
      <c r="N248" s="55"/>
      <c r="O248" s="43"/>
      <c r="P248" s="34">
        <f t="shared" si="104"/>
        <v>0</v>
      </c>
      <c r="Q248" s="35">
        <f t="shared" si="103"/>
        <v>0</v>
      </c>
    </row>
    <row r="249" spans="1:17" x14ac:dyDescent="0.3">
      <c r="A249" s="105" t="s">
        <v>182</v>
      </c>
      <c r="B249" s="107"/>
      <c r="C249" s="109" t="s">
        <v>183</v>
      </c>
      <c r="D249" s="36" t="s">
        <v>165</v>
      </c>
      <c r="E249" s="37">
        <v>0</v>
      </c>
      <c r="F249" s="38">
        <v>0</v>
      </c>
      <c r="G249" s="38">
        <v>0</v>
      </c>
      <c r="H249" s="38">
        <v>70</v>
      </c>
      <c r="I249" s="38">
        <v>0</v>
      </c>
      <c r="J249" s="29">
        <f t="shared" si="100"/>
        <v>70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4"/>
        <v>0</v>
      </c>
      <c r="Q249" s="41">
        <f t="shared" si="103"/>
        <v>70</v>
      </c>
    </row>
    <row r="250" spans="1:17" x14ac:dyDescent="0.3">
      <c r="A250" s="105"/>
      <c r="B250" s="107"/>
      <c r="C250" s="109"/>
      <c r="D250" s="36"/>
      <c r="E250" s="42"/>
      <c r="F250" s="43"/>
      <c r="G250" s="43"/>
      <c r="H250" s="43"/>
      <c r="I250" s="43"/>
      <c r="J250" s="34">
        <f t="shared" si="100"/>
        <v>0</v>
      </c>
      <c r="K250" s="55"/>
      <c r="L250" s="43"/>
      <c r="M250" s="34">
        <f t="shared" si="105"/>
        <v>0</v>
      </c>
      <c r="N250" s="55"/>
      <c r="O250" s="43"/>
      <c r="P250" s="34">
        <f t="shared" si="104"/>
        <v>0</v>
      </c>
      <c r="Q250" s="35">
        <f t="shared" si="103"/>
        <v>0</v>
      </c>
    </row>
    <row r="251" spans="1:17" x14ac:dyDescent="0.3">
      <c r="A251" s="105" t="s">
        <v>184</v>
      </c>
      <c r="B251" s="107"/>
      <c r="C251" s="109" t="s">
        <v>185</v>
      </c>
      <c r="D251" s="36" t="s">
        <v>186</v>
      </c>
      <c r="E251" s="37">
        <v>0</v>
      </c>
      <c r="F251" s="38">
        <v>0</v>
      </c>
      <c r="G251" s="38">
        <v>0</v>
      </c>
      <c r="H251" s="38">
        <v>6640</v>
      </c>
      <c r="I251" s="38">
        <v>0</v>
      </c>
      <c r="J251" s="29">
        <f t="shared" ref="J251:J252" si="106">SUM(E251:I251)</f>
        <v>6640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4"/>
        <v>0</v>
      </c>
      <c r="Q251" s="41">
        <f t="shared" si="103"/>
        <v>6640</v>
      </c>
    </row>
    <row r="252" spans="1:17" x14ac:dyDescent="0.3">
      <c r="A252" s="105"/>
      <c r="B252" s="107"/>
      <c r="C252" s="109"/>
      <c r="D252" s="36"/>
      <c r="E252" s="42"/>
      <c r="F252" s="43"/>
      <c r="G252" s="43"/>
      <c r="H252" s="43"/>
      <c r="I252" s="43"/>
      <c r="J252" s="34">
        <f t="shared" si="106"/>
        <v>0</v>
      </c>
      <c r="K252" s="55"/>
      <c r="L252" s="43"/>
      <c r="M252" s="34">
        <f t="shared" ref="M252" si="107">SUM(K252:L252)</f>
        <v>0</v>
      </c>
      <c r="N252" s="55"/>
      <c r="O252" s="43"/>
      <c r="P252" s="34">
        <f t="shared" si="104"/>
        <v>0</v>
      </c>
      <c r="Q252" s="35">
        <f t="shared" si="103"/>
        <v>0</v>
      </c>
    </row>
    <row r="253" spans="1:17" x14ac:dyDescent="0.3">
      <c r="A253" s="105" t="s">
        <v>308</v>
      </c>
      <c r="B253" s="107"/>
      <c r="C253" s="109" t="s">
        <v>309</v>
      </c>
      <c r="D253" s="36" t="s">
        <v>186</v>
      </c>
      <c r="E253" s="37">
        <v>0</v>
      </c>
      <c r="F253" s="38">
        <v>0</v>
      </c>
      <c r="G253" s="38">
        <v>3000</v>
      </c>
      <c r="H253" s="38">
        <v>0</v>
      </c>
      <c r="I253" s="38">
        <v>0</v>
      </c>
      <c r="J253" s="29">
        <f t="shared" si="100"/>
        <v>3000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4"/>
        <v>0</v>
      </c>
      <c r="Q253" s="41">
        <f t="shared" si="103"/>
        <v>3000</v>
      </c>
    </row>
    <row r="254" spans="1:17" ht="14.4" thickBot="1" x14ac:dyDescent="0.35">
      <c r="A254" s="106"/>
      <c r="B254" s="108"/>
      <c r="C254" s="110"/>
      <c r="D254" s="50"/>
      <c r="E254" s="51"/>
      <c r="F254" s="45"/>
      <c r="G254" s="45"/>
      <c r="H254" s="45"/>
      <c r="I254" s="45"/>
      <c r="J254" s="24">
        <f t="shared" si="100"/>
        <v>0</v>
      </c>
      <c r="K254" s="56"/>
      <c r="L254" s="45"/>
      <c r="M254" s="24">
        <f t="shared" si="105"/>
        <v>0</v>
      </c>
      <c r="N254" s="56"/>
      <c r="O254" s="45"/>
      <c r="P254" s="24">
        <f t="shared" si="104"/>
        <v>0</v>
      </c>
      <c r="Q254" s="25">
        <f t="shared" si="103"/>
        <v>0</v>
      </c>
    </row>
    <row r="255" spans="1:17" ht="14.4" thickBot="1" x14ac:dyDescent="0.35">
      <c r="D255" s="48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3">
      <c r="A256" s="113" t="s">
        <v>187</v>
      </c>
      <c r="B256" s="114"/>
      <c r="C256" s="117" t="s">
        <v>188</v>
      </c>
      <c r="D256" s="111"/>
      <c r="E256" s="16">
        <f>E258+E260+E262+E264+E266+E268+E270+E272+E274</f>
        <v>0</v>
      </c>
      <c r="F256" s="17">
        <f t="shared" ref="E256:I257" si="108">F258+F260+F262+F264+F266+F268+F270+F272+F274</f>
        <v>0</v>
      </c>
      <c r="G256" s="17">
        <f>G258+G260+G262+G264+G266+G268+G270+G272+G274</f>
        <v>73279</v>
      </c>
      <c r="H256" s="17">
        <f t="shared" si="108"/>
        <v>0</v>
      </c>
      <c r="I256" s="17">
        <f>I258+I260+I262+I264+I266+I268+I270+I272+I274</f>
        <v>13561</v>
      </c>
      <c r="J256" s="19">
        <f>SUM(E256:I256)</f>
        <v>86840</v>
      </c>
      <c r="K256" s="52">
        <f>K258+K260+K262+K264+K266+K268+K270+K272+K274</f>
        <v>13000</v>
      </c>
      <c r="L256" s="17">
        <f>L258+L260+L262+L264+L266+L268+L270+L272+L274</f>
        <v>0</v>
      </c>
      <c r="M256" s="19">
        <f>SUM(K256:L256)</f>
        <v>13000</v>
      </c>
      <c r="N256" s="52">
        <f>N258+N260+N262+N264+N266+N268+N270+N272+N274</f>
        <v>0</v>
      </c>
      <c r="O256" s="17">
        <f>O258+O260+O262+O264+O266+O268+O270+O272+O274</f>
        <v>83384</v>
      </c>
      <c r="P256" s="19">
        <f>SUM(N256:O256)</f>
        <v>83384</v>
      </c>
      <c r="Q256" s="20">
        <f>P256+M256+J256</f>
        <v>183224</v>
      </c>
    </row>
    <row r="257" spans="1:17" ht="14.4" thickBot="1" x14ac:dyDescent="0.35">
      <c r="A257" s="115"/>
      <c r="B257" s="116"/>
      <c r="C257" s="118"/>
      <c r="D257" s="112"/>
      <c r="E257" s="21">
        <f t="shared" si="108"/>
        <v>0</v>
      </c>
      <c r="F257" s="22">
        <f t="shared" si="108"/>
        <v>0</v>
      </c>
      <c r="G257" s="22">
        <f t="shared" si="108"/>
        <v>0</v>
      </c>
      <c r="H257" s="22">
        <f t="shared" si="108"/>
        <v>0</v>
      </c>
      <c r="I257" s="22">
        <f t="shared" si="108"/>
        <v>0</v>
      </c>
      <c r="J257" s="24">
        <f t="shared" ref="J257:J275" si="109">SUM(E257:I257)</f>
        <v>0</v>
      </c>
      <c r="K257" s="53">
        <f>K259+K261+K263+K265+K267+K269+K271+K273+K275</f>
        <v>0</v>
      </c>
      <c r="L257" s="22">
        <f>L259+L261+L263+L265+L267+L269+L271+L273+L275</f>
        <v>0</v>
      </c>
      <c r="M257" s="24">
        <f t="shared" ref="M257:M273" si="110">SUM(K257:L257)</f>
        <v>0</v>
      </c>
      <c r="N257" s="53">
        <f>N259+N261+N263+N265+N267+N269+N271+N273+N275</f>
        <v>0</v>
      </c>
      <c r="O257" s="22">
        <f>O259+O261+O263+O265+O267+O269+O271+O273+O275</f>
        <v>0</v>
      </c>
      <c r="P257" s="24">
        <f t="shared" ref="P257:P275" si="111">SUM(N257:O257)</f>
        <v>0</v>
      </c>
      <c r="Q257" s="25">
        <f t="shared" ref="Q257:Q275" si="112">P257+M257+J257</f>
        <v>0</v>
      </c>
    </row>
    <row r="258" spans="1:17" hidden="1" x14ac:dyDescent="0.3">
      <c r="A258" s="100" t="s">
        <v>189</v>
      </c>
      <c r="B258" s="102"/>
      <c r="C258" s="104" t="s">
        <v>190</v>
      </c>
      <c r="D258" s="119"/>
      <c r="E258" s="26">
        <v>0</v>
      </c>
      <c r="F258" s="27">
        <v>0</v>
      </c>
      <c r="G258" s="27">
        <v>0</v>
      </c>
      <c r="H258" s="27">
        <v>0</v>
      </c>
      <c r="I258" s="27">
        <v>0</v>
      </c>
      <c r="J258" s="29">
        <f t="shared" si="109"/>
        <v>0</v>
      </c>
      <c r="K258" s="54">
        <v>0</v>
      </c>
      <c r="L258" s="27">
        <v>0</v>
      </c>
      <c r="M258" s="29">
        <f>SUM(K258:L258)</f>
        <v>0</v>
      </c>
      <c r="N258" s="54">
        <v>0</v>
      </c>
      <c r="O258" s="27">
        <v>0</v>
      </c>
      <c r="P258" s="29">
        <f t="shared" si="111"/>
        <v>0</v>
      </c>
      <c r="Q258" s="30">
        <f t="shared" si="112"/>
        <v>0</v>
      </c>
    </row>
    <row r="259" spans="1:17" hidden="1" x14ac:dyDescent="0.3">
      <c r="A259" s="105"/>
      <c r="B259" s="107"/>
      <c r="C259" s="109"/>
      <c r="D259" s="120"/>
      <c r="E259" s="42"/>
      <c r="F259" s="43"/>
      <c r="G259" s="43"/>
      <c r="H259" s="43"/>
      <c r="I259" s="43"/>
      <c r="J259" s="34"/>
      <c r="K259" s="55"/>
      <c r="L259" s="43"/>
      <c r="M259" s="34">
        <f t="shared" si="110"/>
        <v>0</v>
      </c>
      <c r="N259" s="55"/>
      <c r="O259" s="43"/>
      <c r="P259" s="34">
        <f t="shared" si="111"/>
        <v>0</v>
      </c>
      <c r="Q259" s="35">
        <f t="shared" si="112"/>
        <v>0</v>
      </c>
    </row>
    <row r="260" spans="1:17" x14ac:dyDescent="0.3">
      <c r="A260" s="105" t="s">
        <v>191</v>
      </c>
      <c r="B260" s="107"/>
      <c r="C260" s="109" t="s">
        <v>192</v>
      </c>
      <c r="D260" s="36" t="s">
        <v>26</v>
      </c>
      <c r="E260" s="37">
        <v>0</v>
      </c>
      <c r="F260" s="38">
        <v>0</v>
      </c>
      <c r="G260" s="38">
        <v>73079</v>
      </c>
      <c r="H260" s="38">
        <v>0</v>
      </c>
      <c r="I260" s="38">
        <v>0</v>
      </c>
      <c r="J260" s="29">
        <f t="shared" si="109"/>
        <v>73079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0</v>
      </c>
      <c r="P260" s="40">
        <f t="shared" si="111"/>
        <v>0</v>
      </c>
      <c r="Q260" s="41">
        <f t="shared" si="112"/>
        <v>73079</v>
      </c>
    </row>
    <row r="261" spans="1:17" x14ac:dyDescent="0.3">
      <c r="A261" s="105"/>
      <c r="B261" s="107"/>
      <c r="C261" s="109"/>
      <c r="D261" s="36"/>
      <c r="E261" s="42"/>
      <c r="F261" s="43"/>
      <c r="G261" s="43"/>
      <c r="H261" s="43"/>
      <c r="I261" s="43"/>
      <c r="J261" s="34">
        <f t="shared" si="109"/>
        <v>0</v>
      </c>
      <c r="K261" s="55"/>
      <c r="L261" s="43"/>
      <c r="M261" s="34">
        <f t="shared" si="110"/>
        <v>0</v>
      </c>
      <c r="N261" s="55"/>
      <c r="O261" s="43"/>
      <c r="P261" s="34">
        <f t="shared" si="111"/>
        <v>0</v>
      </c>
      <c r="Q261" s="35">
        <f t="shared" si="112"/>
        <v>0</v>
      </c>
    </row>
    <row r="262" spans="1:17" x14ac:dyDescent="0.3">
      <c r="A262" s="105" t="s">
        <v>193</v>
      </c>
      <c r="B262" s="107"/>
      <c r="C262" s="109" t="s">
        <v>310</v>
      </c>
      <c r="D262" s="36" t="s">
        <v>115</v>
      </c>
      <c r="E262" s="37">
        <v>0</v>
      </c>
      <c r="F262" s="38">
        <v>0</v>
      </c>
      <c r="G262" s="38">
        <v>0</v>
      </c>
      <c r="H262" s="38">
        <v>0</v>
      </c>
      <c r="I262" s="38">
        <v>865</v>
      </c>
      <c r="J262" s="29">
        <f t="shared" si="109"/>
        <v>865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35384</v>
      </c>
      <c r="P262" s="40">
        <f t="shared" si="111"/>
        <v>35384</v>
      </c>
      <c r="Q262" s="41">
        <f t="shared" si="112"/>
        <v>36249</v>
      </c>
    </row>
    <row r="263" spans="1:17" x14ac:dyDescent="0.3">
      <c r="A263" s="105"/>
      <c r="B263" s="107"/>
      <c r="C263" s="109"/>
      <c r="D263" s="36"/>
      <c r="E263" s="42"/>
      <c r="F263" s="43"/>
      <c r="G263" s="43"/>
      <c r="H263" s="43"/>
      <c r="I263" s="43"/>
      <c r="J263" s="34">
        <f t="shared" si="109"/>
        <v>0</v>
      </c>
      <c r="K263" s="55"/>
      <c r="L263" s="43"/>
      <c r="M263" s="34">
        <f t="shared" si="110"/>
        <v>0</v>
      </c>
      <c r="N263" s="55"/>
      <c r="O263" s="43"/>
      <c r="P263" s="34">
        <f t="shared" si="111"/>
        <v>0</v>
      </c>
      <c r="Q263" s="35">
        <f t="shared" si="112"/>
        <v>0</v>
      </c>
    </row>
    <row r="264" spans="1:17" x14ac:dyDescent="0.3">
      <c r="A264" s="105" t="s">
        <v>193</v>
      </c>
      <c r="B264" s="107"/>
      <c r="C264" s="109" t="s">
        <v>311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09"/>
        <v>0</v>
      </c>
      <c r="K264" s="44">
        <v>5000</v>
      </c>
      <c r="L264" s="38">
        <v>0</v>
      </c>
      <c r="M264" s="40">
        <f>SUM(K264:L264)</f>
        <v>5000</v>
      </c>
      <c r="N264" s="44">
        <v>0</v>
      </c>
      <c r="O264" s="38">
        <v>0</v>
      </c>
      <c r="P264" s="40">
        <f t="shared" si="111"/>
        <v>0</v>
      </c>
      <c r="Q264" s="41">
        <f t="shared" si="112"/>
        <v>5000</v>
      </c>
    </row>
    <row r="265" spans="1:17" x14ac:dyDescent="0.3">
      <c r="A265" s="105"/>
      <c r="B265" s="107"/>
      <c r="C265" s="109"/>
      <c r="D265" s="36"/>
      <c r="E265" s="42"/>
      <c r="F265" s="43"/>
      <c r="G265" s="43"/>
      <c r="H265" s="43"/>
      <c r="I265" s="43"/>
      <c r="J265" s="34">
        <f t="shared" si="109"/>
        <v>0</v>
      </c>
      <c r="K265" s="55"/>
      <c r="L265" s="43"/>
      <c r="M265" s="34">
        <f t="shared" si="110"/>
        <v>0</v>
      </c>
      <c r="N265" s="55"/>
      <c r="O265" s="43"/>
      <c r="P265" s="34">
        <f t="shared" si="111"/>
        <v>0</v>
      </c>
      <c r="Q265" s="35">
        <f t="shared" si="112"/>
        <v>0</v>
      </c>
    </row>
    <row r="266" spans="1:17" x14ac:dyDescent="0.3">
      <c r="A266" s="105" t="s">
        <v>194</v>
      </c>
      <c r="B266" s="107"/>
      <c r="C266" s="109" t="s">
        <v>195</v>
      </c>
      <c r="D266" s="36" t="s">
        <v>26</v>
      </c>
      <c r="E266" s="37">
        <v>0</v>
      </c>
      <c r="F266" s="38">
        <v>0</v>
      </c>
      <c r="G266" s="38">
        <v>200</v>
      </c>
      <c r="H266" s="38">
        <v>0</v>
      </c>
      <c r="I266" s="38">
        <v>0</v>
      </c>
      <c r="J266" s="29">
        <f t="shared" si="109"/>
        <v>200</v>
      </c>
      <c r="K266" s="44">
        <v>8000</v>
      </c>
      <c r="L266" s="38">
        <v>0</v>
      </c>
      <c r="M266" s="40">
        <f>SUM(K266:L266)</f>
        <v>8000</v>
      </c>
      <c r="N266" s="44">
        <v>0</v>
      </c>
      <c r="O266" s="38">
        <v>0</v>
      </c>
      <c r="P266" s="40">
        <f t="shared" si="111"/>
        <v>0</v>
      </c>
      <c r="Q266" s="41">
        <f t="shared" si="112"/>
        <v>8200</v>
      </c>
    </row>
    <row r="267" spans="1:17" x14ac:dyDescent="0.3">
      <c r="A267" s="105"/>
      <c r="B267" s="107"/>
      <c r="C267" s="109"/>
      <c r="D267" s="36"/>
      <c r="E267" s="42"/>
      <c r="F267" s="43"/>
      <c r="G267" s="43"/>
      <c r="H267" s="43"/>
      <c r="I267" s="43"/>
      <c r="J267" s="34">
        <f t="shared" si="109"/>
        <v>0</v>
      </c>
      <c r="K267" s="55"/>
      <c r="L267" s="43"/>
      <c r="M267" s="34">
        <f t="shared" si="110"/>
        <v>0</v>
      </c>
      <c r="N267" s="55"/>
      <c r="O267" s="43"/>
      <c r="P267" s="34">
        <f t="shared" si="111"/>
        <v>0</v>
      </c>
      <c r="Q267" s="35">
        <f t="shared" si="112"/>
        <v>0</v>
      </c>
    </row>
    <row r="268" spans="1:17" x14ac:dyDescent="0.3">
      <c r="A268" s="105" t="s">
        <v>196</v>
      </c>
      <c r="B268" s="107"/>
      <c r="C268" s="109" t="s">
        <v>199</v>
      </c>
      <c r="D268" s="36" t="s">
        <v>115</v>
      </c>
      <c r="E268" s="37">
        <v>0</v>
      </c>
      <c r="F268" s="38">
        <v>0</v>
      </c>
      <c r="G268" s="38">
        <v>0</v>
      </c>
      <c r="H268" s="38">
        <v>0</v>
      </c>
      <c r="I268" s="38">
        <v>3511</v>
      </c>
      <c r="J268" s="29">
        <f t="shared" si="109"/>
        <v>3511</v>
      </c>
      <c r="K268" s="44">
        <v>0</v>
      </c>
      <c r="L268" s="38">
        <v>0</v>
      </c>
      <c r="M268" s="40">
        <f>SUM(K268:L268)</f>
        <v>0</v>
      </c>
      <c r="N268" s="44">
        <v>0</v>
      </c>
      <c r="O268" s="38">
        <v>15085</v>
      </c>
      <c r="P268" s="40">
        <f t="shared" si="111"/>
        <v>15085</v>
      </c>
      <c r="Q268" s="41">
        <f t="shared" si="112"/>
        <v>18596</v>
      </c>
    </row>
    <row r="269" spans="1:17" x14ac:dyDescent="0.3">
      <c r="A269" s="105"/>
      <c r="B269" s="107"/>
      <c r="C269" s="109"/>
      <c r="D269" s="36"/>
      <c r="E269" s="42"/>
      <c r="F269" s="43"/>
      <c r="G269" s="43"/>
      <c r="H269" s="43"/>
      <c r="I269" s="43"/>
      <c r="J269" s="34">
        <f t="shared" si="109"/>
        <v>0</v>
      </c>
      <c r="K269" s="55"/>
      <c r="L269" s="43"/>
      <c r="M269" s="34">
        <f t="shared" si="110"/>
        <v>0</v>
      </c>
      <c r="N269" s="55"/>
      <c r="O269" s="43"/>
      <c r="P269" s="34">
        <f t="shared" si="111"/>
        <v>0</v>
      </c>
      <c r="Q269" s="35">
        <f t="shared" si="112"/>
        <v>0</v>
      </c>
    </row>
    <row r="270" spans="1:17" x14ac:dyDescent="0.3">
      <c r="A270" s="105" t="s">
        <v>196</v>
      </c>
      <c r="B270" s="107"/>
      <c r="C270" s="103" t="s">
        <v>197</v>
      </c>
      <c r="D270" s="36" t="s">
        <v>115</v>
      </c>
      <c r="E270" s="37">
        <v>0</v>
      </c>
      <c r="F270" s="38">
        <v>0</v>
      </c>
      <c r="G270" s="38">
        <v>0</v>
      </c>
      <c r="H270" s="38">
        <v>0</v>
      </c>
      <c r="I270" s="38">
        <v>4288</v>
      </c>
      <c r="J270" s="29">
        <f t="shared" si="109"/>
        <v>4288</v>
      </c>
      <c r="K270" s="44">
        <v>0</v>
      </c>
      <c r="L270" s="38">
        <v>0</v>
      </c>
      <c r="M270" s="40">
        <f>SUM(K270:L270)</f>
        <v>0</v>
      </c>
      <c r="N270" s="44">
        <v>0</v>
      </c>
      <c r="O270" s="38">
        <v>16495</v>
      </c>
      <c r="P270" s="40">
        <f t="shared" si="111"/>
        <v>16495</v>
      </c>
      <c r="Q270" s="41">
        <f t="shared" si="112"/>
        <v>20783</v>
      </c>
    </row>
    <row r="271" spans="1:17" x14ac:dyDescent="0.3">
      <c r="A271" s="105"/>
      <c r="B271" s="107"/>
      <c r="C271" s="104"/>
      <c r="D271" s="36"/>
      <c r="E271" s="42"/>
      <c r="F271" s="43"/>
      <c r="G271" s="43"/>
      <c r="H271" s="43"/>
      <c r="I271" s="43"/>
      <c r="J271" s="34">
        <f t="shared" si="109"/>
        <v>0</v>
      </c>
      <c r="K271" s="55"/>
      <c r="L271" s="43"/>
      <c r="M271" s="34">
        <f t="shared" si="110"/>
        <v>0</v>
      </c>
      <c r="N271" s="55"/>
      <c r="O271" s="43"/>
      <c r="P271" s="34">
        <f t="shared" si="111"/>
        <v>0</v>
      </c>
      <c r="Q271" s="35">
        <f t="shared" si="112"/>
        <v>0</v>
      </c>
    </row>
    <row r="272" spans="1:17" ht="12.75" customHeight="1" x14ac:dyDescent="0.3">
      <c r="A272" s="105" t="s">
        <v>196</v>
      </c>
      <c r="B272" s="107"/>
      <c r="C272" s="103" t="s">
        <v>198</v>
      </c>
      <c r="D272" s="36" t="s">
        <v>115</v>
      </c>
      <c r="E272" s="37">
        <v>0</v>
      </c>
      <c r="F272" s="38">
        <v>0</v>
      </c>
      <c r="G272" s="38">
        <v>0</v>
      </c>
      <c r="H272" s="38">
        <v>0</v>
      </c>
      <c r="I272" s="38">
        <v>4897</v>
      </c>
      <c r="J272" s="29">
        <f t="shared" si="109"/>
        <v>4897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16420</v>
      </c>
      <c r="P272" s="40">
        <f t="shared" si="111"/>
        <v>16420</v>
      </c>
      <c r="Q272" s="41">
        <f t="shared" si="112"/>
        <v>21317</v>
      </c>
    </row>
    <row r="273" spans="1:17" x14ac:dyDescent="0.3">
      <c r="A273" s="105"/>
      <c r="B273" s="107"/>
      <c r="C273" s="104"/>
      <c r="D273" s="36"/>
      <c r="E273" s="42"/>
      <c r="F273" s="43"/>
      <c r="G273" s="43"/>
      <c r="H273" s="43"/>
      <c r="I273" s="43"/>
      <c r="J273" s="34">
        <f t="shared" si="109"/>
        <v>0</v>
      </c>
      <c r="K273" s="55"/>
      <c r="L273" s="43"/>
      <c r="M273" s="34">
        <f t="shared" si="110"/>
        <v>0</v>
      </c>
      <c r="N273" s="55"/>
      <c r="O273" s="43"/>
      <c r="P273" s="34">
        <f t="shared" si="111"/>
        <v>0</v>
      </c>
      <c r="Q273" s="35">
        <f t="shared" si="112"/>
        <v>0</v>
      </c>
    </row>
    <row r="274" spans="1:17" ht="13.8" hidden="1" customHeight="1" x14ac:dyDescent="0.3">
      <c r="A274" s="105" t="s">
        <v>196</v>
      </c>
      <c r="B274" s="107"/>
      <c r="C274" s="109" t="s">
        <v>200</v>
      </c>
      <c r="D274" s="36" t="s">
        <v>26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9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11"/>
        <v>0</v>
      </c>
      <c r="Q274" s="41">
        <f t="shared" si="112"/>
        <v>0</v>
      </c>
    </row>
    <row r="275" spans="1:17" ht="14.4" hidden="1" customHeight="1" thickBot="1" x14ac:dyDescent="0.35">
      <c r="A275" s="106"/>
      <c r="B275" s="108"/>
      <c r="C275" s="110"/>
      <c r="D275" s="50"/>
      <c r="E275" s="51"/>
      <c r="F275" s="45"/>
      <c r="G275" s="45"/>
      <c r="H275" s="45"/>
      <c r="I275" s="45"/>
      <c r="J275" s="24">
        <f t="shared" si="109"/>
        <v>0</v>
      </c>
      <c r="K275" s="56"/>
      <c r="L275" s="45"/>
      <c r="M275" s="24">
        <v>0</v>
      </c>
      <c r="N275" s="56"/>
      <c r="O275" s="45"/>
      <c r="P275" s="24">
        <f t="shared" si="111"/>
        <v>0</v>
      </c>
      <c r="Q275" s="25">
        <f t="shared" si="112"/>
        <v>0</v>
      </c>
    </row>
    <row r="276" spans="1:17" ht="14.4" thickBot="1" x14ac:dyDescent="0.35">
      <c r="D276" s="48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3">
      <c r="A277" s="113" t="s">
        <v>201</v>
      </c>
      <c r="B277" s="114"/>
      <c r="C277" s="117" t="s">
        <v>202</v>
      </c>
      <c r="D277" s="111"/>
      <c r="E277" s="16">
        <f>E279+E281+E283+E285+E303+E305+E307+E329+E331+E333</f>
        <v>359990</v>
      </c>
      <c r="F277" s="17">
        <f>F279+F281+F283+F285+F303+F305+F307+F329+F331+F333</f>
        <v>128281</v>
      </c>
      <c r="G277" s="17">
        <f>G279+G281+G283+G285+G303+G305+G307+G331+G333</f>
        <v>102991</v>
      </c>
      <c r="H277" s="17">
        <f>H279+H281+H283+H285+H303+H305+H307+H331+H333+H335</f>
        <v>10349</v>
      </c>
      <c r="I277" s="17">
        <f>I279+I281+I283+I285+I303+I305+I307+I329+I331+I333</f>
        <v>0</v>
      </c>
      <c r="J277" s="19">
        <f>SUM(E277:I277)</f>
        <v>601611</v>
      </c>
      <c r="K277" s="52">
        <f>K279+K281+K283+K285+K303+K305+K307+K329+K331+K333</f>
        <v>0</v>
      </c>
      <c r="L277" s="17">
        <f>L279+L281+L283+L285+L303+L305+L307+L329+L331+L333</f>
        <v>0</v>
      </c>
      <c r="M277" s="19">
        <f>SUM(K277:L277)</f>
        <v>0</v>
      </c>
      <c r="N277" s="52">
        <f>N279+N281+N283+N285+N303+N305+N307+N329+N331+N333</f>
        <v>0</v>
      </c>
      <c r="O277" s="17">
        <f>O279+O281+O283+O285+O303+O305+O307+O329+O331+O333</f>
        <v>0</v>
      </c>
      <c r="P277" s="18">
        <f>SUM(N277:O277)</f>
        <v>0</v>
      </c>
      <c r="Q277" s="62">
        <f>P277+M277+J277</f>
        <v>601611</v>
      </c>
    </row>
    <row r="278" spans="1:17" ht="14.4" thickBot="1" x14ac:dyDescent="0.35">
      <c r="A278" s="115"/>
      <c r="B278" s="116"/>
      <c r="C278" s="118"/>
      <c r="D278" s="112"/>
      <c r="E278" s="21">
        <f>E280+E282+E284+E286+E304+E306+E308+E330+E332+E334</f>
        <v>0</v>
      </c>
      <c r="F278" s="22">
        <f>F280+F282+F284+F286+F304+F306+F308+F330+F332+F334</f>
        <v>0</v>
      </c>
      <c r="G278" s="22">
        <f>G280+G282+G284+G286+G304+G306+G308+G332+G334</f>
        <v>0</v>
      </c>
      <c r="H278" s="22">
        <f>H280+H282+H284+H286+H304+H306+H308+H336+H332+H334</f>
        <v>0</v>
      </c>
      <c r="I278" s="22">
        <f>I280+I282+I284+I286+I304+I306+I308+I330+I332+I334</f>
        <v>0</v>
      </c>
      <c r="J278" s="24">
        <f>SUM(E278:I278)</f>
        <v>0</v>
      </c>
      <c r="K278" s="53">
        <f>K280+K282+K284+K286+K304+K306+K308+K330+K332+K334</f>
        <v>0</v>
      </c>
      <c r="L278" s="22">
        <f>L280+L282+L284+L286+L304+L306+L308+L330+L332+L334</f>
        <v>0</v>
      </c>
      <c r="M278" s="24">
        <f>SUM(K278:L278)</f>
        <v>0</v>
      </c>
      <c r="N278" s="53">
        <f>N280+N282+N284+N286+N304+N306+N308+N330+N332+N334</f>
        <v>0</v>
      </c>
      <c r="O278" s="22">
        <f>O280+O282+O284+O286+O304+O306+O308+O330+O332+O334+O336</f>
        <v>0</v>
      </c>
      <c r="P278" s="23">
        <f>SUM(N278:O278)</f>
        <v>0</v>
      </c>
      <c r="Q278" s="63">
        <f>P278+M278+J278</f>
        <v>0</v>
      </c>
    </row>
    <row r="279" spans="1:17" x14ac:dyDescent="0.3">
      <c r="A279" s="100" t="s">
        <v>203</v>
      </c>
      <c r="B279" s="102"/>
      <c r="C279" s="104" t="s">
        <v>204</v>
      </c>
      <c r="D279" s="49" t="s">
        <v>42</v>
      </c>
      <c r="E279" s="26">
        <v>359990</v>
      </c>
      <c r="F279" s="27">
        <v>128281</v>
      </c>
      <c r="G279" s="27">
        <v>0</v>
      </c>
      <c r="H279" s="27">
        <v>0</v>
      </c>
      <c r="I279" s="27">
        <v>0</v>
      </c>
      <c r="J279" s="29">
        <f t="shared" ref="J279:J305" si="113">SUM(E279:I279)</f>
        <v>488271</v>
      </c>
      <c r="K279" s="54"/>
      <c r="L279" s="27">
        <v>0</v>
      </c>
      <c r="M279" s="29">
        <f t="shared" ref="M279:M291" si="114">SUM(K279:L279)</f>
        <v>0</v>
      </c>
      <c r="N279" s="54">
        <v>0</v>
      </c>
      <c r="O279" s="27">
        <v>0</v>
      </c>
      <c r="P279" s="28">
        <f t="shared" ref="P279:P335" si="115">SUM(N279:O279)</f>
        <v>0</v>
      </c>
      <c r="Q279" s="64">
        <f t="shared" ref="Q279:Q336" si="116">P279+M279+J279</f>
        <v>488271</v>
      </c>
    </row>
    <row r="280" spans="1:17" x14ac:dyDescent="0.3">
      <c r="A280" s="105"/>
      <c r="B280" s="107"/>
      <c r="C280" s="109"/>
      <c r="D280" s="36"/>
      <c r="E280" s="42"/>
      <c r="F280" s="43"/>
      <c r="G280" s="43"/>
      <c r="H280" s="43"/>
      <c r="I280" s="43"/>
      <c r="J280" s="34">
        <f t="shared" si="113"/>
        <v>0</v>
      </c>
      <c r="K280" s="55"/>
      <c r="L280" s="43"/>
      <c r="M280" s="34">
        <f t="shared" si="114"/>
        <v>0</v>
      </c>
      <c r="N280" s="55"/>
      <c r="O280" s="43"/>
      <c r="P280" s="33">
        <f t="shared" si="115"/>
        <v>0</v>
      </c>
      <c r="Q280" s="65">
        <f t="shared" si="116"/>
        <v>0</v>
      </c>
    </row>
    <row r="281" spans="1:17" x14ac:dyDescent="0.3">
      <c r="A281" s="105" t="s">
        <v>203</v>
      </c>
      <c r="B281" s="107"/>
      <c r="C281" s="109" t="s">
        <v>205</v>
      </c>
      <c r="D281" s="36"/>
      <c r="E281" s="37">
        <v>0</v>
      </c>
      <c r="F281" s="38">
        <v>0</v>
      </c>
      <c r="G281" s="38">
        <v>2000</v>
      </c>
      <c r="H281" s="38">
        <v>0</v>
      </c>
      <c r="I281" s="38">
        <v>0</v>
      </c>
      <c r="J281" s="40">
        <f t="shared" si="113"/>
        <v>2000</v>
      </c>
      <c r="K281" s="44">
        <v>0</v>
      </c>
      <c r="L281" s="38">
        <v>0</v>
      </c>
      <c r="M281" s="40">
        <f t="shared" si="114"/>
        <v>0</v>
      </c>
      <c r="N281" s="44">
        <v>0</v>
      </c>
      <c r="O281" s="38">
        <v>0</v>
      </c>
      <c r="P281" s="39">
        <f t="shared" si="115"/>
        <v>0</v>
      </c>
      <c r="Q281" s="66">
        <f t="shared" si="116"/>
        <v>2000</v>
      </c>
    </row>
    <row r="282" spans="1:17" x14ac:dyDescent="0.3">
      <c r="A282" s="105"/>
      <c r="B282" s="107"/>
      <c r="C282" s="109"/>
      <c r="D282" s="36"/>
      <c r="E282" s="42"/>
      <c r="F282" s="43"/>
      <c r="G282" s="43"/>
      <c r="H282" s="43"/>
      <c r="I282" s="43"/>
      <c r="J282" s="34">
        <f t="shared" si="113"/>
        <v>0</v>
      </c>
      <c r="K282" s="55"/>
      <c r="L282" s="43"/>
      <c r="M282" s="34">
        <f t="shared" si="114"/>
        <v>0</v>
      </c>
      <c r="N282" s="55"/>
      <c r="O282" s="43"/>
      <c r="P282" s="33">
        <f t="shared" si="115"/>
        <v>0</v>
      </c>
      <c r="Q282" s="65">
        <f t="shared" si="116"/>
        <v>0</v>
      </c>
    </row>
    <row r="283" spans="1:17" x14ac:dyDescent="0.3">
      <c r="A283" s="105" t="s">
        <v>203</v>
      </c>
      <c r="B283" s="107"/>
      <c r="C283" s="109" t="s">
        <v>206</v>
      </c>
      <c r="D283" s="36"/>
      <c r="E283" s="37">
        <v>0</v>
      </c>
      <c r="F283" s="38">
        <v>0</v>
      </c>
      <c r="G283" s="38">
        <v>12000</v>
      </c>
      <c r="H283" s="38">
        <v>0</v>
      </c>
      <c r="I283" s="38">
        <v>0</v>
      </c>
      <c r="J283" s="40">
        <f t="shared" si="113"/>
        <v>12000</v>
      </c>
      <c r="K283" s="44">
        <v>0</v>
      </c>
      <c r="L283" s="38">
        <v>0</v>
      </c>
      <c r="M283" s="40">
        <f t="shared" si="114"/>
        <v>0</v>
      </c>
      <c r="N283" s="44">
        <v>0</v>
      </c>
      <c r="O283" s="38">
        <v>0</v>
      </c>
      <c r="P283" s="39">
        <f t="shared" si="115"/>
        <v>0</v>
      </c>
      <c r="Q283" s="66">
        <f t="shared" si="116"/>
        <v>12000</v>
      </c>
    </row>
    <row r="284" spans="1:17" x14ac:dyDescent="0.3">
      <c r="A284" s="105"/>
      <c r="B284" s="107"/>
      <c r="C284" s="109"/>
      <c r="D284" s="36"/>
      <c r="E284" s="42"/>
      <c r="F284" s="43"/>
      <c r="G284" s="43"/>
      <c r="H284" s="43"/>
      <c r="I284" s="43"/>
      <c r="J284" s="34">
        <f t="shared" si="113"/>
        <v>0</v>
      </c>
      <c r="K284" s="55"/>
      <c r="L284" s="43"/>
      <c r="M284" s="34">
        <f t="shared" si="114"/>
        <v>0</v>
      </c>
      <c r="N284" s="55"/>
      <c r="O284" s="43"/>
      <c r="P284" s="33">
        <f t="shared" si="115"/>
        <v>0</v>
      </c>
      <c r="Q284" s="65">
        <f t="shared" si="116"/>
        <v>0</v>
      </c>
    </row>
    <row r="285" spans="1:17" x14ac:dyDescent="0.3">
      <c r="A285" s="105" t="s">
        <v>203</v>
      </c>
      <c r="B285" s="107"/>
      <c r="C285" s="109" t="s">
        <v>207</v>
      </c>
      <c r="D285" s="36"/>
      <c r="E285" s="37">
        <f t="shared" ref="E285:I286" si="117">E287+E289+E291+E293+E295+E297+E299+E301</f>
        <v>0</v>
      </c>
      <c r="F285" s="38">
        <f t="shared" si="117"/>
        <v>0</v>
      </c>
      <c r="G285" s="38">
        <f t="shared" si="117"/>
        <v>17850</v>
      </c>
      <c r="H285" s="38">
        <f t="shared" si="117"/>
        <v>0</v>
      </c>
      <c r="I285" s="38">
        <f t="shared" si="117"/>
        <v>0</v>
      </c>
      <c r="J285" s="40">
        <f t="shared" si="113"/>
        <v>17850</v>
      </c>
      <c r="K285" s="44">
        <f>K287+K289+K291+K293+K295+K297+K299+K301</f>
        <v>0</v>
      </c>
      <c r="L285" s="38">
        <f>L287+L289+L291+L293+L295+L297+L299+L301</f>
        <v>0</v>
      </c>
      <c r="M285" s="40">
        <f t="shared" si="114"/>
        <v>0</v>
      </c>
      <c r="N285" s="44">
        <f>N287+N289+N291+N293+N295+N297+N299+N301</f>
        <v>0</v>
      </c>
      <c r="O285" s="38">
        <f>O287+O289+O291+O293+O295+O297+O299+O301</f>
        <v>0</v>
      </c>
      <c r="P285" s="39">
        <f t="shared" si="115"/>
        <v>0</v>
      </c>
      <c r="Q285" s="66">
        <f t="shared" si="116"/>
        <v>17850</v>
      </c>
    </row>
    <row r="286" spans="1:17" x14ac:dyDescent="0.3">
      <c r="A286" s="105"/>
      <c r="B286" s="107"/>
      <c r="C286" s="109"/>
      <c r="D286" s="36"/>
      <c r="E286" s="31">
        <f t="shared" si="117"/>
        <v>0</v>
      </c>
      <c r="F286" s="32">
        <f t="shared" si="117"/>
        <v>0</v>
      </c>
      <c r="G286" s="32">
        <f t="shared" si="117"/>
        <v>0</v>
      </c>
      <c r="H286" s="32">
        <f t="shared" si="117"/>
        <v>0</v>
      </c>
      <c r="I286" s="32">
        <f t="shared" si="117"/>
        <v>0</v>
      </c>
      <c r="J286" s="34">
        <f t="shared" si="113"/>
        <v>0</v>
      </c>
      <c r="K286" s="57">
        <f>K288+K290+K292+K294+K296+K298+K300+K302</f>
        <v>0</v>
      </c>
      <c r="L286" s="32">
        <f>L288+L290+L292+L294+L296+L298+L300+L302</f>
        <v>0</v>
      </c>
      <c r="M286" s="34">
        <f t="shared" si="114"/>
        <v>0</v>
      </c>
      <c r="N286" s="57">
        <f>N288+N290+N292+N294+N296+N298+N300+N302</f>
        <v>0</v>
      </c>
      <c r="O286" s="32">
        <f>O288+O290+O292+O294+O296+O298+O300+O302</f>
        <v>0</v>
      </c>
      <c r="P286" s="33">
        <f t="shared" si="115"/>
        <v>0</v>
      </c>
      <c r="Q286" s="65">
        <f t="shared" si="116"/>
        <v>0</v>
      </c>
    </row>
    <row r="287" spans="1:17" x14ac:dyDescent="0.3">
      <c r="A287" s="105"/>
      <c r="B287" s="107" t="s">
        <v>208</v>
      </c>
      <c r="C287" s="109" t="s">
        <v>209</v>
      </c>
      <c r="D287" s="36"/>
      <c r="E287" s="37">
        <v>0</v>
      </c>
      <c r="F287" s="38">
        <v>0</v>
      </c>
      <c r="G287" s="38">
        <v>3500</v>
      </c>
      <c r="H287" s="38">
        <v>0</v>
      </c>
      <c r="I287" s="38">
        <v>0</v>
      </c>
      <c r="J287" s="40">
        <f t="shared" si="113"/>
        <v>3500</v>
      </c>
      <c r="K287" s="44">
        <v>0</v>
      </c>
      <c r="L287" s="38">
        <v>0</v>
      </c>
      <c r="M287" s="40">
        <f t="shared" si="114"/>
        <v>0</v>
      </c>
      <c r="N287" s="44">
        <v>0</v>
      </c>
      <c r="O287" s="38">
        <v>0</v>
      </c>
      <c r="P287" s="39">
        <f t="shared" si="115"/>
        <v>0</v>
      </c>
      <c r="Q287" s="66">
        <f t="shared" si="116"/>
        <v>3500</v>
      </c>
    </row>
    <row r="288" spans="1:17" x14ac:dyDescent="0.3">
      <c r="A288" s="105"/>
      <c r="B288" s="107"/>
      <c r="C288" s="109"/>
      <c r="D288" s="36"/>
      <c r="E288" s="42"/>
      <c r="F288" s="43"/>
      <c r="G288" s="43"/>
      <c r="H288" s="43"/>
      <c r="I288" s="43"/>
      <c r="J288" s="34">
        <f t="shared" si="113"/>
        <v>0</v>
      </c>
      <c r="K288" s="55"/>
      <c r="L288" s="43"/>
      <c r="M288" s="34">
        <f t="shared" si="114"/>
        <v>0</v>
      </c>
      <c r="N288" s="55"/>
      <c r="O288" s="43"/>
      <c r="P288" s="33">
        <f t="shared" si="115"/>
        <v>0</v>
      </c>
      <c r="Q288" s="65">
        <f t="shared" si="116"/>
        <v>0</v>
      </c>
    </row>
    <row r="289" spans="1:17" x14ac:dyDescent="0.3">
      <c r="A289" s="105"/>
      <c r="B289" s="107" t="s">
        <v>210</v>
      </c>
      <c r="C289" s="109" t="s">
        <v>211</v>
      </c>
      <c r="D289" s="36"/>
      <c r="E289" s="37">
        <v>0</v>
      </c>
      <c r="F289" s="38">
        <v>0</v>
      </c>
      <c r="G289" s="38">
        <v>50</v>
      </c>
      <c r="H289" s="38">
        <v>0</v>
      </c>
      <c r="I289" s="38">
        <v>0</v>
      </c>
      <c r="J289" s="40">
        <f t="shared" si="113"/>
        <v>50</v>
      </c>
      <c r="K289" s="44">
        <v>0</v>
      </c>
      <c r="L289" s="38">
        <v>0</v>
      </c>
      <c r="M289" s="40">
        <f t="shared" si="114"/>
        <v>0</v>
      </c>
      <c r="N289" s="44">
        <v>0</v>
      </c>
      <c r="O289" s="38">
        <v>0</v>
      </c>
      <c r="P289" s="39">
        <f t="shared" si="115"/>
        <v>0</v>
      </c>
      <c r="Q289" s="66">
        <f t="shared" si="116"/>
        <v>50</v>
      </c>
    </row>
    <row r="290" spans="1:17" x14ac:dyDescent="0.3">
      <c r="A290" s="105"/>
      <c r="B290" s="107"/>
      <c r="C290" s="109"/>
      <c r="D290" s="36"/>
      <c r="E290" s="42"/>
      <c r="F290" s="43"/>
      <c r="G290" s="43"/>
      <c r="H290" s="43"/>
      <c r="I290" s="43"/>
      <c r="J290" s="34">
        <f t="shared" si="113"/>
        <v>0</v>
      </c>
      <c r="K290" s="55"/>
      <c r="L290" s="43"/>
      <c r="M290" s="34">
        <f t="shared" si="114"/>
        <v>0</v>
      </c>
      <c r="N290" s="55"/>
      <c r="O290" s="43"/>
      <c r="P290" s="33">
        <f t="shared" si="115"/>
        <v>0</v>
      </c>
      <c r="Q290" s="65">
        <f t="shared" si="116"/>
        <v>0</v>
      </c>
    </row>
    <row r="291" spans="1:17" x14ac:dyDescent="0.3">
      <c r="A291" s="105"/>
      <c r="B291" s="107" t="s">
        <v>212</v>
      </c>
      <c r="C291" s="109" t="s">
        <v>213</v>
      </c>
      <c r="D291" s="36"/>
      <c r="E291" s="37">
        <v>0</v>
      </c>
      <c r="F291" s="38">
        <v>0</v>
      </c>
      <c r="G291" s="38">
        <v>3000</v>
      </c>
      <c r="H291" s="38">
        <v>0</v>
      </c>
      <c r="I291" s="38">
        <v>0</v>
      </c>
      <c r="J291" s="40">
        <f t="shared" si="113"/>
        <v>3000</v>
      </c>
      <c r="K291" s="44">
        <v>0</v>
      </c>
      <c r="L291" s="38">
        <v>0</v>
      </c>
      <c r="M291" s="40">
        <f t="shared" si="114"/>
        <v>0</v>
      </c>
      <c r="N291" s="44">
        <v>0</v>
      </c>
      <c r="O291" s="38">
        <v>0</v>
      </c>
      <c r="P291" s="39">
        <f t="shared" si="115"/>
        <v>0</v>
      </c>
      <c r="Q291" s="66">
        <f t="shared" si="116"/>
        <v>3000</v>
      </c>
    </row>
    <row r="292" spans="1:17" x14ac:dyDescent="0.3">
      <c r="A292" s="105"/>
      <c r="B292" s="107"/>
      <c r="C292" s="109"/>
      <c r="D292" s="36"/>
      <c r="E292" s="42"/>
      <c r="F292" s="43"/>
      <c r="G292" s="43"/>
      <c r="H292" s="43"/>
      <c r="I292" s="43"/>
      <c r="J292" s="34">
        <f t="shared" si="113"/>
        <v>0</v>
      </c>
      <c r="K292" s="55"/>
      <c r="L292" s="43"/>
      <c r="M292" s="34">
        <f t="shared" ref="M292:M335" si="118">SUM(K292:L292)</f>
        <v>0</v>
      </c>
      <c r="N292" s="55"/>
      <c r="O292" s="43"/>
      <c r="P292" s="33">
        <f t="shared" si="115"/>
        <v>0</v>
      </c>
      <c r="Q292" s="65">
        <f t="shared" si="116"/>
        <v>0</v>
      </c>
    </row>
    <row r="293" spans="1:17" x14ac:dyDescent="0.3">
      <c r="A293" s="105"/>
      <c r="B293" s="107" t="s">
        <v>214</v>
      </c>
      <c r="C293" s="109" t="s">
        <v>215</v>
      </c>
      <c r="D293" s="36"/>
      <c r="E293" s="37">
        <v>0</v>
      </c>
      <c r="F293" s="38">
        <v>0</v>
      </c>
      <c r="G293" s="38">
        <v>500</v>
      </c>
      <c r="H293" s="38">
        <v>0</v>
      </c>
      <c r="I293" s="38">
        <v>0</v>
      </c>
      <c r="J293" s="40">
        <f t="shared" si="113"/>
        <v>500</v>
      </c>
      <c r="K293" s="44">
        <v>0</v>
      </c>
      <c r="L293" s="38">
        <v>0</v>
      </c>
      <c r="M293" s="40">
        <f t="shared" si="118"/>
        <v>0</v>
      </c>
      <c r="N293" s="44">
        <v>0</v>
      </c>
      <c r="O293" s="38">
        <v>0</v>
      </c>
      <c r="P293" s="39">
        <f t="shared" si="115"/>
        <v>0</v>
      </c>
      <c r="Q293" s="66">
        <f t="shared" si="116"/>
        <v>500</v>
      </c>
    </row>
    <row r="294" spans="1:17" x14ac:dyDescent="0.3">
      <c r="A294" s="105"/>
      <c r="B294" s="107"/>
      <c r="C294" s="109"/>
      <c r="D294" s="36"/>
      <c r="E294" s="42"/>
      <c r="F294" s="43"/>
      <c r="G294" s="43"/>
      <c r="H294" s="43"/>
      <c r="I294" s="43"/>
      <c r="J294" s="34">
        <f t="shared" si="113"/>
        <v>0</v>
      </c>
      <c r="K294" s="55"/>
      <c r="L294" s="43"/>
      <c r="M294" s="34">
        <f t="shared" si="118"/>
        <v>0</v>
      </c>
      <c r="N294" s="55"/>
      <c r="O294" s="43"/>
      <c r="P294" s="33">
        <f t="shared" si="115"/>
        <v>0</v>
      </c>
      <c r="Q294" s="65">
        <f t="shared" si="116"/>
        <v>0</v>
      </c>
    </row>
    <row r="295" spans="1:17" x14ac:dyDescent="0.3">
      <c r="A295" s="105"/>
      <c r="B295" s="107" t="s">
        <v>216</v>
      </c>
      <c r="C295" s="109" t="s">
        <v>217</v>
      </c>
      <c r="D295" s="36"/>
      <c r="E295" s="37">
        <v>0</v>
      </c>
      <c r="F295" s="38">
        <v>0</v>
      </c>
      <c r="G295" s="38">
        <v>8000</v>
      </c>
      <c r="H295" s="38">
        <v>0</v>
      </c>
      <c r="I295" s="38">
        <v>0</v>
      </c>
      <c r="J295" s="40">
        <f t="shared" si="113"/>
        <v>8000</v>
      </c>
      <c r="K295" s="44">
        <v>0</v>
      </c>
      <c r="L295" s="38">
        <v>0</v>
      </c>
      <c r="M295" s="40">
        <f t="shared" si="118"/>
        <v>0</v>
      </c>
      <c r="N295" s="44">
        <v>0</v>
      </c>
      <c r="O295" s="38">
        <v>0</v>
      </c>
      <c r="P295" s="39">
        <f t="shared" si="115"/>
        <v>0</v>
      </c>
      <c r="Q295" s="66">
        <f t="shared" si="116"/>
        <v>8000</v>
      </c>
    </row>
    <row r="296" spans="1:17" x14ac:dyDescent="0.3">
      <c r="A296" s="105"/>
      <c r="B296" s="107"/>
      <c r="C296" s="109"/>
      <c r="D296" s="36"/>
      <c r="E296" s="42"/>
      <c r="F296" s="43"/>
      <c r="G296" s="43"/>
      <c r="H296" s="43"/>
      <c r="I296" s="43"/>
      <c r="J296" s="34">
        <f t="shared" si="113"/>
        <v>0</v>
      </c>
      <c r="K296" s="55"/>
      <c r="L296" s="43"/>
      <c r="M296" s="34">
        <f t="shared" si="118"/>
        <v>0</v>
      </c>
      <c r="N296" s="55"/>
      <c r="O296" s="43"/>
      <c r="P296" s="33">
        <f t="shared" si="115"/>
        <v>0</v>
      </c>
      <c r="Q296" s="65">
        <f t="shared" si="116"/>
        <v>0</v>
      </c>
    </row>
    <row r="297" spans="1:17" x14ac:dyDescent="0.3">
      <c r="A297" s="105"/>
      <c r="B297" s="107" t="s">
        <v>218</v>
      </c>
      <c r="C297" s="109" t="s">
        <v>219</v>
      </c>
      <c r="D297" s="36"/>
      <c r="E297" s="37">
        <v>0</v>
      </c>
      <c r="F297" s="38">
        <v>0</v>
      </c>
      <c r="G297" s="38">
        <v>800</v>
      </c>
      <c r="H297" s="38">
        <v>0</v>
      </c>
      <c r="I297" s="38">
        <v>0</v>
      </c>
      <c r="J297" s="40">
        <f t="shared" si="113"/>
        <v>800</v>
      </c>
      <c r="K297" s="44">
        <v>0</v>
      </c>
      <c r="L297" s="38">
        <v>0</v>
      </c>
      <c r="M297" s="40">
        <f t="shared" si="118"/>
        <v>0</v>
      </c>
      <c r="N297" s="44">
        <v>0</v>
      </c>
      <c r="O297" s="38">
        <v>0</v>
      </c>
      <c r="P297" s="39">
        <f t="shared" si="115"/>
        <v>0</v>
      </c>
      <c r="Q297" s="66">
        <f t="shared" si="116"/>
        <v>800</v>
      </c>
    </row>
    <row r="298" spans="1:17" x14ac:dyDescent="0.3">
      <c r="A298" s="105"/>
      <c r="B298" s="107"/>
      <c r="C298" s="109"/>
      <c r="D298" s="36"/>
      <c r="E298" s="42"/>
      <c r="F298" s="43"/>
      <c r="G298" s="43"/>
      <c r="H298" s="43"/>
      <c r="I298" s="43"/>
      <c r="J298" s="34">
        <f t="shared" si="113"/>
        <v>0</v>
      </c>
      <c r="K298" s="55"/>
      <c r="L298" s="43"/>
      <c r="M298" s="34">
        <f t="shared" si="118"/>
        <v>0</v>
      </c>
      <c r="N298" s="55"/>
      <c r="O298" s="43"/>
      <c r="P298" s="33">
        <f t="shared" si="115"/>
        <v>0</v>
      </c>
      <c r="Q298" s="65">
        <f t="shared" si="116"/>
        <v>0</v>
      </c>
    </row>
    <row r="299" spans="1:17" x14ac:dyDescent="0.3">
      <c r="A299" s="105"/>
      <c r="B299" s="107" t="s">
        <v>220</v>
      </c>
      <c r="C299" s="109" t="s">
        <v>221</v>
      </c>
      <c r="D299" s="36"/>
      <c r="E299" s="37">
        <v>0</v>
      </c>
      <c r="F299" s="38">
        <v>0</v>
      </c>
      <c r="G299" s="38">
        <v>500</v>
      </c>
      <c r="H299" s="38">
        <v>0</v>
      </c>
      <c r="I299" s="38">
        <v>0</v>
      </c>
      <c r="J299" s="40">
        <f t="shared" si="113"/>
        <v>500</v>
      </c>
      <c r="K299" s="44">
        <v>0</v>
      </c>
      <c r="L299" s="38">
        <v>0</v>
      </c>
      <c r="M299" s="40">
        <f t="shared" si="118"/>
        <v>0</v>
      </c>
      <c r="N299" s="44">
        <v>0</v>
      </c>
      <c r="O299" s="38">
        <v>0</v>
      </c>
      <c r="P299" s="39">
        <f t="shared" si="115"/>
        <v>0</v>
      </c>
      <c r="Q299" s="66">
        <f t="shared" si="116"/>
        <v>500</v>
      </c>
    </row>
    <row r="300" spans="1:17" x14ac:dyDescent="0.3">
      <c r="A300" s="105"/>
      <c r="B300" s="107"/>
      <c r="C300" s="109"/>
      <c r="D300" s="36"/>
      <c r="E300" s="42"/>
      <c r="F300" s="43"/>
      <c r="G300" s="43"/>
      <c r="H300" s="43"/>
      <c r="I300" s="43"/>
      <c r="J300" s="34">
        <f t="shared" si="113"/>
        <v>0</v>
      </c>
      <c r="K300" s="55"/>
      <c r="L300" s="43"/>
      <c r="M300" s="34">
        <f t="shared" si="118"/>
        <v>0</v>
      </c>
      <c r="N300" s="55"/>
      <c r="O300" s="43"/>
      <c r="P300" s="33">
        <f t="shared" si="115"/>
        <v>0</v>
      </c>
      <c r="Q300" s="65">
        <f t="shared" si="116"/>
        <v>0</v>
      </c>
    </row>
    <row r="301" spans="1:17" x14ac:dyDescent="0.3">
      <c r="A301" s="105"/>
      <c r="B301" s="107" t="s">
        <v>222</v>
      </c>
      <c r="C301" s="109" t="s">
        <v>223</v>
      </c>
      <c r="D301" s="36"/>
      <c r="E301" s="37">
        <v>0</v>
      </c>
      <c r="F301" s="38">
        <v>0</v>
      </c>
      <c r="G301" s="38">
        <v>1500</v>
      </c>
      <c r="H301" s="38">
        <v>0</v>
      </c>
      <c r="I301" s="38">
        <v>0</v>
      </c>
      <c r="J301" s="40">
        <f t="shared" si="113"/>
        <v>1500</v>
      </c>
      <c r="K301" s="44">
        <v>0</v>
      </c>
      <c r="L301" s="38">
        <v>0</v>
      </c>
      <c r="M301" s="40">
        <f t="shared" si="118"/>
        <v>0</v>
      </c>
      <c r="N301" s="44">
        <v>0</v>
      </c>
      <c r="O301" s="38">
        <v>0</v>
      </c>
      <c r="P301" s="39">
        <f t="shared" si="115"/>
        <v>0</v>
      </c>
      <c r="Q301" s="66">
        <f t="shared" si="116"/>
        <v>1500</v>
      </c>
    </row>
    <row r="302" spans="1:17" x14ac:dyDescent="0.3">
      <c r="A302" s="105"/>
      <c r="B302" s="107"/>
      <c r="C302" s="109"/>
      <c r="D302" s="36"/>
      <c r="E302" s="42"/>
      <c r="F302" s="43"/>
      <c r="G302" s="43"/>
      <c r="H302" s="43"/>
      <c r="I302" s="43"/>
      <c r="J302" s="34">
        <f t="shared" si="113"/>
        <v>0</v>
      </c>
      <c r="K302" s="55"/>
      <c r="L302" s="43"/>
      <c r="M302" s="34">
        <f t="shared" si="118"/>
        <v>0</v>
      </c>
      <c r="N302" s="55"/>
      <c r="O302" s="43"/>
      <c r="P302" s="33">
        <f t="shared" si="115"/>
        <v>0</v>
      </c>
      <c r="Q302" s="65">
        <f t="shared" si="116"/>
        <v>0</v>
      </c>
    </row>
    <row r="303" spans="1:17" x14ac:dyDescent="0.3">
      <c r="A303" s="105" t="s">
        <v>203</v>
      </c>
      <c r="B303" s="101"/>
      <c r="C303" s="103" t="s">
        <v>224</v>
      </c>
      <c r="D303" s="36"/>
      <c r="E303" s="37">
        <v>0</v>
      </c>
      <c r="F303" s="38">
        <v>0</v>
      </c>
      <c r="G303" s="38">
        <v>16800</v>
      </c>
      <c r="H303" s="38">
        <v>0</v>
      </c>
      <c r="I303" s="38">
        <v>0</v>
      </c>
      <c r="J303" s="40">
        <f t="shared" si="113"/>
        <v>16800</v>
      </c>
      <c r="K303" s="44">
        <v>0</v>
      </c>
      <c r="L303" s="38">
        <v>0</v>
      </c>
      <c r="M303" s="40">
        <f t="shared" si="118"/>
        <v>0</v>
      </c>
      <c r="N303" s="44">
        <v>0</v>
      </c>
      <c r="O303" s="38">
        <v>0</v>
      </c>
      <c r="P303" s="39">
        <f t="shared" si="115"/>
        <v>0</v>
      </c>
      <c r="Q303" s="66">
        <f t="shared" si="116"/>
        <v>16800</v>
      </c>
    </row>
    <row r="304" spans="1:17" x14ac:dyDescent="0.3">
      <c r="A304" s="105"/>
      <c r="B304" s="102"/>
      <c r="C304" s="104"/>
      <c r="D304" s="36"/>
      <c r="E304" s="42"/>
      <c r="F304" s="43"/>
      <c r="G304" s="43"/>
      <c r="H304" s="43"/>
      <c r="I304" s="43"/>
      <c r="J304" s="34">
        <f t="shared" si="113"/>
        <v>0</v>
      </c>
      <c r="K304" s="55"/>
      <c r="L304" s="43"/>
      <c r="M304" s="34">
        <f t="shared" si="118"/>
        <v>0</v>
      </c>
      <c r="N304" s="55"/>
      <c r="O304" s="43"/>
      <c r="P304" s="33">
        <f t="shared" si="115"/>
        <v>0</v>
      </c>
      <c r="Q304" s="65">
        <f t="shared" si="116"/>
        <v>0</v>
      </c>
    </row>
    <row r="305" spans="1:17" x14ac:dyDescent="0.3">
      <c r="A305" s="105" t="s">
        <v>203</v>
      </c>
      <c r="B305" s="101"/>
      <c r="C305" s="103" t="s">
        <v>225</v>
      </c>
      <c r="D305" s="36"/>
      <c r="E305" s="37">
        <v>0</v>
      </c>
      <c r="F305" s="38">
        <v>0</v>
      </c>
      <c r="G305" s="38">
        <v>2000</v>
      </c>
      <c r="H305" s="38">
        <v>0</v>
      </c>
      <c r="I305" s="38">
        <v>0</v>
      </c>
      <c r="J305" s="40">
        <f t="shared" si="113"/>
        <v>2000</v>
      </c>
      <c r="K305" s="44">
        <v>0</v>
      </c>
      <c r="L305" s="38">
        <v>0</v>
      </c>
      <c r="M305" s="40">
        <f t="shared" si="118"/>
        <v>0</v>
      </c>
      <c r="N305" s="44">
        <v>0</v>
      </c>
      <c r="O305" s="38">
        <v>0</v>
      </c>
      <c r="P305" s="39">
        <f t="shared" si="115"/>
        <v>0</v>
      </c>
      <c r="Q305" s="66">
        <f t="shared" si="116"/>
        <v>2000</v>
      </c>
    </row>
    <row r="306" spans="1:17" x14ac:dyDescent="0.3">
      <c r="A306" s="105"/>
      <c r="B306" s="102"/>
      <c r="C306" s="104"/>
      <c r="D306" s="36"/>
      <c r="E306" s="42"/>
      <c r="F306" s="43"/>
      <c r="G306" s="43"/>
      <c r="H306" s="43"/>
      <c r="I306" s="43"/>
      <c r="J306" s="34">
        <f t="shared" ref="J306:J335" si="119">SUM(E306:I306)</f>
        <v>0</v>
      </c>
      <c r="K306" s="55"/>
      <c r="L306" s="43"/>
      <c r="M306" s="34">
        <f t="shared" si="118"/>
        <v>0</v>
      </c>
      <c r="N306" s="55"/>
      <c r="O306" s="43"/>
      <c r="P306" s="33">
        <f t="shared" si="115"/>
        <v>0</v>
      </c>
      <c r="Q306" s="65">
        <f t="shared" si="116"/>
        <v>0</v>
      </c>
    </row>
    <row r="307" spans="1:17" x14ac:dyDescent="0.3">
      <c r="A307" s="105" t="s">
        <v>203</v>
      </c>
      <c r="B307" s="107"/>
      <c r="C307" s="109" t="s">
        <v>226</v>
      </c>
      <c r="D307" s="36"/>
      <c r="E307" s="37">
        <f>E309+E311+E313+E315+E317+E323+E325+E327</f>
        <v>0</v>
      </c>
      <c r="F307" s="38">
        <f>F309+F311+F313+F315+F317+F323+F325+F327</f>
        <v>0</v>
      </c>
      <c r="G307" s="38">
        <f>G309+G311+G313+G315+G317+G319+G321+G323+G325+G327+G329</f>
        <v>52341</v>
      </c>
      <c r="H307" s="38">
        <f>H309+H311+H313+H315+H317+H323+H325+H327</f>
        <v>0</v>
      </c>
      <c r="I307" s="38">
        <f>I309+I311+I313+I315+I317+I323+I325+I327</f>
        <v>0</v>
      </c>
      <c r="J307" s="40">
        <f t="shared" si="119"/>
        <v>52341</v>
      </c>
      <c r="K307" s="44">
        <f>K309+K311+K313+K315+K317+K319+K321+K323</f>
        <v>0</v>
      </c>
      <c r="L307" s="38">
        <f>L309+L311+L313+L315+L317+L319+L321+L323</f>
        <v>0</v>
      </c>
      <c r="M307" s="40">
        <f t="shared" si="118"/>
        <v>0</v>
      </c>
      <c r="N307" s="44">
        <f>N309+N311+N313+N315+N317+N319+N321+N323</f>
        <v>0</v>
      </c>
      <c r="O307" s="38">
        <f>O309+O311+O313+O315+O317+O319+O321+O323</f>
        <v>0</v>
      </c>
      <c r="P307" s="39">
        <f t="shared" si="115"/>
        <v>0</v>
      </c>
      <c r="Q307" s="66">
        <f t="shared" si="116"/>
        <v>52341</v>
      </c>
    </row>
    <row r="308" spans="1:17" x14ac:dyDescent="0.3">
      <c r="A308" s="105"/>
      <c r="B308" s="107"/>
      <c r="C308" s="109"/>
      <c r="D308" s="36"/>
      <c r="E308" s="31">
        <f>E310+E312+E314+E316+E318+E320+E322+E324+E326+E328</f>
        <v>0</v>
      </c>
      <c r="F308" s="32">
        <f>F310+F312+F314+F316+F318+F320+F322+F324+F326+F328</f>
        <v>0</v>
      </c>
      <c r="G308" s="32">
        <f>G310+G312+G314+G316+G318+G320+G322+G324+G326+G328+G330</f>
        <v>0</v>
      </c>
      <c r="H308" s="32">
        <f>H310+H312+H314+H316+H318+H320+H322+H324+H326+H328</f>
        <v>0</v>
      </c>
      <c r="I308" s="32">
        <f>I310+I312+I314+I316+I318+I320+I322+I324+I326+I328</f>
        <v>0</v>
      </c>
      <c r="J308" s="34">
        <f t="shared" si="119"/>
        <v>0</v>
      </c>
      <c r="K308" s="57">
        <f>K310+K312+K314+K316+K318+K320+K322+K324+K326+K328</f>
        <v>0</v>
      </c>
      <c r="L308" s="32">
        <f>L310+L312+L314+L316+L318+L320+L322+L324+L326+L328</f>
        <v>0</v>
      </c>
      <c r="M308" s="34">
        <f t="shared" si="118"/>
        <v>0</v>
      </c>
      <c r="N308" s="57">
        <f>N310+N312+N314+N316+N318+N320+N322+N324+N326+N328</f>
        <v>0</v>
      </c>
      <c r="O308" s="32">
        <f>O310+O312+O314+O316+O318+O320+O322+O324+O326+O328</f>
        <v>0</v>
      </c>
      <c r="P308" s="33">
        <f t="shared" si="115"/>
        <v>0</v>
      </c>
      <c r="Q308" s="65">
        <f t="shared" si="116"/>
        <v>0</v>
      </c>
    </row>
    <row r="309" spans="1:17" x14ac:dyDescent="0.3">
      <c r="A309" s="105"/>
      <c r="B309" s="107" t="s">
        <v>227</v>
      </c>
      <c r="C309" s="109" t="s">
        <v>228</v>
      </c>
      <c r="D309" s="36"/>
      <c r="E309" s="37">
        <v>0</v>
      </c>
      <c r="F309" s="38">
        <v>0</v>
      </c>
      <c r="G309" s="38">
        <v>2000</v>
      </c>
      <c r="H309" s="38">
        <v>0</v>
      </c>
      <c r="I309" s="38">
        <v>0</v>
      </c>
      <c r="J309" s="40">
        <f t="shared" si="119"/>
        <v>2000</v>
      </c>
      <c r="K309" s="44">
        <v>0</v>
      </c>
      <c r="L309" s="38">
        <v>0</v>
      </c>
      <c r="M309" s="40">
        <f t="shared" si="118"/>
        <v>0</v>
      </c>
      <c r="N309" s="44">
        <v>0</v>
      </c>
      <c r="O309" s="38">
        <v>0</v>
      </c>
      <c r="P309" s="39">
        <f t="shared" si="115"/>
        <v>0</v>
      </c>
      <c r="Q309" s="66">
        <f t="shared" si="116"/>
        <v>2000</v>
      </c>
    </row>
    <row r="310" spans="1:17" x14ac:dyDescent="0.3">
      <c r="A310" s="105"/>
      <c r="B310" s="107"/>
      <c r="C310" s="109"/>
      <c r="D310" s="36"/>
      <c r="E310" s="42"/>
      <c r="F310" s="43"/>
      <c r="G310" s="43"/>
      <c r="H310" s="43"/>
      <c r="I310" s="43"/>
      <c r="J310" s="34">
        <f t="shared" si="119"/>
        <v>0</v>
      </c>
      <c r="K310" s="55"/>
      <c r="L310" s="43"/>
      <c r="M310" s="34">
        <f t="shared" si="118"/>
        <v>0</v>
      </c>
      <c r="N310" s="55"/>
      <c r="O310" s="43"/>
      <c r="P310" s="33">
        <f t="shared" si="115"/>
        <v>0</v>
      </c>
      <c r="Q310" s="65">
        <f t="shared" si="116"/>
        <v>0</v>
      </c>
    </row>
    <row r="311" spans="1:17" x14ac:dyDescent="0.3">
      <c r="A311" s="105"/>
      <c r="B311" s="107" t="s">
        <v>229</v>
      </c>
      <c r="C311" s="109" t="s">
        <v>230</v>
      </c>
      <c r="D311" s="36"/>
      <c r="E311" s="37">
        <v>0</v>
      </c>
      <c r="F311" s="38">
        <v>0</v>
      </c>
      <c r="G311" s="38">
        <v>5800</v>
      </c>
      <c r="H311" s="38">
        <v>0</v>
      </c>
      <c r="I311" s="38">
        <v>0</v>
      </c>
      <c r="J311" s="40">
        <f t="shared" si="119"/>
        <v>5800</v>
      </c>
      <c r="K311" s="44">
        <v>0</v>
      </c>
      <c r="L311" s="38">
        <v>0</v>
      </c>
      <c r="M311" s="40">
        <f t="shared" si="118"/>
        <v>0</v>
      </c>
      <c r="N311" s="44">
        <v>0</v>
      </c>
      <c r="O311" s="38">
        <v>0</v>
      </c>
      <c r="P311" s="39">
        <f t="shared" si="115"/>
        <v>0</v>
      </c>
      <c r="Q311" s="66">
        <f t="shared" si="116"/>
        <v>5800</v>
      </c>
    </row>
    <row r="312" spans="1:17" x14ac:dyDescent="0.3">
      <c r="A312" s="105"/>
      <c r="B312" s="107"/>
      <c r="C312" s="109"/>
      <c r="D312" s="36"/>
      <c r="E312" s="42"/>
      <c r="F312" s="43"/>
      <c r="G312" s="43"/>
      <c r="H312" s="43"/>
      <c r="I312" s="43"/>
      <c r="J312" s="34">
        <f t="shared" si="119"/>
        <v>0</v>
      </c>
      <c r="K312" s="55"/>
      <c r="L312" s="43"/>
      <c r="M312" s="34">
        <f t="shared" si="118"/>
        <v>0</v>
      </c>
      <c r="N312" s="55"/>
      <c r="O312" s="43"/>
      <c r="P312" s="33">
        <f t="shared" si="115"/>
        <v>0</v>
      </c>
      <c r="Q312" s="65">
        <f t="shared" si="116"/>
        <v>0</v>
      </c>
    </row>
    <row r="313" spans="1:17" x14ac:dyDescent="0.3">
      <c r="A313" s="105"/>
      <c r="B313" s="107" t="s">
        <v>231</v>
      </c>
      <c r="C313" s="109" t="s">
        <v>232</v>
      </c>
      <c r="D313" s="36"/>
      <c r="E313" s="37">
        <v>0</v>
      </c>
      <c r="F313" s="38">
        <v>0</v>
      </c>
      <c r="G313" s="38">
        <v>1100</v>
      </c>
      <c r="H313" s="38">
        <v>0</v>
      </c>
      <c r="I313" s="38">
        <v>0</v>
      </c>
      <c r="J313" s="40">
        <f t="shared" si="119"/>
        <v>1100</v>
      </c>
      <c r="K313" s="44">
        <v>0</v>
      </c>
      <c r="L313" s="38">
        <v>0</v>
      </c>
      <c r="M313" s="40">
        <f t="shared" si="118"/>
        <v>0</v>
      </c>
      <c r="N313" s="44">
        <v>0</v>
      </c>
      <c r="O313" s="38">
        <v>0</v>
      </c>
      <c r="P313" s="39">
        <f t="shared" si="115"/>
        <v>0</v>
      </c>
      <c r="Q313" s="66">
        <f t="shared" si="116"/>
        <v>1100</v>
      </c>
    </row>
    <row r="314" spans="1:17" x14ac:dyDescent="0.3">
      <c r="A314" s="105"/>
      <c r="B314" s="107"/>
      <c r="C314" s="109"/>
      <c r="D314" s="36"/>
      <c r="E314" s="42"/>
      <c r="F314" s="43"/>
      <c r="G314" s="43"/>
      <c r="H314" s="43"/>
      <c r="I314" s="43"/>
      <c r="J314" s="34">
        <f t="shared" si="119"/>
        <v>0</v>
      </c>
      <c r="K314" s="55"/>
      <c r="L314" s="43"/>
      <c r="M314" s="34">
        <f t="shared" si="118"/>
        <v>0</v>
      </c>
      <c r="N314" s="55"/>
      <c r="O314" s="43"/>
      <c r="P314" s="33">
        <f t="shared" si="115"/>
        <v>0</v>
      </c>
      <c r="Q314" s="65">
        <f t="shared" si="116"/>
        <v>0</v>
      </c>
    </row>
    <row r="315" spans="1:17" x14ac:dyDescent="0.3">
      <c r="A315" s="105"/>
      <c r="B315" s="107" t="s">
        <v>233</v>
      </c>
      <c r="C315" s="109" t="s">
        <v>234</v>
      </c>
      <c r="D315" s="36"/>
      <c r="E315" s="37">
        <v>0</v>
      </c>
      <c r="F315" s="38">
        <v>0</v>
      </c>
      <c r="G315" s="38">
        <v>110</v>
      </c>
      <c r="H315" s="38">
        <v>0</v>
      </c>
      <c r="I315" s="38">
        <v>0</v>
      </c>
      <c r="J315" s="40">
        <f t="shared" si="119"/>
        <v>110</v>
      </c>
      <c r="K315" s="44">
        <v>0</v>
      </c>
      <c r="L315" s="38">
        <v>0</v>
      </c>
      <c r="M315" s="40">
        <f t="shared" si="118"/>
        <v>0</v>
      </c>
      <c r="N315" s="44">
        <v>0</v>
      </c>
      <c r="O315" s="38">
        <v>0</v>
      </c>
      <c r="P315" s="39">
        <f t="shared" si="115"/>
        <v>0</v>
      </c>
      <c r="Q315" s="66">
        <f t="shared" si="116"/>
        <v>110</v>
      </c>
    </row>
    <row r="316" spans="1:17" x14ac:dyDescent="0.3">
      <c r="A316" s="105"/>
      <c r="B316" s="107"/>
      <c r="C316" s="109"/>
      <c r="D316" s="36"/>
      <c r="E316" s="42"/>
      <c r="F316" s="43"/>
      <c r="G316" s="43"/>
      <c r="H316" s="43"/>
      <c r="I316" s="43"/>
      <c r="J316" s="34">
        <f t="shared" si="119"/>
        <v>0</v>
      </c>
      <c r="K316" s="55"/>
      <c r="L316" s="43"/>
      <c r="M316" s="34">
        <f t="shared" si="118"/>
        <v>0</v>
      </c>
      <c r="N316" s="55"/>
      <c r="O316" s="43"/>
      <c r="P316" s="33">
        <f t="shared" si="115"/>
        <v>0</v>
      </c>
      <c r="Q316" s="65">
        <f t="shared" si="116"/>
        <v>0</v>
      </c>
    </row>
    <row r="317" spans="1:17" x14ac:dyDescent="0.3">
      <c r="A317" s="105"/>
      <c r="B317" s="107" t="s">
        <v>235</v>
      </c>
      <c r="C317" s="109" t="s">
        <v>236</v>
      </c>
      <c r="D317" s="36"/>
      <c r="E317" s="37">
        <v>0</v>
      </c>
      <c r="F317" s="38">
        <v>0</v>
      </c>
      <c r="G317" s="38">
        <v>2300</v>
      </c>
      <c r="H317" s="38">
        <v>0</v>
      </c>
      <c r="I317" s="38">
        <v>0</v>
      </c>
      <c r="J317" s="40">
        <f t="shared" si="119"/>
        <v>2300</v>
      </c>
      <c r="K317" s="44">
        <v>0</v>
      </c>
      <c r="L317" s="38">
        <v>0</v>
      </c>
      <c r="M317" s="40">
        <f t="shared" si="118"/>
        <v>0</v>
      </c>
      <c r="N317" s="44">
        <v>0</v>
      </c>
      <c r="O317" s="38">
        <v>0</v>
      </c>
      <c r="P317" s="39">
        <f t="shared" si="115"/>
        <v>0</v>
      </c>
      <c r="Q317" s="66">
        <f t="shared" si="116"/>
        <v>2300</v>
      </c>
    </row>
    <row r="318" spans="1:17" x14ac:dyDescent="0.3">
      <c r="A318" s="105"/>
      <c r="B318" s="107"/>
      <c r="C318" s="109"/>
      <c r="D318" s="36"/>
      <c r="E318" s="42"/>
      <c r="F318" s="43"/>
      <c r="G318" s="43"/>
      <c r="H318" s="43"/>
      <c r="I318" s="43"/>
      <c r="J318" s="34">
        <f t="shared" si="119"/>
        <v>0</v>
      </c>
      <c r="K318" s="55"/>
      <c r="L318" s="43"/>
      <c r="M318" s="34">
        <f t="shared" si="118"/>
        <v>0</v>
      </c>
      <c r="N318" s="55"/>
      <c r="O318" s="43"/>
      <c r="P318" s="33">
        <f t="shared" si="115"/>
        <v>0</v>
      </c>
      <c r="Q318" s="65">
        <f t="shared" si="116"/>
        <v>0</v>
      </c>
    </row>
    <row r="319" spans="1:17" x14ac:dyDescent="0.3">
      <c r="A319" s="105"/>
      <c r="B319" s="107" t="s">
        <v>237</v>
      </c>
      <c r="C319" s="109" t="s">
        <v>238</v>
      </c>
      <c r="D319" s="36"/>
      <c r="E319" s="37">
        <v>0</v>
      </c>
      <c r="F319" s="38">
        <v>0</v>
      </c>
      <c r="G319" s="38">
        <v>15700</v>
      </c>
      <c r="H319" s="38">
        <v>0</v>
      </c>
      <c r="I319" s="38">
        <v>0</v>
      </c>
      <c r="J319" s="40">
        <f t="shared" si="119"/>
        <v>15700</v>
      </c>
      <c r="K319" s="44">
        <v>0</v>
      </c>
      <c r="L319" s="38">
        <v>0</v>
      </c>
      <c r="M319" s="40">
        <f t="shared" si="118"/>
        <v>0</v>
      </c>
      <c r="N319" s="44">
        <v>0</v>
      </c>
      <c r="O319" s="38">
        <v>0</v>
      </c>
      <c r="P319" s="39">
        <f t="shared" si="115"/>
        <v>0</v>
      </c>
      <c r="Q319" s="66">
        <f t="shared" si="116"/>
        <v>15700</v>
      </c>
    </row>
    <row r="320" spans="1:17" x14ac:dyDescent="0.3">
      <c r="A320" s="105"/>
      <c r="B320" s="107"/>
      <c r="C320" s="109"/>
      <c r="D320" s="36"/>
      <c r="E320" s="42"/>
      <c r="F320" s="43"/>
      <c r="G320" s="43"/>
      <c r="H320" s="43"/>
      <c r="I320" s="43"/>
      <c r="J320" s="34">
        <f t="shared" si="119"/>
        <v>0</v>
      </c>
      <c r="K320" s="55"/>
      <c r="L320" s="43"/>
      <c r="M320" s="34">
        <f t="shared" si="118"/>
        <v>0</v>
      </c>
      <c r="N320" s="55"/>
      <c r="O320" s="43"/>
      <c r="P320" s="33">
        <f t="shared" si="115"/>
        <v>0</v>
      </c>
      <c r="Q320" s="65">
        <f t="shared" si="116"/>
        <v>0</v>
      </c>
    </row>
    <row r="321" spans="1:17" x14ac:dyDescent="0.3">
      <c r="A321" s="105"/>
      <c r="B321" s="107" t="s">
        <v>239</v>
      </c>
      <c r="C321" s="109" t="s">
        <v>240</v>
      </c>
      <c r="D321" s="36"/>
      <c r="E321" s="37">
        <v>0</v>
      </c>
      <c r="F321" s="38">
        <v>0</v>
      </c>
      <c r="G321" s="38">
        <v>7200</v>
      </c>
      <c r="H321" s="38">
        <v>0</v>
      </c>
      <c r="I321" s="38">
        <v>0</v>
      </c>
      <c r="J321" s="40">
        <f t="shared" si="119"/>
        <v>7200</v>
      </c>
      <c r="K321" s="44">
        <v>0</v>
      </c>
      <c r="L321" s="38">
        <v>0</v>
      </c>
      <c r="M321" s="40">
        <f t="shared" si="118"/>
        <v>0</v>
      </c>
      <c r="N321" s="44">
        <v>0</v>
      </c>
      <c r="O321" s="38">
        <v>0</v>
      </c>
      <c r="P321" s="39">
        <f t="shared" si="115"/>
        <v>0</v>
      </c>
      <c r="Q321" s="66">
        <f t="shared" si="116"/>
        <v>7200</v>
      </c>
    </row>
    <row r="322" spans="1:17" x14ac:dyDescent="0.3">
      <c r="A322" s="105"/>
      <c r="B322" s="107"/>
      <c r="C322" s="109"/>
      <c r="D322" s="36"/>
      <c r="E322" s="42"/>
      <c r="F322" s="43"/>
      <c r="G322" s="43"/>
      <c r="H322" s="43"/>
      <c r="I322" s="43"/>
      <c r="J322" s="34">
        <f t="shared" si="119"/>
        <v>0</v>
      </c>
      <c r="K322" s="55"/>
      <c r="L322" s="43"/>
      <c r="M322" s="34">
        <f t="shared" si="118"/>
        <v>0</v>
      </c>
      <c r="N322" s="55"/>
      <c r="O322" s="43"/>
      <c r="P322" s="33">
        <f t="shared" si="115"/>
        <v>0</v>
      </c>
      <c r="Q322" s="65">
        <f t="shared" si="116"/>
        <v>0</v>
      </c>
    </row>
    <row r="323" spans="1:17" x14ac:dyDescent="0.3">
      <c r="A323" s="105"/>
      <c r="B323" s="107" t="s">
        <v>241</v>
      </c>
      <c r="C323" s="109" t="s">
        <v>242</v>
      </c>
      <c r="D323" s="36"/>
      <c r="E323" s="37">
        <v>0</v>
      </c>
      <c r="F323" s="38">
        <v>0</v>
      </c>
      <c r="G323" s="38">
        <v>3228</v>
      </c>
      <c r="H323" s="38">
        <v>0</v>
      </c>
      <c r="I323" s="38">
        <v>0</v>
      </c>
      <c r="J323" s="40">
        <f t="shared" si="119"/>
        <v>3228</v>
      </c>
      <c r="K323" s="44">
        <v>0</v>
      </c>
      <c r="L323" s="38">
        <v>0</v>
      </c>
      <c r="M323" s="40">
        <f t="shared" si="118"/>
        <v>0</v>
      </c>
      <c r="N323" s="44">
        <v>0</v>
      </c>
      <c r="O323" s="38">
        <v>0</v>
      </c>
      <c r="P323" s="39">
        <f t="shared" si="115"/>
        <v>0</v>
      </c>
      <c r="Q323" s="66">
        <f t="shared" si="116"/>
        <v>3228</v>
      </c>
    </row>
    <row r="324" spans="1:17" x14ac:dyDescent="0.3">
      <c r="A324" s="105"/>
      <c r="B324" s="107"/>
      <c r="C324" s="109"/>
      <c r="D324" s="36"/>
      <c r="E324" s="42"/>
      <c r="F324" s="43"/>
      <c r="G324" s="43"/>
      <c r="H324" s="43"/>
      <c r="I324" s="43"/>
      <c r="J324" s="34">
        <f t="shared" si="119"/>
        <v>0</v>
      </c>
      <c r="K324" s="55"/>
      <c r="L324" s="43"/>
      <c r="M324" s="34">
        <f t="shared" si="118"/>
        <v>0</v>
      </c>
      <c r="N324" s="55"/>
      <c r="O324" s="43"/>
      <c r="P324" s="33">
        <f t="shared" si="115"/>
        <v>0</v>
      </c>
      <c r="Q324" s="65">
        <f t="shared" si="116"/>
        <v>0</v>
      </c>
    </row>
    <row r="325" spans="1:17" x14ac:dyDescent="0.3">
      <c r="A325" s="105"/>
      <c r="B325" s="107" t="s">
        <v>243</v>
      </c>
      <c r="C325" s="109" t="s">
        <v>244</v>
      </c>
      <c r="D325" s="36"/>
      <c r="E325" s="37">
        <v>0</v>
      </c>
      <c r="F325" s="38">
        <v>0</v>
      </c>
      <c r="G325" s="38">
        <v>13803</v>
      </c>
      <c r="H325" s="38">
        <v>0</v>
      </c>
      <c r="I325" s="38">
        <v>0</v>
      </c>
      <c r="J325" s="40">
        <f t="shared" si="119"/>
        <v>13803</v>
      </c>
      <c r="K325" s="44">
        <v>0</v>
      </c>
      <c r="L325" s="38">
        <v>0</v>
      </c>
      <c r="M325" s="40">
        <f t="shared" si="118"/>
        <v>0</v>
      </c>
      <c r="N325" s="44">
        <v>0</v>
      </c>
      <c r="O325" s="38">
        <v>0</v>
      </c>
      <c r="P325" s="39">
        <f t="shared" si="115"/>
        <v>0</v>
      </c>
      <c r="Q325" s="66">
        <f t="shared" si="116"/>
        <v>13803</v>
      </c>
    </row>
    <row r="326" spans="1:17" x14ac:dyDescent="0.3">
      <c r="A326" s="105"/>
      <c r="B326" s="107"/>
      <c r="C326" s="109"/>
      <c r="D326" s="36"/>
      <c r="E326" s="42"/>
      <c r="F326" s="43"/>
      <c r="G326" s="43"/>
      <c r="H326" s="43"/>
      <c r="I326" s="43"/>
      <c r="J326" s="34">
        <f t="shared" si="119"/>
        <v>0</v>
      </c>
      <c r="K326" s="55"/>
      <c r="L326" s="43"/>
      <c r="M326" s="34">
        <f t="shared" si="118"/>
        <v>0</v>
      </c>
      <c r="N326" s="55"/>
      <c r="O326" s="43"/>
      <c r="P326" s="33">
        <f t="shared" si="115"/>
        <v>0</v>
      </c>
      <c r="Q326" s="65">
        <f t="shared" si="116"/>
        <v>0</v>
      </c>
    </row>
    <row r="327" spans="1:17" hidden="1" x14ac:dyDescent="0.3">
      <c r="A327" s="105"/>
      <c r="B327" s="107" t="s">
        <v>245</v>
      </c>
      <c r="C327" s="109" t="s">
        <v>246</v>
      </c>
      <c r="D327" s="36"/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9"/>
        <v>0</v>
      </c>
      <c r="K327" s="44">
        <v>0</v>
      </c>
      <c r="L327" s="38">
        <v>0</v>
      </c>
      <c r="M327" s="40">
        <f t="shared" si="118"/>
        <v>0</v>
      </c>
      <c r="N327" s="44">
        <v>0</v>
      </c>
      <c r="O327" s="38">
        <v>0</v>
      </c>
      <c r="P327" s="39">
        <f t="shared" si="115"/>
        <v>0</v>
      </c>
      <c r="Q327" s="66">
        <f t="shared" si="116"/>
        <v>0</v>
      </c>
    </row>
    <row r="328" spans="1:17" hidden="1" x14ac:dyDescent="0.3">
      <c r="A328" s="105"/>
      <c r="B328" s="107"/>
      <c r="C328" s="109"/>
      <c r="D328" s="36"/>
      <c r="E328" s="42"/>
      <c r="F328" s="43"/>
      <c r="G328" s="43">
        <v>0</v>
      </c>
      <c r="H328" s="43"/>
      <c r="I328" s="43"/>
      <c r="J328" s="34">
        <f t="shared" si="119"/>
        <v>0</v>
      </c>
      <c r="K328" s="55"/>
      <c r="L328" s="43"/>
      <c r="M328" s="34">
        <f t="shared" si="118"/>
        <v>0</v>
      </c>
      <c r="N328" s="55"/>
      <c r="O328" s="43"/>
      <c r="P328" s="33">
        <f t="shared" si="115"/>
        <v>0</v>
      </c>
      <c r="Q328" s="65">
        <f t="shared" si="116"/>
        <v>0</v>
      </c>
    </row>
    <row r="329" spans="1:17" x14ac:dyDescent="0.3">
      <c r="A329" s="105"/>
      <c r="B329" s="107" t="s">
        <v>247</v>
      </c>
      <c r="C329" s="109" t="s">
        <v>248</v>
      </c>
      <c r="D329" s="36"/>
      <c r="E329" s="37">
        <v>0</v>
      </c>
      <c r="F329" s="38">
        <v>0</v>
      </c>
      <c r="G329" s="38">
        <v>1100</v>
      </c>
      <c r="H329" s="38">
        <v>0</v>
      </c>
      <c r="I329" s="38">
        <v>0</v>
      </c>
      <c r="J329" s="40">
        <f t="shared" si="119"/>
        <v>1100</v>
      </c>
      <c r="K329" s="44">
        <v>0</v>
      </c>
      <c r="L329" s="38">
        <v>0</v>
      </c>
      <c r="M329" s="40">
        <f t="shared" si="118"/>
        <v>0</v>
      </c>
      <c r="N329" s="44">
        <v>0</v>
      </c>
      <c r="O329" s="38">
        <v>0</v>
      </c>
      <c r="P329" s="39">
        <f t="shared" si="115"/>
        <v>0</v>
      </c>
      <c r="Q329" s="66">
        <f t="shared" si="116"/>
        <v>1100</v>
      </c>
    </row>
    <row r="330" spans="1:17" x14ac:dyDescent="0.3">
      <c r="A330" s="105"/>
      <c r="B330" s="107"/>
      <c r="C330" s="109"/>
      <c r="D330" s="36"/>
      <c r="E330" s="42"/>
      <c r="F330" s="43"/>
      <c r="G330" s="43"/>
      <c r="H330" s="43"/>
      <c r="I330" s="43"/>
      <c r="J330" s="34">
        <f t="shared" si="119"/>
        <v>0</v>
      </c>
      <c r="K330" s="55"/>
      <c r="L330" s="43"/>
      <c r="M330" s="34">
        <f t="shared" si="118"/>
        <v>0</v>
      </c>
      <c r="N330" s="55"/>
      <c r="O330" s="43"/>
      <c r="P330" s="33">
        <f t="shared" si="115"/>
        <v>0</v>
      </c>
      <c r="Q330" s="65">
        <f t="shared" si="116"/>
        <v>0</v>
      </c>
    </row>
    <row r="331" spans="1:17" x14ac:dyDescent="0.3">
      <c r="A331" s="105" t="s">
        <v>203</v>
      </c>
      <c r="B331" s="107"/>
      <c r="C331" s="109" t="s">
        <v>249</v>
      </c>
      <c r="D331" s="36"/>
      <c r="E331" s="37">
        <v>0</v>
      </c>
      <c r="F331" s="38">
        <v>0</v>
      </c>
      <c r="G331" s="38">
        <v>0</v>
      </c>
      <c r="H331" s="38">
        <v>8506</v>
      </c>
      <c r="I331" s="38">
        <v>0</v>
      </c>
      <c r="J331" s="40">
        <f t="shared" si="119"/>
        <v>8506</v>
      </c>
      <c r="K331" s="44">
        <v>0</v>
      </c>
      <c r="L331" s="38">
        <v>0</v>
      </c>
      <c r="M331" s="40">
        <f t="shared" si="118"/>
        <v>0</v>
      </c>
      <c r="N331" s="44">
        <v>0</v>
      </c>
      <c r="O331" s="38">
        <v>0</v>
      </c>
      <c r="P331" s="39">
        <f t="shared" si="115"/>
        <v>0</v>
      </c>
      <c r="Q331" s="66">
        <f t="shared" si="116"/>
        <v>8506</v>
      </c>
    </row>
    <row r="332" spans="1:17" x14ac:dyDescent="0.3">
      <c r="A332" s="105"/>
      <c r="B332" s="107"/>
      <c r="C332" s="109"/>
      <c r="D332" s="36"/>
      <c r="E332" s="42"/>
      <c r="F332" s="43"/>
      <c r="G332" s="43"/>
      <c r="H332" s="43"/>
      <c r="I332" s="43"/>
      <c r="J332" s="34">
        <f t="shared" si="119"/>
        <v>0</v>
      </c>
      <c r="K332" s="55"/>
      <c r="L332" s="43"/>
      <c r="M332" s="34">
        <f t="shared" si="118"/>
        <v>0</v>
      </c>
      <c r="N332" s="55"/>
      <c r="O332" s="43"/>
      <c r="P332" s="33">
        <f t="shared" si="115"/>
        <v>0</v>
      </c>
      <c r="Q332" s="65">
        <f t="shared" si="116"/>
        <v>0</v>
      </c>
    </row>
    <row r="333" spans="1:17" x14ac:dyDescent="0.3">
      <c r="A333" s="105" t="s">
        <v>203</v>
      </c>
      <c r="B333" s="107"/>
      <c r="C333" s="109" t="s">
        <v>276</v>
      </c>
      <c r="D333" s="36"/>
      <c r="E333" s="37">
        <v>0</v>
      </c>
      <c r="F333" s="38">
        <v>0</v>
      </c>
      <c r="G333" s="38">
        <v>0</v>
      </c>
      <c r="H333" s="38">
        <v>1843</v>
      </c>
      <c r="I333" s="38">
        <v>0</v>
      </c>
      <c r="J333" s="40">
        <f t="shared" si="119"/>
        <v>1843</v>
      </c>
      <c r="K333" s="44">
        <v>0</v>
      </c>
      <c r="L333" s="38">
        <v>0</v>
      </c>
      <c r="M333" s="40">
        <f t="shared" si="118"/>
        <v>0</v>
      </c>
      <c r="N333" s="44">
        <v>0</v>
      </c>
      <c r="O333" s="38">
        <v>0</v>
      </c>
      <c r="P333" s="39">
        <f t="shared" si="115"/>
        <v>0</v>
      </c>
      <c r="Q333" s="66">
        <f t="shared" si="116"/>
        <v>1843</v>
      </c>
    </row>
    <row r="334" spans="1:17" x14ac:dyDescent="0.3">
      <c r="A334" s="105"/>
      <c r="B334" s="107"/>
      <c r="C334" s="109"/>
      <c r="D334" s="36"/>
      <c r="E334" s="42"/>
      <c r="F334" s="43"/>
      <c r="G334" s="43"/>
      <c r="H334" s="43"/>
      <c r="I334" s="43"/>
      <c r="J334" s="34">
        <f t="shared" si="119"/>
        <v>0</v>
      </c>
      <c r="K334" s="55"/>
      <c r="L334" s="43"/>
      <c r="M334" s="34">
        <f t="shared" si="118"/>
        <v>0</v>
      </c>
      <c r="N334" s="55"/>
      <c r="O334" s="43"/>
      <c r="P334" s="33">
        <f t="shared" si="115"/>
        <v>0</v>
      </c>
      <c r="Q334" s="65">
        <f t="shared" si="116"/>
        <v>0</v>
      </c>
    </row>
    <row r="335" spans="1:17" hidden="1" x14ac:dyDescent="0.3">
      <c r="A335" s="105" t="s">
        <v>203</v>
      </c>
      <c r="B335" s="107"/>
      <c r="C335" s="109" t="s">
        <v>202</v>
      </c>
      <c r="D335" s="36" t="s">
        <v>115</v>
      </c>
      <c r="E335" s="37">
        <v>0</v>
      </c>
      <c r="F335" s="38">
        <v>0</v>
      </c>
      <c r="G335" s="38">
        <v>0</v>
      </c>
      <c r="H335" s="38">
        <v>0</v>
      </c>
      <c r="I335" s="38">
        <v>0</v>
      </c>
      <c r="J335" s="40">
        <f t="shared" si="119"/>
        <v>0</v>
      </c>
      <c r="K335" s="44">
        <v>0</v>
      </c>
      <c r="L335" s="38">
        <v>0</v>
      </c>
      <c r="M335" s="40">
        <f t="shared" si="118"/>
        <v>0</v>
      </c>
      <c r="N335" s="44">
        <v>0</v>
      </c>
      <c r="O335" s="38">
        <v>0</v>
      </c>
      <c r="P335" s="39">
        <f t="shared" si="115"/>
        <v>0</v>
      </c>
      <c r="Q335" s="66">
        <f t="shared" si="116"/>
        <v>0</v>
      </c>
    </row>
    <row r="336" spans="1:17" ht="14.4" hidden="1" thickBot="1" x14ac:dyDescent="0.35">
      <c r="A336" s="106"/>
      <c r="B336" s="108"/>
      <c r="C336" s="110"/>
      <c r="D336" s="67"/>
      <c r="E336" s="51"/>
      <c r="F336" s="45"/>
      <c r="G336" s="45"/>
      <c r="H336" s="45"/>
      <c r="I336" s="45"/>
      <c r="J336" s="24">
        <f>SUM(E336:I336)</f>
        <v>0</v>
      </c>
      <c r="K336" s="56"/>
      <c r="L336" s="45"/>
      <c r="M336" s="24">
        <f>SUM(K336:L336)</f>
        <v>0</v>
      </c>
      <c r="N336" s="56"/>
      <c r="O336" s="45"/>
      <c r="P336" s="23">
        <f>SUM(N336:O336)</f>
        <v>0</v>
      </c>
      <c r="Q336" s="63">
        <f t="shared" si="116"/>
        <v>0</v>
      </c>
    </row>
  </sheetData>
  <sheetProtection sheet="1" objects="1" scenarios="1"/>
  <mergeCells count="51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6:C257"/>
    <mergeCell ref="D8:D9"/>
    <mergeCell ref="D36:D37"/>
    <mergeCell ref="D116:D117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A12:A13"/>
    <mergeCell ref="B12:B13"/>
    <mergeCell ref="C12:C13"/>
    <mergeCell ref="A14:A15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206:C207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C231:C232"/>
    <mergeCell ref="A233:A234"/>
    <mergeCell ref="B233:B234"/>
    <mergeCell ref="C233:C234"/>
    <mergeCell ref="A231:B232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C245:C246"/>
    <mergeCell ref="A239:A240"/>
    <mergeCell ref="B239:B240"/>
    <mergeCell ref="C239:C240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C277:C278"/>
    <mergeCell ref="A274:A275"/>
    <mergeCell ref="B274:B275"/>
    <mergeCell ref="C274:C275"/>
    <mergeCell ref="A260:A261"/>
    <mergeCell ref="B260:B261"/>
    <mergeCell ref="C260:C261"/>
    <mergeCell ref="A262:A263"/>
    <mergeCell ref="B262:B263"/>
    <mergeCell ref="C262:C263"/>
    <mergeCell ref="A277:B278"/>
    <mergeCell ref="A268:A269"/>
    <mergeCell ref="B268:B269"/>
    <mergeCell ref="C268:C269"/>
    <mergeCell ref="A270:A271"/>
    <mergeCell ref="B270:B271"/>
    <mergeCell ref="C270:C271"/>
    <mergeCell ref="A264:A265"/>
    <mergeCell ref="B264:B265"/>
    <mergeCell ref="C264:C265"/>
    <mergeCell ref="A266:A267"/>
    <mergeCell ref="B266:B267"/>
    <mergeCell ref="C266:C267"/>
    <mergeCell ref="A272:A273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B272:B273"/>
    <mergeCell ref="C272:C273"/>
    <mergeCell ref="A307:A308"/>
    <mergeCell ref="B307:B308"/>
    <mergeCell ref="C307:C308"/>
    <mergeCell ref="D143:D14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190:B191"/>
    <mergeCell ref="D190:D191"/>
    <mergeCell ref="D216:D217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A258:A259"/>
    <mergeCell ref="B258:B259"/>
    <mergeCell ref="C258:C259"/>
    <mergeCell ref="A253:A254"/>
    <mergeCell ref="B253:B254"/>
    <mergeCell ref="C253:C254"/>
    <mergeCell ref="D231:D232"/>
    <mergeCell ref="A256:B257"/>
    <mergeCell ref="D256:D257"/>
    <mergeCell ref="D258:D259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43:A244"/>
    <mergeCell ref="B243:B244"/>
    <mergeCell ref="C243:C244"/>
    <mergeCell ref="A245:A246"/>
    <mergeCell ref="B245:B246"/>
    <mergeCell ref="D277:D278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  <vt:lpstr>XI.</vt:lpstr>
      <vt:lpstr>XII.</vt:lpstr>
      <vt:lpstr>Sumár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2017-05-19T09:02:36Z</cp:lastPrinted>
  <dcterms:created xsi:type="dcterms:W3CDTF">2016-02-04T10:45:47Z</dcterms:created>
  <dcterms:modified xsi:type="dcterms:W3CDTF">2017-07-20T09:51:21Z</dcterms:modified>
</cp:coreProperties>
</file>