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rolor\Documents\Kontroly\Príjmy a čerpanie rozpočtu 2018\"/>
    </mc:Choice>
  </mc:AlternateContent>
  <bookViews>
    <workbookView xWindow="720" yWindow="372" windowWidth="22752" windowHeight="10788" tabRatio="672"/>
  </bookViews>
  <sheets>
    <sheet name="I." sheetId="12" r:id="rId1"/>
    <sheet name="II." sheetId="11" state="hidden" r:id="rId2"/>
    <sheet name="III." sheetId="1" state="hidden" r:id="rId3"/>
    <sheet name="IV." sheetId="2" state="hidden" r:id="rId4"/>
    <sheet name="V." sheetId="3" state="hidden" r:id="rId5"/>
    <sheet name="VI." sheetId="4" state="hidden" r:id="rId6"/>
    <sheet name="VII." sheetId="5" state="hidden" r:id="rId7"/>
    <sheet name="VIII." sheetId="10" state="hidden" r:id="rId8"/>
    <sheet name="IX." sheetId="6" state="hidden" r:id="rId9"/>
    <sheet name="X." sheetId="7" state="hidden" r:id="rId10"/>
    <sheet name="XI." sheetId="8" state="hidden" r:id="rId11"/>
    <sheet name="XII." sheetId="9" state="hidden" r:id="rId12"/>
    <sheet name="Sumár 2018" sheetId="13" state="hidden" r:id="rId13"/>
  </sheets>
  <calcPr calcId="162913"/>
</workbook>
</file>

<file path=xl/calcChain.xml><?xml version="1.0" encoding="utf-8"?>
<calcChain xmlns="http://schemas.openxmlformats.org/spreadsheetml/2006/main">
  <c r="P350" i="9" l="1"/>
  <c r="M350" i="9"/>
  <c r="J350" i="9"/>
  <c r="P349" i="9"/>
  <c r="Q349" i="9" s="1"/>
  <c r="M349" i="9"/>
  <c r="J349" i="9"/>
  <c r="P348" i="9"/>
  <c r="M348" i="9"/>
  <c r="J348" i="9"/>
  <c r="P347" i="9"/>
  <c r="M347" i="9"/>
  <c r="J347" i="9"/>
  <c r="P346" i="9"/>
  <c r="M346" i="9"/>
  <c r="J346" i="9"/>
  <c r="P345" i="9"/>
  <c r="Q345" i="9" s="1"/>
  <c r="D345" i="13" s="1"/>
  <c r="M345" i="9"/>
  <c r="J345" i="9"/>
  <c r="P344" i="9"/>
  <c r="M344" i="9"/>
  <c r="J344" i="9"/>
  <c r="P343" i="9"/>
  <c r="M343" i="9"/>
  <c r="J343" i="9"/>
  <c r="P342" i="9"/>
  <c r="M342" i="9"/>
  <c r="J342" i="9"/>
  <c r="P341" i="9"/>
  <c r="Q341" i="9" s="1"/>
  <c r="D341" i="13" s="1"/>
  <c r="M341" i="9"/>
  <c r="J341" i="9"/>
  <c r="P340" i="9"/>
  <c r="M340" i="9"/>
  <c r="J340" i="9"/>
  <c r="P339" i="9"/>
  <c r="M339" i="9"/>
  <c r="J339" i="9"/>
  <c r="P338" i="9"/>
  <c r="M338" i="9"/>
  <c r="J338" i="9"/>
  <c r="P337" i="9"/>
  <c r="Q337" i="9" s="1"/>
  <c r="D337" i="13" s="1"/>
  <c r="M337" i="9"/>
  <c r="J337" i="9"/>
  <c r="P336" i="9"/>
  <c r="M336" i="9"/>
  <c r="J336" i="9"/>
  <c r="P335" i="9"/>
  <c r="M335" i="9"/>
  <c r="J335" i="9"/>
  <c r="P334" i="9"/>
  <c r="M334" i="9"/>
  <c r="J334" i="9"/>
  <c r="P333" i="9"/>
  <c r="Q333" i="9" s="1"/>
  <c r="D333" i="13" s="1"/>
  <c r="M333" i="9"/>
  <c r="J333" i="9"/>
  <c r="P332" i="9"/>
  <c r="M332" i="9"/>
  <c r="J332" i="9"/>
  <c r="P331" i="9"/>
  <c r="M331" i="9"/>
  <c r="J331" i="9"/>
  <c r="P330" i="9"/>
  <c r="M330" i="9"/>
  <c r="J330" i="9"/>
  <c r="P329" i="9"/>
  <c r="Q329" i="9" s="1"/>
  <c r="D329" i="13" s="1"/>
  <c r="M329" i="9"/>
  <c r="J329" i="9"/>
  <c r="P328" i="9"/>
  <c r="M328" i="9"/>
  <c r="J328" i="9"/>
  <c r="P327" i="9"/>
  <c r="M327" i="9"/>
  <c r="J327" i="9"/>
  <c r="P326" i="9"/>
  <c r="M326" i="9"/>
  <c r="J326" i="9"/>
  <c r="P325" i="9"/>
  <c r="Q325" i="9" s="1"/>
  <c r="D325" i="13" s="1"/>
  <c r="M325" i="9"/>
  <c r="J325" i="9"/>
  <c r="P324" i="9"/>
  <c r="M324" i="9"/>
  <c r="J324" i="9"/>
  <c r="P323" i="9"/>
  <c r="M323" i="9"/>
  <c r="J323" i="9"/>
  <c r="O322" i="9"/>
  <c r="N322" i="9"/>
  <c r="P322" i="9" s="1"/>
  <c r="L322" i="9"/>
  <c r="L290" i="9" s="1"/>
  <c r="K322" i="9"/>
  <c r="I322" i="9"/>
  <c r="H322" i="9"/>
  <c r="H290" i="9" s="1"/>
  <c r="G322" i="9"/>
  <c r="F322" i="9"/>
  <c r="J322" i="9" s="1"/>
  <c r="E322" i="9"/>
  <c r="O321" i="9"/>
  <c r="P321" i="9" s="1"/>
  <c r="N321" i="9"/>
  <c r="M321" i="9"/>
  <c r="L321" i="9"/>
  <c r="K321" i="9"/>
  <c r="I321" i="9"/>
  <c r="H321" i="9"/>
  <c r="G321" i="9"/>
  <c r="F321" i="9"/>
  <c r="E321" i="9"/>
  <c r="J321" i="9" s="1"/>
  <c r="P320" i="9"/>
  <c r="M320" i="9"/>
  <c r="J320" i="9"/>
  <c r="Q320" i="9" s="1"/>
  <c r="AB319" i="13" s="1"/>
  <c r="P319" i="9"/>
  <c r="M319" i="9"/>
  <c r="J319" i="9"/>
  <c r="Q319" i="9" s="1"/>
  <c r="D319" i="13" s="1"/>
  <c r="P318" i="9"/>
  <c r="M318" i="9"/>
  <c r="J318" i="9"/>
  <c r="Q318" i="9" s="1"/>
  <c r="AB317" i="13" s="1"/>
  <c r="P317" i="9"/>
  <c r="M317" i="9"/>
  <c r="J317" i="9"/>
  <c r="Q317" i="9" s="1"/>
  <c r="D317" i="13" s="1"/>
  <c r="P316" i="9"/>
  <c r="M316" i="9"/>
  <c r="J316" i="9"/>
  <c r="Q316" i="9" s="1"/>
  <c r="P315" i="9"/>
  <c r="M315" i="9"/>
  <c r="J315" i="9"/>
  <c r="Q315" i="9" s="1"/>
  <c r="P314" i="9"/>
  <c r="M314" i="9"/>
  <c r="J314" i="9"/>
  <c r="Q314" i="9" s="1"/>
  <c r="AB313" i="13" s="1"/>
  <c r="P313" i="9"/>
  <c r="M313" i="9"/>
  <c r="J313" i="9"/>
  <c r="Q313" i="9" s="1"/>
  <c r="D313" i="13" s="1"/>
  <c r="P312" i="9"/>
  <c r="M312" i="9"/>
  <c r="J312" i="9"/>
  <c r="Q312" i="9" s="1"/>
  <c r="AB311" i="13" s="1"/>
  <c r="AA311" i="13" s="1"/>
  <c r="P311" i="9"/>
  <c r="M311" i="9"/>
  <c r="J311" i="9"/>
  <c r="Q311" i="9" s="1"/>
  <c r="P310" i="9"/>
  <c r="M310" i="9"/>
  <c r="J310" i="9"/>
  <c r="Q310" i="9" s="1"/>
  <c r="P309" i="9"/>
  <c r="M309" i="9"/>
  <c r="J309" i="9"/>
  <c r="Q309" i="9" s="1"/>
  <c r="D309" i="13" s="1"/>
  <c r="P308" i="9"/>
  <c r="M308" i="9"/>
  <c r="J308" i="9"/>
  <c r="Q308" i="9" s="1"/>
  <c r="P307" i="9"/>
  <c r="M307" i="9"/>
  <c r="J307" i="9"/>
  <c r="Q307" i="9" s="1"/>
  <c r="P306" i="9"/>
  <c r="M306" i="9"/>
  <c r="J306" i="9"/>
  <c r="Q306" i="9" s="1"/>
  <c r="AB305" i="13" s="1"/>
  <c r="P305" i="9"/>
  <c r="M305" i="9"/>
  <c r="J305" i="9"/>
  <c r="Q305" i="9" s="1"/>
  <c r="P304" i="9"/>
  <c r="M304" i="9"/>
  <c r="J304" i="9"/>
  <c r="Q304" i="9" s="1"/>
  <c r="P303" i="9"/>
  <c r="M303" i="9"/>
  <c r="J303" i="9"/>
  <c r="Q303" i="9" s="1"/>
  <c r="D303" i="13" s="1"/>
  <c r="P302" i="9"/>
  <c r="M302" i="9"/>
  <c r="J302" i="9"/>
  <c r="Q302" i="9" s="1"/>
  <c r="AB301" i="13" s="1"/>
  <c r="P301" i="9"/>
  <c r="M301" i="9"/>
  <c r="J301" i="9"/>
  <c r="Q301" i="9" s="1"/>
  <c r="P300" i="9"/>
  <c r="M300" i="9"/>
  <c r="J300" i="9"/>
  <c r="Q300" i="9" s="1"/>
  <c r="P299" i="9"/>
  <c r="M299" i="9"/>
  <c r="J299" i="9"/>
  <c r="Q299" i="9" s="1"/>
  <c r="D299" i="13" s="1"/>
  <c r="O298" i="9"/>
  <c r="N298" i="9"/>
  <c r="M298" i="9"/>
  <c r="L298" i="9"/>
  <c r="K298" i="9"/>
  <c r="I298" i="9"/>
  <c r="I290" i="9" s="1"/>
  <c r="H298" i="9"/>
  <c r="G298" i="9"/>
  <c r="F298" i="9"/>
  <c r="E298" i="9"/>
  <c r="O297" i="9"/>
  <c r="N297" i="9"/>
  <c r="M297" i="9"/>
  <c r="L297" i="9"/>
  <c r="K297" i="9"/>
  <c r="I297" i="9"/>
  <c r="H297" i="9"/>
  <c r="G297" i="9"/>
  <c r="F297" i="9"/>
  <c r="F289" i="9" s="1"/>
  <c r="E297" i="9"/>
  <c r="J297" i="9" s="1"/>
  <c r="P296" i="9"/>
  <c r="M296" i="9"/>
  <c r="J296" i="9"/>
  <c r="P295" i="9"/>
  <c r="Q295" i="9" s="1"/>
  <c r="M295" i="9"/>
  <c r="J295" i="9"/>
  <c r="P294" i="9"/>
  <c r="M294" i="9"/>
  <c r="J294" i="9"/>
  <c r="P293" i="9"/>
  <c r="M293" i="9"/>
  <c r="J293" i="9"/>
  <c r="P292" i="9"/>
  <c r="M292" i="9"/>
  <c r="J292" i="9"/>
  <c r="P291" i="9"/>
  <c r="Q291" i="9" s="1"/>
  <c r="M291" i="9"/>
  <c r="J291" i="9"/>
  <c r="O290" i="9"/>
  <c r="K290" i="9"/>
  <c r="M290" i="9" s="1"/>
  <c r="G290" i="9"/>
  <c r="F290" i="9"/>
  <c r="O289" i="9"/>
  <c r="L289" i="9"/>
  <c r="M289" i="9" s="1"/>
  <c r="K289" i="9"/>
  <c r="H289" i="9"/>
  <c r="G289" i="9"/>
  <c r="P287" i="9"/>
  <c r="Q287" i="9" s="1"/>
  <c r="J287" i="9"/>
  <c r="P286" i="9"/>
  <c r="M286" i="9"/>
  <c r="Q286" i="9" s="1"/>
  <c r="J286" i="9"/>
  <c r="P285" i="9"/>
  <c r="M285" i="9"/>
  <c r="Q285" i="9" s="1"/>
  <c r="J285" i="9"/>
  <c r="P284" i="9"/>
  <c r="M284" i="9"/>
  <c r="Q284" i="9" s="1"/>
  <c r="D284" i="13" s="1"/>
  <c r="J284" i="9"/>
  <c r="P283" i="9"/>
  <c r="M283" i="9"/>
  <c r="Q283" i="9" s="1"/>
  <c r="J283" i="9"/>
  <c r="P282" i="9"/>
  <c r="M282" i="9"/>
  <c r="Q282" i="9" s="1"/>
  <c r="J282" i="9"/>
  <c r="P281" i="9"/>
  <c r="Q281" i="9" s="1"/>
  <c r="S281" i="9" s="1"/>
  <c r="M281" i="9"/>
  <c r="J281" i="9"/>
  <c r="Q280" i="9"/>
  <c r="P280" i="9"/>
  <c r="M280" i="9"/>
  <c r="J280" i="9"/>
  <c r="Q279" i="9"/>
  <c r="P279" i="9"/>
  <c r="M279" i="9"/>
  <c r="J279" i="9"/>
  <c r="Q278" i="9"/>
  <c r="D278" i="13" s="1"/>
  <c r="P278" i="9"/>
  <c r="M278" i="9"/>
  <c r="J278" i="9"/>
  <c r="Q277" i="9"/>
  <c r="P277" i="9"/>
  <c r="M277" i="9"/>
  <c r="J277" i="9"/>
  <c r="Q276" i="9"/>
  <c r="P276" i="9"/>
  <c r="M276" i="9"/>
  <c r="J276" i="9"/>
  <c r="P275" i="9"/>
  <c r="Q275" i="9" s="1"/>
  <c r="S275" i="9" s="1"/>
  <c r="M275" i="9"/>
  <c r="J275" i="9"/>
  <c r="P274" i="9"/>
  <c r="Q274" i="9" s="1"/>
  <c r="S274" i="9" s="1"/>
  <c r="M274" i="9"/>
  <c r="J274" i="9"/>
  <c r="P273" i="9"/>
  <c r="Q273" i="9" s="1"/>
  <c r="AB272" i="13" s="1"/>
  <c r="M273" i="9"/>
  <c r="J273" i="9"/>
  <c r="P272" i="9"/>
  <c r="Q272" i="9" s="1"/>
  <c r="D272" i="13" s="1"/>
  <c r="M272" i="9"/>
  <c r="J272" i="9"/>
  <c r="P271" i="9"/>
  <c r="Q271" i="9" s="1"/>
  <c r="AB270" i="13" s="1"/>
  <c r="AA270" i="13" s="1"/>
  <c r="M271" i="9"/>
  <c r="P270" i="9"/>
  <c r="M270" i="9"/>
  <c r="J270" i="9"/>
  <c r="O269" i="9"/>
  <c r="N269" i="9"/>
  <c r="P269" i="9" s="1"/>
  <c r="L269" i="9"/>
  <c r="K269" i="9"/>
  <c r="I269" i="9"/>
  <c r="H269" i="9"/>
  <c r="G269" i="9"/>
  <c r="F269" i="9"/>
  <c r="J269" i="9" s="1"/>
  <c r="E269" i="9"/>
  <c r="P268" i="9"/>
  <c r="O268" i="9"/>
  <c r="N268" i="9"/>
  <c r="M268" i="9"/>
  <c r="L268" i="9"/>
  <c r="K268" i="9"/>
  <c r="I268" i="9"/>
  <c r="H268" i="9"/>
  <c r="G268" i="9"/>
  <c r="F268" i="9"/>
  <c r="E268" i="9"/>
  <c r="Q266" i="9"/>
  <c r="P266" i="9"/>
  <c r="M266" i="9"/>
  <c r="J266" i="9"/>
  <c r="Q265" i="9"/>
  <c r="P265" i="9"/>
  <c r="M265" i="9"/>
  <c r="J265" i="9"/>
  <c r="Q264" i="9"/>
  <c r="P264" i="9"/>
  <c r="M264" i="9"/>
  <c r="J264" i="9"/>
  <c r="Q263" i="9"/>
  <c r="P263" i="9"/>
  <c r="M263" i="9"/>
  <c r="J263" i="9"/>
  <c r="Q262" i="9"/>
  <c r="P262" i="9"/>
  <c r="M262" i="9"/>
  <c r="J262" i="9"/>
  <c r="Q261" i="9"/>
  <c r="P261" i="9"/>
  <c r="M261" i="9"/>
  <c r="J261" i="9"/>
  <c r="Q260" i="9"/>
  <c r="P260" i="9"/>
  <c r="M260" i="9"/>
  <c r="J260" i="9"/>
  <c r="Q259" i="9"/>
  <c r="P259" i="9"/>
  <c r="M259" i="9"/>
  <c r="J259" i="9"/>
  <c r="Q258" i="9"/>
  <c r="P258" i="9"/>
  <c r="M258" i="9"/>
  <c r="J258" i="9"/>
  <c r="Q257" i="9"/>
  <c r="P257" i="9"/>
  <c r="M257" i="9"/>
  <c r="J257" i="9"/>
  <c r="Q256" i="9"/>
  <c r="P256" i="9"/>
  <c r="M256" i="9"/>
  <c r="J256" i="9"/>
  <c r="Q255" i="9"/>
  <c r="P255" i="9"/>
  <c r="M255" i="9"/>
  <c r="J255" i="9"/>
  <c r="Q254" i="9"/>
  <c r="P254" i="9"/>
  <c r="M254" i="9"/>
  <c r="J254" i="9"/>
  <c r="Q253" i="9"/>
  <c r="P253" i="9"/>
  <c r="M253" i="9"/>
  <c r="J253" i="9"/>
  <c r="P252" i="9"/>
  <c r="M252" i="9"/>
  <c r="Q252" i="9" s="1"/>
  <c r="S252" i="9" s="1"/>
  <c r="J252" i="9"/>
  <c r="P251" i="9"/>
  <c r="M251" i="9"/>
  <c r="J251" i="9"/>
  <c r="P250" i="9"/>
  <c r="M250" i="9"/>
  <c r="J250" i="9"/>
  <c r="P249" i="9"/>
  <c r="Q249" i="9" s="1"/>
  <c r="M249" i="9"/>
  <c r="J249" i="9"/>
  <c r="P248" i="9"/>
  <c r="M248" i="9"/>
  <c r="J248" i="9"/>
  <c r="P247" i="9"/>
  <c r="M247" i="9"/>
  <c r="J247" i="9"/>
  <c r="P246" i="9"/>
  <c r="M246" i="9"/>
  <c r="J246" i="9"/>
  <c r="P245" i="9"/>
  <c r="M245" i="9"/>
  <c r="J245" i="9"/>
  <c r="P244" i="9"/>
  <c r="O244" i="9"/>
  <c r="N244" i="9"/>
  <c r="L244" i="9"/>
  <c r="K244" i="9"/>
  <c r="I244" i="9"/>
  <c r="H244" i="9"/>
  <c r="G244" i="9"/>
  <c r="F244" i="9"/>
  <c r="J244" i="9" s="1"/>
  <c r="E244" i="9"/>
  <c r="O243" i="9"/>
  <c r="N243" i="9"/>
  <c r="L243" i="9"/>
  <c r="K243" i="9"/>
  <c r="I243" i="9"/>
  <c r="H243" i="9"/>
  <c r="G243" i="9"/>
  <c r="F243" i="9"/>
  <c r="E243" i="9"/>
  <c r="P241" i="9"/>
  <c r="Q241" i="9" s="1"/>
  <c r="M241" i="9"/>
  <c r="J241" i="9"/>
  <c r="P240" i="9"/>
  <c r="Q240" i="9" s="1"/>
  <c r="D240" i="13" s="1"/>
  <c r="M240" i="9"/>
  <c r="J240" i="9"/>
  <c r="P239" i="9"/>
  <c r="Q239" i="9" s="1"/>
  <c r="M239" i="9"/>
  <c r="J239" i="9"/>
  <c r="P238" i="9"/>
  <c r="Q238" i="9" s="1"/>
  <c r="M238" i="9"/>
  <c r="J238" i="9"/>
  <c r="P237" i="9"/>
  <c r="Q237" i="9" s="1"/>
  <c r="M237" i="9"/>
  <c r="J237" i="9"/>
  <c r="P236" i="9"/>
  <c r="Q236" i="9" s="1"/>
  <c r="M236" i="9"/>
  <c r="J236" i="9"/>
  <c r="P235" i="9"/>
  <c r="Q235" i="9" s="1"/>
  <c r="M235" i="9"/>
  <c r="J235" i="9"/>
  <c r="P234" i="9"/>
  <c r="Q234" i="9" s="1"/>
  <c r="M234" i="9"/>
  <c r="J234" i="9"/>
  <c r="P233" i="9"/>
  <c r="Q233" i="9" s="1"/>
  <c r="M233" i="9"/>
  <c r="J233" i="9"/>
  <c r="P232" i="9"/>
  <c r="Q232" i="9" s="1"/>
  <c r="M232" i="9"/>
  <c r="J232" i="9"/>
  <c r="P231" i="9"/>
  <c r="Q231" i="9" s="1"/>
  <c r="M231" i="9"/>
  <c r="J231" i="9"/>
  <c r="P230" i="9"/>
  <c r="Q230" i="9" s="1"/>
  <c r="M230" i="9"/>
  <c r="J230" i="9"/>
  <c r="P229" i="9"/>
  <c r="O229" i="9"/>
  <c r="N229" i="9"/>
  <c r="L229" i="9"/>
  <c r="M229" i="9" s="1"/>
  <c r="K229" i="9"/>
  <c r="I229" i="9"/>
  <c r="H229" i="9"/>
  <c r="G229" i="9"/>
  <c r="F229" i="9"/>
  <c r="J229" i="9" s="1"/>
  <c r="E229" i="9"/>
  <c r="O228" i="9"/>
  <c r="N228" i="9"/>
  <c r="L228" i="9"/>
  <c r="K228" i="9"/>
  <c r="M228" i="9" s="1"/>
  <c r="I228" i="9"/>
  <c r="H228" i="9"/>
  <c r="G228" i="9"/>
  <c r="F228" i="9"/>
  <c r="J228" i="9" s="1"/>
  <c r="E228" i="9"/>
  <c r="P227" i="9"/>
  <c r="Q227" i="9" s="1"/>
  <c r="M227" i="9"/>
  <c r="J227" i="9"/>
  <c r="P226" i="9"/>
  <c r="M226" i="9"/>
  <c r="J226" i="9"/>
  <c r="P225" i="9"/>
  <c r="M225" i="9"/>
  <c r="J225" i="9"/>
  <c r="P224" i="9"/>
  <c r="Q224" i="9" s="1"/>
  <c r="M224" i="9"/>
  <c r="J224" i="9"/>
  <c r="P223" i="9"/>
  <c r="Q223" i="9" s="1"/>
  <c r="M223" i="9"/>
  <c r="J223" i="9"/>
  <c r="P222" i="9"/>
  <c r="M222" i="9"/>
  <c r="J222" i="9"/>
  <c r="P221" i="9"/>
  <c r="M221" i="9"/>
  <c r="J221" i="9"/>
  <c r="P220" i="9"/>
  <c r="Q220" i="9" s="1"/>
  <c r="M220" i="9"/>
  <c r="J220" i="9"/>
  <c r="P219" i="9"/>
  <c r="Q219" i="9" s="1"/>
  <c r="M219" i="9"/>
  <c r="J219" i="9"/>
  <c r="P218" i="9"/>
  <c r="M218" i="9"/>
  <c r="J218" i="9"/>
  <c r="P217" i="9"/>
  <c r="M217" i="9"/>
  <c r="J217" i="9"/>
  <c r="P216" i="9"/>
  <c r="Q216" i="9" s="1"/>
  <c r="M216" i="9"/>
  <c r="J216" i="9"/>
  <c r="P215" i="9"/>
  <c r="Q215" i="9" s="1"/>
  <c r="M215" i="9"/>
  <c r="J215" i="9"/>
  <c r="P214" i="9"/>
  <c r="M214" i="9"/>
  <c r="J214" i="9"/>
  <c r="P213" i="9"/>
  <c r="M213" i="9"/>
  <c r="J213" i="9"/>
  <c r="P212" i="9"/>
  <c r="Q212" i="9" s="1"/>
  <c r="M212" i="9"/>
  <c r="J212" i="9"/>
  <c r="P211" i="9"/>
  <c r="Q211" i="9" s="1"/>
  <c r="M211" i="9"/>
  <c r="J211" i="9"/>
  <c r="P210" i="9"/>
  <c r="M210" i="9"/>
  <c r="J210" i="9"/>
  <c r="P209" i="9"/>
  <c r="M209" i="9"/>
  <c r="J209" i="9"/>
  <c r="P208" i="9"/>
  <c r="Q208" i="9" s="1"/>
  <c r="M208" i="9"/>
  <c r="J208" i="9"/>
  <c r="P207" i="9"/>
  <c r="O207" i="9"/>
  <c r="N207" i="9"/>
  <c r="M207" i="9"/>
  <c r="L207" i="9"/>
  <c r="K207" i="9"/>
  <c r="I207" i="9"/>
  <c r="H207" i="9"/>
  <c r="H195" i="9" s="1"/>
  <c r="G207" i="9"/>
  <c r="F207" i="9"/>
  <c r="E207" i="9"/>
  <c r="O206" i="9"/>
  <c r="N206" i="9"/>
  <c r="M206" i="9"/>
  <c r="L206" i="9"/>
  <c r="K206" i="9"/>
  <c r="I206" i="9"/>
  <c r="H206" i="9"/>
  <c r="H194" i="9" s="1"/>
  <c r="G206" i="9"/>
  <c r="F206" i="9"/>
  <c r="E206" i="9"/>
  <c r="E194" i="9" s="1"/>
  <c r="Q205" i="9"/>
  <c r="P205" i="9"/>
  <c r="M205" i="9"/>
  <c r="J205" i="9"/>
  <c r="Q204" i="9"/>
  <c r="P204" i="9"/>
  <c r="M204" i="9"/>
  <c r="J204" i="9"/>
  <c r="Q203" i="9"/>
  <c r="P203" i="9"/>
  <c r="M203" i="9"/>
  <c r="J203" i="9"/>
  <c r="Q202" i="9"/>
  <c r="P202" i="9"/>
  <c r="M202" i="9"/>
  <c r="J202" i="9"/>
  <c r="Q201" i="9"/>
  <c r="P201" i="9"/>
  <c r="M201" i="9"/>
  <c r="J201" i="9"/>
  <c r="Q200" i="9"/>
  <c r="P200" i="9"/>
  <c r="M200" i="9"/>
  <c r="J200" i="9"/>
  <c r="Q199" i="9"/>
  <c r="P199" i="9"/>
  <c r="M199" i="9"/>
  <c r="J199" i="9"/>
  <c r="Q198" i="9"/>
  <c r="P198" i="9"/>
  <c r="M198" i="9"/>
  <c r="J198" i="9"/>
  <c r="O197" i="9"/>
  <c r="N197" i="9"/>
  <c r="M197" i="9"/>
  <c r="L197" i="9"/>
  <c r="K197" i="9"/>
  <c r="I197" i="9"/>
  <c r="I195" i="9" s="1"/>
  <c r="H197" i="9"/>
  <c r="G197" i="9"/>
  <c r="F197" i="9"/>
  <c r="F195" i="9" s="1"/>
  <c r="E197" i="9"/>
  <c r="E195" i="9" s="1"/>
  <c r="O196" i="9"/>
  <c r="O194" i="9" s="1"/>
  <c r="N196" i="9"/>
  <c r="L196" i="9"/>
  <c r="K196" i="9"/>
  <c r="I196" i="9"/>
  <c r="H196" i="9"/>
  <c r="G196" i="9"/>
  <c r="G194" i="9" s="1"/>
  <c r="F196" i="9"/>
  <c r="F194" i="9" s="1"/>
  <c r="E196" i="9"/>
  <c r="O195" i="9"/>
  <c r="L195" i="9"/>
  <c r="K195" i="9"/>
  <c r="G195" i="9"/>
  <c r="L194" i="9"/>
  <c r="I194" i="9"/>
  <c r="Q192" i="9"/>
  <c r="AB191" i="13" s="1"/>
  <c r="P192" i="9"/>
  <c r="M192" i="9"/>
  <c r="J192" i="9"/>
  <c r="Q191" i="9"/>
  <c r="D191" i="13" s="1"/>
  <c r="P191" i="9"/>
  <c r="M191" i="9"/>
  <c r="J191" i="9"/>
  <c r="S190" i="9"/>
  <c r="P190" i="9"/>
  <c r="M190" i="9"/>
  <c r="Q190" i="9" s="1"/>
  <c r="J190" i="9"/>
  <c r="P189" i="9"/>
  <c r="M189" i="9"/>
  <c r="J189" i="9"/>
  <c r="P188" i="9"/>
  <c r="M188" i="9"/>
  <c r="J188" i="9"/>
  <c r="P187" i="9"/>
  <c r="Q187" i="9" s="1"/>
  <c r="M187" i="9"/>
  <c r="J187" i="9"/>
  <c r="P186" i="9"/>
  <c r="Q186" i="9" s="1"/>
  <c r="M186" i="9"/>
  <c r="J186" i="9"/>
  <c r="P185" i="9"/>
  <c r="M185" i="9"/>
  <c r="J185" i="9"/>
  <c r="P184" i="9"/>
  <c r="M184" i="9"/>
  <c r="J184" i="9"/>
  <c r="P183" i="9"/>
  <c r="Q183" i="9" s="1"/>
  <c r="M183" i="9"/>
  <c r="J183" i="9"/>
  <c r="P182" i="9"/>
  <c r="Q182" i="9" s="1"/>
  <c r="AB181" i="13" s="1"/>
  <c r="M182" i="9"/>
  <c r="J182" i="9"/>
  <c r="P181" i="9"/>
  <c r="M181" i="9"/>
  <c r="J181" i="9"/>
  <c r="P180" i="9"/>
  <c r="M180" i="9"/>
  <c r="J180" i="9"/>
  <c r="P179" i="9"/>
  <c r="Q179" i="9" s="1"/>
  <c r="M179" i="9"/>
  <c r="J179" i="9"/>
  <c r="P178" i="9"/>
  <c r="Q178" i="9" s="1"/>
  <c r="M178" i="9"/>
  <c r="J178" i="9"/>
  <c r="P177" i="9"/>
  <c r="M177" i="9"/>
  <c r="J177" i="9"/>
  <c r="P176" i="9"/>
  <c r="M176" i="9"/>
  <c r="J176" i="9"/>
  <c r="P175" i="9"/>
  <c r="Q175" i="9" s="1"/>
  <c r="M175" i="9"/>
  <c r="J175" i="9"/>
  <c r="P174" i="9"/>
  <c r="Q174" i="9" s="1"/>
  <c r="M174" i="9"/>
  <c r="J174" i="9"/>
  <c r="P173" i="9"/>
  <c r="M173" i="9"/>
  <c r="J173" i="9"/>
  <c r="P172" i="9"/>
  <c r="M172" i="9"/>
  <c r="J172" i="9"/>
  <c r="P171" i="9"/>
  <c r="M171" i="9"/>
  <c r="J171" i="9"/>
  <c r="P170" i="9"/>
  <c r="Q170" i="9" s="1"/>
  <c r="AB169" i="13" s="1"/>
  <c r="M170" i="9"/>
  <c r="J170" i="9"/>
  <c r="P169" i="9"/>
  <c r="M169" i="9"/>
  <c r="J169" i="9"/>
  <c r="P168" i="9"/>
  <c r="M168" i="9"/>
  <c r="J168" i="9"/>
  <c r="P167" i="9"/>
  <c r="M167" i="9"/>
  <c r="J167" i="9"/>
  <c r="P166" i="9"/>
  <c r="Q166" i="9" s="1"/>
  <c r="M166" i="9"/>
  <c r="J166" i="9"/>
  <c r="P165" i="9"/>
  <c r="M165" i="9"/>
  <c r="J165" i="9"/>
  <c r="P164" i="9"/>
  <c r="M164" i="9"/>
  <c r="J164" i="9"/>
  <c r="P163" i="9"/>
  <c r="M163" i="9"/>
  <c r="J163" i="9"/>
  <c r="Q162" i="9"/>
  <c r="P162" i="9"/>
  <c r="M162" i="9"/>
  <c r="J162" i="9"/>
  <c r="P161" i="9"/>
  <c r="M161" i="9"/>
  <c r="J161" i="9"/>
  <c r="Q161" i="9" s="1"/>
  <c r="O160" i="9"/>
  <c r="N160" i="9"/>
  <c r="P160" i="9" s="1"/>
  <c r="M160" i="9"/>
  <c r="L160" i="9"/>
  <c r="K160" i="9"/>
  <c r="I160" i="9"/>
  <c r="H160" i="9"/>
  <c r="G160" i="9"/>
  <c r="F160" i="9"/>
  <c r="J160" i="9" s="1"/>
  <c r="E160" i="9"/>
  <c r="O159" i="9"/>
  <c r="N159" i="9"/>
  <c r="P159" i="9" s="1"/>
  <c r="L159" i="9"/>
  <c r="K159" i="9"/>
  <c r="M159" i="9" s="1"/>
  <c r="I159" i="9"/>
  <c r="H159" i="9"/>
  <c r="G159" i="9"/>
  <c r="F159" i="9"/>
  <c r="J159" i="9" s="1"/>
  <c r="E159" i="9"/>
  <c r="P157" i="9"/>
  <c r="M157" i="9"/>
  <c r="J157" i="9"/>
  <c r="P156" i="9"/>
  <c r="M156" i="9"/>
  <c r="J156" i="9"/>
  <c r="P155" i="9"/>
  <c r="Q155" i="9" s="1"/>
  <c r="M155" i="9"/>
  <c r="J155" i="9"/>
  <c r="P154" i="9"/>
  <c r="M154" i="9"/>
  <c r="J154" i="9"/>
  <c r="P153" i="9"/>
  <c r="M153" i="9"/>
  <c r="J153" i="9"/>
  <c r="P152" i="9"/>
  <c r="M152" i="9"/>
  <c r="J152" i="9"/>
  <c r="P151" i="9"/>
  <c r="Q151" i="9" s="1"/>
  <c r="M151" i="9"/>
  <c r="J151" i="9"/>
  <c r="Q150" i="9"/>
  <c r="P150" i="9"/>
  <c r="M150" i="9"/>
  <c r="J150" i="9"/>
  <c r="Q149" i="9"/>
  <c r="AB148" i="13" s="1"/>
  <c r="O149" i="9"/>
  <c r="N149" i="9"/>
  <c r="P149" i="9" s="1"/>
  <c r="M149" i="9"/>
  <c r="L149" i="9"/>
  <c r="K149" i="9"/>
  <c r="I149" i="9"/>
  <c r="H149" i="9"/>
  <c r="G149" i="9"/>
  <c r="F149" i="9"/>
  <c r="E149" i="9"/>
  <c r="J149" i="9" s="1"/>
  <c r="O148" i="9"/>
  <c r="N148" i="9"/>
  <c r="P148" i="9" s="1"/>
  <c r="L148" i="9"/>
  <c r="K148" i="9"/>
  <c r="M148" i="9" s="1"/>
  <c r="I148" i="9"/>
  <c r="H148" i="9"/>
  <c r="G148" i="9"/>
  <c r="F148" i="9"/>
  <c r="J148" i="9" s="1"/>
  <c r="E148" i="9"/>
  <c r="P146" i="9"/>
  <c r="M146" i="9"/>
  <c r="J146" i="9"/>
  <c r="P145" i="9"/>
  <c r="Q145" i="9" s="1"/>
  <c r="M145" i="9"/>
  <c r="J145" i="9"/>
  <c r="P144" i="9"/>
  <c r="M144" i="9"/>
  <c r="J144" i="9"/>
  <c r="P143" i="9"/>
  <c r="M143" i="9"/>
  <c r="J143" i="9"/>
  <c r="P142" i="9"/>
  <c r="M142" i="9"/>
  <c r="J142" i="9"/>
  <c r="P141" i="9"/>
  <c r="Q141" i="9" s="1"/>
  <c r="M141" i="9"/>
  <c r="J141" i="9"/>
  <c r="P140" i="9"/>
  <c r="M140" i="9"/>
  <c r="J140" i="9"/>
  <c r="P139" i="9"/>
  <c r="M139" i="9"/>
  <c r="J139" i="9"/>
  <c r="P138" i="9"/>
  <c r="M138" i="9"/>
  <c r="J138" i="9"/>
  <c r="P137" i="9"/>
  <c r="Q137" i="9" s="1"/>
  <c r="M137" i="9"/>
  <c r="J137" i="9"/>
  <c r="O136" i="9"/>
  <c r="P136" i="9" s="1"/>
  <c r="Q136" i="9" s="1"/>
  <c r="N136" i="9"/>
  <c r="L136" i="9"/>
  <c r="K136" i="9"/>
  <c r="M136" i="9" s="1"/>
  <c r="I136" i="9"/>
  <c r="H136" i="9"/>
  <c r="G136" i="9"/>
  <c r="F136" i="9"/>
  <c r="J136" i="9" s="1"/>
  <c r="E136" i="9"/>
  <c r="P135" i="9"/>
  <c r="O135" i="9"/>
  <c r="N135" i="9"/>
  <c r="L135" i="9"/>
  <c r="M135" i="9" s="1"/>
  <c r="K135" i="9"/>
  <c r="I135" i="9"/>
  <c r="H135" i="9"/>
  <c r="G135" i="9"/>
  <c r="F135" i="9"/>
  <c r="E135" i="9"/>
  <c r="Q133" i="9"/>
  <c r="AB132" i="13" s="1"/>
  <c r="P133" i="9"/>
  <c r="M133" i="9"/>
  <c r="J133" i="9"/>
  <c r="Q132" i="9"/>
  <c r="P132" i="9"/>
  <c r="M132" i="9"/>
  <c r="J132" i="9"/>
  <c r="Q131" i="9"/>
  <c r="P131" i="9"/>
  <c r="M131" i="9"/>
  <c r="J131" i="9"/>
  <c r="Q130" i="9"/>
  <c r="P130" i="9"/>
  <c r="M130" i="9"/>
  <c r="J130" i="9"/>
  <c r="Q129" i="9"/>
  <c r="AB128" i="13" s="1"/>
  <c r="P129" i="9"/>
  <c r="M129" i="9"/>
  <c r="J129" i="9"/>
  <c r="Q128" i="9"/>
  <c r="P128" i="9"/>
  <c r="M128" i="9"/>
  <c r="J128" i="9"/>
  <c r="P127" i="9"/>
  <c r="M127" i="9"/>
  <c r="Q127" i="9" s="1"/>
  <c r="AB126" i="13" s="1"/>
  <c r="J127" i="9"/>
  <c r="P126" i="9"/>
  <c r="M126" i="9"/>
  <c r="J126" i="9"/>
  <c r="P125" i="9"/>
  <c r="M125" i="9"/>
  <c r="J125" i="9"/>
  <c r="P124" i="9"/>
  <c r="Q124" i="9" s="1"/>
  <c r="M124" i="9"/>
  <c r="J124" i="9"/>
  <c r="P123" i="9"/>
  <c r="M123" i="9"/>
  <c r="J123" i="9"/>
  <c r="P122" i="9"/>
  <c r="M122" i="9"/>
  <c r="J122" i="9"/>
  <c r="P121" i="9"/>
  <c r="M121" i="9"/>
  <c r="J121" i="9"/>
  <c r="P120" i="9"/>
  <c r="Q120" i="9" s="1"/>
  <c r="M120" i="9"/>
  <c r="J120" i="9"/>
  <c r="P119" i="9"/>
  <c r="Q119" i="9" s="1"/>
  <c r="M119" i="9"/>
  <c r="J119" i="9"/>
  <c r="Q118" i="9"/>
  <c r="P118" i="9"/>
  <c r="M118" i="9"/>
  <c r="J118" i="9"/>
  <c r="O117" i="9"/>
  <c r="N117" i="9"/>
  <c r="P117" i="9" s="1"/>
  <c r="M117" i="9"/>
  <c r="L117" i="9"/>
  <c r="K117" i="9"/>
  <c r="I117" i="9"/>
  <c r="H117" i="9"/>
  <c r="G117" i="9"/>
  <c r="F117" i="9"/>
  <c r="E117" i="9"/>
  <c r="J117" i="9" s="1"/>
  <c r="Q117" i="9" s="1"/>
  <c r="AB116" i="13" s="1"/>
  <c r="O116" i="9"/>
  <c r="N116" i="9"/>
  <c r="L116" i="9"/>
  <c r="K116" i="9"/>
  <c r="M116" i="9" s="1"/>
  <c r="I116" i="9"/>
  <c r="H116" i="9"/>
  <c r="G116" i="9"/>
  <c r="F116" i="9"/>
  <c r="J116" i="9" s="1"/>
  <c r="E116" i="9"/>
  <c r="P114" i="9"/>
  <c r="M114" i="9"/>
  <c r="J114" i="9"/>
  <c r="P113" i="9"/>
  <c r="M113" i="9"/>
  <c r="J113" i="9"/>
  <c r="P112" i="9"/>
  <c r="Q112" i="9" s="1"/>
  <c r="AB111" i="13" s="1"/>
  <c r="M112" i="9"/>
  <c r="J112" i="9"/>
  <c r="P111" i="9"/>
  <c r="M111" i="9"/>
  <c r="J111" i="9"/>
  <c r="O110" i="9"/>
  <c r="P110" i="9" s="1"/>
  <c r="N110" i="9"/>
  <c r="L110" i="9"/>
  <c r="K110" i="9"/>
  <c r="M110" i="9" s="1"/>
  <c r="I110" i="9"/>
  <c r="H110" i="9"/>
  <c r="G110" i="9"/>
  <c r="F110" i="9"/>
  <c r="E110" i="9"/>
  <c r="P109" i="9"/>
  <c r="O109" i="9"/>
  <c r="N109" i="9"/>
  <c r="M109" i="9"/>
  <c r="L109" i="9"/>
  <c r="K109" i="9"/>
  <c r="I109" i="9"/>
  <c r="H109" i="9"/>
  <c r="G109" i="9"/>
  <c r="F109" i="9"/>
  <c r="E109" i="9"/>
  <c r="Q107" i="9"/>
  <c r="AB106" i="13" s="1"/>
  <c r="P107" i="9"/>
  <c r="M107" i="9"/>
  <c r="J107" i="9"/>
  <c r="Q106" i="9"/>
  <c r="P106" i="9"/>
  <c r="M106" i="9"/>
  <c r="J106" i="9"/>
  <c r="Q105" i="9"/>
  <c r="AB104" i="13" s="1"/>
  <c r="AA104" i="13" s="1"/>
  <c r="P105" i="9"/>
  <c r="M105" i="9"/>
  <c r="J105" i="9"/>
  <c r="Q104" i="9"/>
  <c r="P104" i="9"/>
  <c r="M104" i="9"/>
  <c r="J104" i="9"/>
  <c r="Q103" i="9"/>
  <c r="P103" i="9"/>
  <c r="M103" i="9"/>
  <c r="J103" i="9"/>
  <c r="Q102" i="9"/>
  <c r="P102" i="9"/>
  <c r="M102" i="9"/>
  <c r="J102" i="9"/>
  <c r="Q101" i="9"/>
  <c r="P101" i="9"/>
  <c r="M101" i="9"/>
  <c r="J101" i="9"/>
  <c r="Q100" i="9"/>
  <c r="P100" i="9"/>
  <c r="M100" i="9"/>
  <c r="J100" i="9"/>
  <c r="Q99" i="9"/>
  <c r="AB98" i="13" s="1"/>
  <c r="P99" i="9"/>
  <c r="M99" i="9"/>
  <c r="J99" i="9"/>
  <c r="Q98" i="9"/>
  <c r="P98" i="9"/>
  <c r="M98" i="9"/>
  <c r="J98" i="9"/>
  <c r="O97" i="9"/>
  <c r="N97" i="9"/>
  <c r="P97" i="9" s="1"/>
  <c r="M97" i="9"/>
  <c r="L97" i="9"/>
  <c r="K97" i="9"/>
  <c r="I97" i="9"/>
  <c r="H97" i="9"/>
  <c r="G97" i="9"/>
  <c r="F97" i="9"/>
  <c r="E97" i="9"/>
  <c r="J97" i="9" s="1"/>
  <c r="Q97" i="9" s="1"/>
  <c r="AB96" i="13" s="1"/>
  <c r="O96" i="9"/>
  <c r="N96" i="9"/>
  <c r="L96" i="9"/>
  <c r="K96" i="9"/>
  <c r="M96" i="9" s="1"/>
  <c r="I96" i="9"/>
  <c r="H96" i="9"/>
  <c r="G96" i="9"/>
  <c r="F96" i="9"/>
  <c r="J96" i="9" s="1"/>
  <c r="E96" i="9"/>
  <c r="P94" i="9"/>
  <c r="M94" i="9"/>
  <c r="J94" i="9"/>
  <c r="P93" i="9"/>
  <c r="M93" i="9"/>
  <c r="J93" i="9"/>
  <c r="P92" i="9"/>
  <c r="Q92" i="9" s="1"/>
  <c r="AB91" i="13" s="1"/>
  <c r="M92" i="9"/>
  <c r="J92" i="9"/>
  <c r="P91" i="9"/>
  <c r="M91" i="9"/>
  <c r="J91" i="9"/>
  <c r="P90" i="9"/>
  <c r="Q90" i="9" s="1"/>
  <c r="M90" i="9"/>
  <c r="J90" i="9"/>
  <c r="Q89" i="9"/>
  <c r="P89" i="9"/>
  <c r="M89" i="9"/>
  <c r="J89" i="9"/>
  <c r="Q88" i="9"/>
  <c r="P88" i="9"/>
  <c r="M88" i="9"/>
  <c r="J88" i="9"/>
  <c r="Q87" i="9"/>
  <c r="P87" i="9"/>
  <c r="M87" i="9"/>
  <c r="J87" i="9"/>
  <c r="O86" i="9"/>
  <c r="N86" i="9"/>
  <c r="P86" i="9" s="1"/>
  <c r="M86" i="9"/>
  <c r="L86" i="9"/>
  <c r="K86" i="9"/>
  <c r="I86" i="9"/>
  <c r="H86" i="9"/>
  <c r="G86" i="9"/>
  <c r="F86" i="9"/>
  <c r="E86" i="9"/>
  <c r="J86" i="9" s="1"/>
  <c r="Q86" i="9" s="1"/>
  <c r="AB85" i="13" s="1"/>
  <c r="O85" i="9"/>
  <c r="N85" i="9"/>
  <c r="P85" i="9" s="1"/>
  <c r="L85" i="9"/>
  <c r="K85" i="9"/>
  <c r="M85" i="9" s="1"/>
  <c r="I85" i="9"/>
  <c r="H85" i="9"/>
  <c r="G85" i="9"/>
  <c r="F85" i="9"/>
  <c r="J85" i="9" s="1"/>
  <c r="E85" i="9"/>
  <c r="P83" i="9"/>
  <c r="M83" i="9"/>
  <c r="J83" i="9"/>
  <c r="P82" i="9"/>
  <c r="Q82" i="9" s="1"/>
  <c r="M82" i="9"/>
  <c r="J82" i="9"/>
  <c r="P81" i="9"/>
  <c r="M81" i="9"/>
  <c r="J81" i="9"/>
  <c r="P80" i="9"/>
  <c r="M80" i="9"/>
  <c r="J80" i="9"/>
  <c r="P79" i="9"/>
  <c r="Q79" i="9" s="1"/>
  <c r="M79" i="9"/>
  <c r="J79" i="9"/>
  <c r="Q78" i="9"/>
  <c r="P78" i="9"/>
  <c r="M78" i="9"/>
  <c r="J78" i="9"/>
  <c r="Q77" i="9"/>
  <c r="AB76" i="13" s="1"/>
  <c r="P77" i="9"/>
  <c r="M77" i="9"/>
  <c r="J77" i="9"/>
  <c r="Q76" i="9"/>
  <c r="P76" i="9"/>
  <c r="M76" i="9"/>
  <c r="J76" i="9"/>
  <c r="Q75" i="9"/>
  <c r="AB74" i="13" s="1"/>
  <c r="P75" i="9"/>
  <c r="M75" i="9"/>
  <c r="J75" i="9"/>
  <c r="Q74" i="9"/>
  <c r="P74" i="9"/>
  <c r="M74" i="9"/>
  <c r="J74" i="9"/>
  <c r="Q73" i="9"/>
  <c r="AB72" i="13" s="1"/>
  <c r="AA72" i="13" s="1"/>
  <c r="P73" i="9"/>
  <c r="M73" i="9"/>
  <c r="J73" i="9"/>
  <c r="Q72" i="9"/>
  <c r="P72" i="9"/>
  <c r="M72" i="9"/>
  <c r="J72" i="9"/>
  <c r="Q71" i="9"/>
  <c r="P71" i="9"/>
  <c r="M71" i="9"/>
  <c r="J71" i="9"/>
  <c r="Q70" i="9"/>
  <c r="P70" i="9"/>
  <c r="M70" i="9"/>
  <c r="J70" i="9"/>
  <c r="Q69" i="9"/>
  <c r="P69" i="9"/>
  <c r="M69" i="9"/>
  <c r="J69" i="9"/>
  <c r="Q68" i="9"/>
  <c r="P68" i="9"/>
  <c r="M68" i="9"/>
  <c r="J68" i="9"/>
  <c r="P67" i="9"/>
  <c r="M67" i="9"/>
  <c r="Q67" i="9" s="1"/>
  <c r="AB66" i="13" s="1"/>
  <c r="J67" i="9"/>
  <c r="P66" i="9"/>
  <c r="M66" i="9"/>
  <c r="J66" i="9"/>
  <c r="P65" i="9"/>
  <c r="M65" i="9"/>
  <c r="J65" i="9"/>
  <c r="P64" i="9"/>
  <c r="Q64" i="9" s="1"/>
  <c r="M64" i="9"/>
  <c r="J64" i="9"/>
  <c r="P63" i="9"/>
  <c r="M63" i="9"/>
  <c r="J63" i="9"/>
  <c r="P62" i="9"/>
  <c r="M62" i="9"/>
  <c r="J62" i="9"/>
  <c r="P61" i="9"/>
  <c r="M61" i="9"/>
  <c r="J61" i="9"/>
  <c r="P60" i="9"/>
  <c r="Q60" i="9" s="1"/>
  <c r="M60" i="9"/>
  <c r="J60" i="9"/>
  <c r="O59" i="9"/>
  <c r="P59" i="9" s="1"/>
  <c r="Q59" i="9" s="1"/>
  <c r="AB58" i="13" s="1"/>
  <c r="N59" i="9"/>
  <c r="L59" i="9"/>
  <c r="K59" i="9"/>
  <c r="M59" i="9" s="1"/>
  <c r="I59" i="9"/>
  <c r="H59" i="9"/>
  <c r="G59" i="9"/>
  <c r="F59" i="9"/>
  <c r="J59" i="9" s="1"/>
  <c r="E59" i="9"/>
  <c r="P58" i="9"/>
  <c r="Q58" i="9" s="1"/>
  <c r="O58" i="9"/>
  <c r="N58" i="9"/>
  <c r="L58" i="9"/>
  <c r="M58" i="9" s="1"/>
  <c r="K58" i="9"/>
  <c r="I58" i="9"/>
  <c r="H58" i="9"/>
  <c r="G58" i="9"/>
  <c r="F58" i="9"/>
  <c r="E58" i="9"/>
  <c r="J58" i="9" s="1"/>
  <c r="P56" i="9"/>
  <c r="M56" i="9"/>
  <c r="J56" i="9"/>
  <c r="Q56" i="9" s="1"/>
  <c r="AB55" i="13" s="1"/>
  <c r="P55" i="9"/>
  <c r="M55" i="9"/>
  <c r="J55" i="9"/>
  <c r="Q55" i="9" s="1"/>
  <c r="P54" i="9"/>
  <c r="M54" i="9"/>
  <c r="J54" i="9"/>
  <c r="Q54" i="9" s="1"/>
  <c r="AB53" i="13" s="1"/>
  <c r="P53" i="9"/>
  <c r="M53" i="9"/>
  <c r="J53" i="9"/>
  <c r="Q53" i="9" s="1"/>
  <c r="P52" i="9"/>
  <c r="M52" i="9"/>
  <c r="J52" i="9"/>
  <c r="Q52" i="9" s="1"/>
  <c r="AB51" i="13" s="1"/>
  <c r="P51" i="9"/>
  <c r="M51" i="9"/>
  <c r="J51" i="9"/>
  <c r="Q51" i="9" s="1"/>
  <c r="P50" i="9"/>
  <c r="M50" i="9"/>
  <c r="J50" i="9"/>
  <c r="P49" i="9"/>
  <c r="M49" i="9"/>
  <c r="J49" i="9"/>
  <c r="P48" i="9"/>
  <c r="Q48" i="9" s="1"/>
  <c r="AB47" i="13" s="1"/>
  <c r="M48" i="9"/>
  <c r="J48" i="9"/>
  <c r="P47" i="9"/>
  <c r="M47" i="9"/>
  <c r="J47" i="9"/>
  <c r="P46" i="9"/>
  <c r="M46" i="9"/>
  <c r="J46" i="9"/>
  <c r="P45" i="9"/>
  <c r="M45" i="9"/>
  <c r="J45" i="9"/>
  <c r="J44" i="9"/>
  <c r="Q44" i="9" s="1"/>
  <c r="AB43" i="13" s="1"/>
  <c r="O43" i="9"/>
  <c r="N43" i="9"/>
  <c r="N39" i="9" s="1"/>
  <c r="P39" i="9" s="1"/>
  <c r="M43" i="9"/>
  <c r="L43" i="9"/>
  <c r="K43" i="9"/>
  <c r="I43" i="9"/>
  <c r="I39" i="9" s="1"/>
  <c r="H43" i="9"/>
  <c r="E43" i="9"/>
  <c r="P42" i="9"/>
  <c r="Q42" i="9" s="1"/>
  <c r="AB41" i="13" s="1"/>
  <c r="M42" i="9"/>
  <c r="J42" i="9"/>
  <c r="P41" i="9"/>
  <c r="Q41" i="9" s="1"/>
  <c r="M41" i="9"/>
  <c r="J41" i="9"/>
  <c r="P40" i="9"/>
  <c r="O40" i="9"/>
  <c r="N40" i="9"/>
  <c r="L40" i="9"/>
  <c r="M40" i="9" s="1"/>
  <c r="K40" i="9"/>
  <c r="I40" i="9"/>
  <c r="H40" i="9"/>
  <c r="G40" i="9"/>
  <c r="F40" i="9"/>
  <c r="E40" i="9"/>
  <c r="O39" i="9"/>
  <c r="M39" i="9"/>
  <c r="L39" i="9"/>
  <c r="K39" i="9"/>
  <c r="H39" i="9"/>
  <c r="G39" i="9"/>
  <c r="F39" i="9"/>
  <c r="E39" i="9"/>
  <c r="J39" i="9" s="1"/>
  <c r="P37" i="9"/>
  <c r="M37" i="9"/>
  <c r="Q37" i="9" s="1"/>
  <c r="AB36" i="13" s="1"/>
  <c r="J37" i="9"/>
  <c r="P36" i="9"/>
  <c r="M36" i="9"/>
  <c r="J36" i="9"/>
  <c r="P35" i="9"/>
  <c r="M35" i="9"/>
  <c r="J35" i="9"/>
  <c r="P34" i="9"/>
  <c r="M34" i="9"/>
  <c r="J34" i="9"/>
  <c r="P33" i="9"/>
  <c r="M33" i="9"/>
  <c r="Q33" i="9" s="1"/>
  <c r="J33" i="9"/>
  <c r="P32" i="9"/>
  <c r="M32" i="9"/>
  <c r="J32" i="9"/>
  <c r="P31" i="9"/>
  <c r="M31" i="9"/>
  <c r="J31" i="9"/>
  <c r="P30" i="9"/>
  <c r="M30" i="9"/>
  <c r="J30" i="9"/>
  <c r="P29" i="9"/>
  <c r="M29" i="9"/>
  <c r="Q29" i="9" s="1"/>
  <c r="AB28" i="13" s="1"/>
  <c r="J29" i="9"/>
  <c r="P28" i="9"/>
  <c r="M28" i="9"/>
  <c r="J28" i="9"/>
  <c r="P27" i="9"/>
  <c r="M27" i="9"/>
  <c r="J27" i="9"/>
  <c r="J23" i="9" s="1"/>
  <c r="P26" i="9"/>
  <c r="M26" i="9"/>
  <c r="J26" i="9"/>
  <c r="P25" i="9"/>
  <c r="M25" i="9"/>
  <c r="J25" i="9"/>
  <c r="P24" i="9"/>
  <c r="M24" i="9"/>
  <c r="J24" i="9"/>
  <c r="J22" i="9" s="1"/>
  <c r="P23" i="9"/>
  <c r="O23" i="9"/>
  <c r="N23" i="9"/>
  <c r="L23" i="9"/>
  <c r="K23" i="9"/>
  <c r="I23" i="9"/>
  <c r="H23" i="9"/>
  <c r="G23" i="9"/>
  <c r="F23" i="9"/>
  <c r="E23" i="9"/>
  <c r="P22" i="9"/>
  <c r="O22" i="9"/>
  <c r="N22" i="9"/>
  <c r="L22" i="9"/>
  <c r="K22" i="9"/>
  <c r="I22" i="9"/>
  <c r="H22" i="9"/>
  <c r="G22" i="9"/>
  <c r="F22" i="9"/>
  <c r="E22" i="9"/>
  <c r="P21" i="9"/>
  <c r="Q21" i="9" s="1"/>
  <c r="AB20" i="13" s="1"/>
  <c r="M21" i="9"/>
  <c r="J21" i="9"/>
  <c r="P20" i="9"/>
  <c r="Q20" i="9" s="1"/>
  <c r="M20" i="9"/>
  <c r="J20" i="9"/>
  <c r="P19" i="9"/>
  <c r="Q19" i="9" s="1"/>
  <c r="AB18" i="13" s="1"/>
  <c r="M19" i="9"/>
  <c r="J19" i="9"/>
  <c r="P18" i="9"/>
  <c r="Q18" i="9" s="1"/>
  <c r="M18" i="9"/>
  <c r="J18" i="9"/>
  <c r="Q17" i="9"/>
  <c r="S17" i="9" s="1"/>
  <c r="P17" i="9"/>
  <c r="M17" i="9"/>
  <c r="J17" i="9"/>
  <c r="P16" i="9"/>
  <c r="M16" i="9"/>
  <c r="J16" i="9"/>
  <c r="P15" i="9"/>
  <c r="M15" i="9"/>
  <c r="Q15" i="9" s="1"/>
  <c r="AB14" i="13" s="1"/>
  <c r="J15" i="9"/>
  <c r="P14" i="9"/>
  <c r="M14" i="9"/>
  <c r="J14" i="9"/>
  <c r="P13" i="9"/>
  <c r="M13" i="9"/>
  <c r="J13" i="9"/>
  <c r="P12" i="9"/>
  <c r="M12" i="9"/>
  <c r="J12" i="9"/>
  <c r="P11" i="9"/>
  <c r="M11" i="9"/>
  <c r="Q11" i="9" s="1"/>
  <c r="AB10" i="13" s="1"/>
  <c r="J11" i="9"/>
  <c r="P10" i="9"/>
  <c r="M10" i="9"/>
  <c r="J10" i="9"/>
  <c r="O9" i="9"/>
  <c r="N9" i="9"/>
  <c r="L9" i="9"/>
  <c r="K9" i="9"/>
  <c r="I9" i="9"/>
  <c r="H9" i="9"/>
  <c r="G9" i="9"/>
  <c r="G7" i="9" s="1"/>
  <c r="G5" i="9" s="1"/>
  <c r="F9" i="9"/>
  <c r="E9" i="9"/>
  <c r="O8" i="9"/>
  <c r="O6" i="9" s="1"/>
  <c r="O4" i="9" s="1"/>
  <c r="N8" i="9"/>
  <c r="L8" i="9"/>
  <c r="K8" i="9"/>
  <c r="I8" i="9"/>
  <c r="H8" i="9"/>
  <c r="G8" i="9"/>
  <c r="F8" i="9"/>
  <c r="J8" i="9" s="1"/>
  <c r="E8" i="9"/>
  <c r="L7" i="9"/>
  <c r="L5" i="9" s="1"/>
  <c r="I7" i="9"/>
  <c r="H7" i="9"/>
  <c r="E7" i="9"/>
  <c r="N6" i="9"/>
  <c r="I6" i="9"/>
  <c r="F6" i="9"/>
  <c r="E6" i="9"/>
  <c r="P350" i="8"/>
  <c r="M350" i="8"/>
  <c r="J350" i="8"/>
  <c r="P349" i="8"/>
  <c r="Q349" i="8" s="1"/>
  <c r="M349" i="8"/>
  <c r="J349" i="8"/>
  <c r="P348" i="8"/>
  <c r="M348" i="8"/>
  <c r="J348" i="8"/>
  <c r="P347" i="8"/>
  <c r="M347" i="8"/>
  <c r="J347" i="8"/>
  <c r="P346" i="8"/>
  <c r="M346" i="8"/>
  <c r="J346" i="8"/>
  <c r="P345" i="8"/>
  <c r="Q345" i="8" s="1"/>
  <c r="M345" i="8"/>
  <c r="J345" i="8"/>
  <c r="P344" i="8"/>
  <c r="M344" i="8"/>
  <c r="J344" i="8"/>
  <c r="P343" i="8"/>
  <c r="M343" i="8"/>
  <c r="J343" i="8"/>
  <c r="P342" i="8"/>
  <c r="M342" i="8"/>
  <c r="J342" i="8"/>
  <c r="P341" i="8"/>
  <c r="Q341" i="8" s="1"/>
  <c r="M341" i="8"/>
  <c r="J341" i="8"/>
  <c r="P340" i="8"/>
  <c r="M340" i="8"/>
  <c r="J340" i="8"/>
  <c r="P339" i="8"/>
  <c r="M339" i="8"/>
  <c r="J339" i="8"/>
  <c r="P338" i="8"/>
  <c r="M338" i="8"/>
  <c r="J338" i="8"/>
  <c r="P337" i="8"/>
  <c r="Q337" i="8" s="1"/>
  <c r="M337" i="8"/>
  <c r="J337" i="8"/>
  <c r="P336" i="8"/>
  <c r="M336" i="8"/>
  <c r="J336" i="8"/>
  <c r="P335" i="8"/>
  <c r="M335" i="8"/>
  <c r="J335" i="8"/>
  <c r="P334" i="8"/>
  <c r="M334" i="8"/>
  <c r="J334" i="8"/>
  <c r="P333" i="8"/>
  <c r="Q333" i="8" s="1"/>
  <c r="M333" i="8"/>
  <c r="J333" i="8"/>
  <c r="P332" i="8"/>
  <c r="M332" i="8"/>
  <c r="J332" i="8"/>
  <c r="P331" i="8"/>
  <c r="M331" i="8"/>
  <c r="J331" i="8"/>
  <c r="P330" i="8"/>
  <c r="M330" i="8"/>
  <c r="J330" i="8"/>
  <c r="P329" i="8"/>
  <c r="Q329" i="8" s="1"/>
  <c r="M329" i="8"/>
  <c r="J329" i="8"/>
  <c r="P328" i="8"/>
  <c r="M328" i="8"/>
  <c r="J328" i="8"/>
  <c r="P327" i="8"/>
  <c r="M327" i="8"/>
  <c r="J327" i="8"/>
  <c r="P326" i="8"/>
  <c r="M326" i="8"/>
  <c r="J326" i="8"/>
  <c r="P325" i="8"/>
  <c r="Q325" i="8" s="1"/>
  <c r="M325" i="8"/>
  <c r="J325" i="8"/>
  <c r="P324" i="8"/>
  <c r="M324" i="8"/>
  <c r="J324" i="8"/>
  <c r="P323" i="8"/>
  <c r="M323" i="8"/>
  <c r="J323" i="8"/>
  <c r="O322" i="8"/>
  <c r="N322" i="8"/>
  <c r="P322" i="8" s="1"/>
  <c r="L322" i="8"/>
  <c r="L290" i="8" s="1"/>
  <c r="K322" i="8"/>
  <c r="I322" i="8"/>
  <c r="H322" i="8"/>
  <c r="H290" i="8" s="1"/>
  <c r="G322" i="8"/>
  <c r="F322" i="8"/>
  <c r="J322" i="8" s="1"/>
  <c r="E322" i="8"/>
  <c r="O321" i="8"/>
  <c r="N321" i="8"/>
  <c r="L321" i="8"/>
  <c r="K321" i="8"/>
  <c r="M321" i="8" s="1"/>
  <c r="I321" i="8"/>
  <c r="H321" i="8"/>
  <c r="G321" i="8"/>
  <c r="F321" i="8"/>
  <c r="E321" i="8"/>
  <c r="Q320" i="8"/>
  <c r="Z319" i="13" s="1"/>
  <c r="P320" i="8"/>
  <c r="M320" i="8"/>
  <c r="J320" i="8"/>
  <c r="Q319" i="8"/>
  <c r="P319" i="8"/>
  <c r="M319" i="8"/>
  <c r="J319" i="8"/>
  <c r="Q318" i="8"/>
  <c r="Z317" i="13" s="1"/>
  <c r="Y317" i="13" s="1"/>
  <c r="P318" i="8"/>
  <c r="M318" i="8"/>
  <c r="J318" i="8"/>
  <c r="Q317" i="8"/>
  <c r="P317" i="8"/>
  <c r="M317" i="8"/>
  <c r="J317" i="8"/>
  <c r="Q316" i="8"/>
  <c r="Z315" i="13" s="1"/>
  <c r="P316" i="8"/>
  <c r="M316" i="8"/>
  <c r="J316" i="8"/>
  <c r="Q315" i="8"/>
  <c r="P315" i="8"/>
  <c r="M315" i="8"/>
  <c r="J315" i="8"/>
  <c r="Q314" i="8"/>
  <c r="P314" i="8"/>
  <c r="M314" i="8"/>
  <c r="J314" i="8"/>
  <c r="Q313" i="8"/>
  <c r="P313" i="8"/>
  <c r="M313" i="8"/>
  <c r="J313" i="8"/>
  <c r="Q312" i="8"/>
  <c r="Z311" i="13" s="1"/>
  <c r="P312" i="8"/>
  <c r="M312" i="8"/>
  <c r="J312" i="8"/>
  <c r="Q311" i="8"/>
  <c r="P311" i="8"/>
  <c r="M311" i="8"/>
  <c r="J311" i="8"/>
  <c r="Q310" i="8"/>
  <c r="P310" i="8"/>
  <c r="M310" i="8"/>
  <c r="J310" i="8"/>
  <c r="Q309" i="8"/>
  <c r="P309" i="8"/>
  <c r="M309" i="8"/>
  <c r="J309" i="8"/>
  <c r="Q308" i="8"/>
  <c r="P308" i="8"/>
  <c r="M308" i="8"/>
  <c r="J308" i="8"/>
  <c r="Q307" i="8"/>
  <c r="P307" i="8"/>
  <c r="M307" i="8"/>
  <c r="J307" i="8"/>
  <c r="Q306" i="8"/>
  <c r="P306" i="8"/>
  <c r="M306" i="8"/>
  <c r="J306" i="8"/>
  <c r="Q305" i="8"/>
  <c r="P305" i="8"/>
  <c r="M305" i="8"/>
  <c r="J305" i="8"/>
  <c r="Q304" i="8"/>
  <c r="P304" i="8"/>
  <c r="M304" i="8"/>
  <c r="J304" i="8"/>
  <c r="Q303" i="8"/>
  <c r="P303" i="8"/>
  <c r="M303" i="8"/>
  <c r="J303" i="8"/>
  <c r="Q302" i="8"/>
  <c r="Z301" i="13" s="1"/>
  <c r="P302" i="8"/>
  <c r="M302" i="8"/>
  <c r="J302" i="8"/>
  <c r="Q301" i="8"/>
  <c r="P301" i="8"/>
  <c r="M301" i="8"/>
  <c r="J301" i="8"/>
  <c r="Q300" i="8"/>
  <c r="Z299" i="13" s="1"/>
  <c r="Y299" i="13" s="1"/>
  <c r="P300" i="8"/>
  <c r="M300" i="8"/>
  <c r="J300" i="8"/>
  <c r="Q299" i="8"/>
  <c r="P299" i="8"/>
  <c r="M299" i="8"/>
  <c r="J299" i="8"/>
  <c r="O298" i="8"/>
  <c r="N298" i="8"/>
  <c r="M298" i="8"/>
  <c r="L298" i="8"/>
  <c r="K298" i="8"/>
  <c r="I298" i="8"/>
  <c r="I290" i="8" s="1"/>
  <c r="H298" i="8"/>
  <c r="G298" i="8"/>
  <c r="F298" i="8"/>
  <c r="F290" i="8" s="1"/>
  <c r="J290" i="8" s="1"/>
  <c r="E298" i="8"/>
  <c r="E290" i="8" s="1"/>
  <c r="O297" i="8"/>
  <c r="N297" i="8"/>
  <c r="M297" i="8"/>
  <c r="L297" i="8"/>
  <c r="K297" i="8"/>
  <c r="I297" i="8"/>
  <c r="I289" i="8" s="1"/>
  <c r="H297" i="8"/>
  <c r="G297" i="8"/>
  <c r="F297" i="8"/>
  <c r="F289" i="8" s="1"/>
  <c r="E297" i="8"/>
  <c r="P296" i="8"/>
  <c r="M296" i="8"/>
  <c r="J296" i="8"/>
  <c r="P295" i="8"/>
  <c r="Q295" i="8" s="1"/>
  <c r="M295" i="8"/>
  <c r="J295" i="8"/>
  <c r="P294" i="8"/>
  <c r="M294" i="8"/>
  <c r="J294" i="8"/>
  <c r="P293" i="8"/>
  <c r="M293" i="8"/>
  <c r="J293" i="8"/>
  <c r="P292" i="8"/>
  <c r="M292" i="8"/>
  <c r="J292" i="8"/>
  <c r="P291" i="8"/>
  <c r="Q291" i="8" s="1"/>
  <c r="M291" i="8"/>
  <c r="J291" i="8"/>
  <c r="O290" i="8"/>
  <c r="K290" i="8"/>
  <c r="G290" i="8"/>
  <c r="L289" i="8"/>
  <c r="H289" i="8"/>
  <c r="G289" i="8"/>
  <c r="P287" i="8"/>
  <c r="Q287" i="8" s="1"/>
  <c r="Z286" i="13" s="1"/>
  <c r="J287" i="8"/>
  <c r="P286" i="8"/>
  <c r="Q286" i="8" s="1"/>
  <c r="M286" i="8"/>
  <c r="J286" i="8"/>
  <c r="P285" i="8"/>
  <c r="M285" i="8"/>
  <c r="J285" i="8"/>
  <c r="P284" i="8"/>
  <c r="M284" i="8"/>
  <c r="J284" i="8"/>
  <c r="P283" i="8"/>
  <c r="M283" i="8"/>
  <c r="J283" i="8"/>
  <c r="P282" i="8"/>
  <c r="Q282" i="8" s="1"/>
  <c r="M282" i="8"/>
  <c r="J282" i="8"/>
  <c r="P281" i="8"/>
  <c r="Q281" i="8" s="1"/>
  <c r="M281" i="8"/>
  <c r="J281" i="8"/>
  <c r="Q280" i="8"/>
  <c r="P280" i="8"/>
  <c r="M280" i="8"/>
  <c r="J280" i="8"/>
  <c r="Q279" i="8"/>
  <c r="P279" i="8"/>
  <c r="M279" i="8"/>
  <c r="J279" i="8"/>
  <c r="Q278" i="8"/>
  <c r="P278" i="8"/>
  <c r="M278" i="8"/>
  <c r="J278" i="8"/>
  <c r="Q277" i="8"/>
  <c r="P277" i="8"/>
  <c r="M277" i="8"/>
  <c r="J277" i="8"/>
  <c r="Q276" i="8"/>
  <c r="P276" i="8"/>
  <c r="M276" i="8"/>
  <c r="J276" i="8"/>
  <c r="P275" i="8"/>
  <c r="M275" i="8"/>
  <c r="J275" i="8"/>
  <c r="Q274" i="8"/>
  <c r="S274" i="8" s="1"/>
  <c r="P274" i="8"/>
  <c r="M274" i="8"/>
  <c r="J274" i="8"/>
  <c r="Q273" i="8"/>
  <c r="P273" i="8"/>
  <c r="M273" i="8"/>
  <c r="J273" i="8"/>
  <c r="Q272" i="8"/>
  <c r="P272" i="8"/>
  <c r="M272" i="8"/>
  <c r="J272" i="8"/>
  <c r="Q271" i="8"/>
  <c r="Z270" i="13" s="1"/>
  <c r="P271" i="8"/>
  <c r="M271" i="8"/>
  <c r="P270" i="8"/>
  <c r="M270" i="8"/>
  <c r="J270" i="8"/>
  <c r="O269" i="8"/>
  <c r="N269" i="8"/>
  <c r="P269" i="8" s="1"/>
  <c r="L269" i="8"/>
  <c r="K269" i="8"/>
  <c r="I269" i="8"/>
  <c r="H269" i="8"/>
  <c r="G269" i="8"/>
  <c r="F269" i="8"/>
  <c r="E269" i="8"/>
  <c r="O268" i="8"/>
  <c r="P268" i="8" s="1"/>
  <c r="N268" i="8"/>
  <c r="M268" i="8"/>
  <c r="L268" i="8"/>
  <c r="K268" i="8"/>
  <c r="I268" i="8"/>
  <c r="H268" i="8"/>
  <c r="G268" i="8"/>
  <c r="F268" i="8"/>
  <c r="E268" i="8"/>
  <c r="Q266" i="8"/>
  <c r="P266" i="8"/>
  <c r="M266" i="8"/>
  <c r="J266" i="8"/>
  <c r="Q265" i="8"/>
  <c r="P265" i="8"/>
  <c r="M265" i="8"/>
  <c r="J265" i="8"/>
  <c r="Q264" i="8"/>
  <c r="P264" i="8"/>
  <c r="M264" i="8"/>
  <c r="J264" i="8"/>
  <c r="Q263" i="8"/>
  <c r="P263" i="8"/>
  <c r="M263" i="8"/>
  <c r="J263" i="8"/>
  <c r="Q262" i="8"/>
  <c r="Z261" i="13" s="1"/>
  <c r="Y261" i="13" s="1"/>
  <c r="P262" i="8"/>
  <c r="M262" i="8"/>
  <c r="J262" i="8"/>
  <c r="Q261" i="8"/>
  <c r="P261" i="8"/>
  <c r="M261" i="8"/>
  <c r="J261" i="8"/>
  <c r="Q260" i="8"/>
  <c r="Z259" i="13" s="1"/>
  <c r="P260" i="8"/>
  <c r="M260" i="8"/>
  <c r="J260" i="8"/>
  <c r="Q259" i="8"/>
  <c r="P259" i="8"/>
  <c r="M259" i="8"/>
  <c r="J259" i="8"/>
  <c r="Q258" i="8"/>
  <c r="Z257" i="13" s="1"/>
  <c r="P258" i="8"/>
  <c r="M258" i="8"/>
  <c r="J258" i="8"/>
  <c r="Q257" i="8"/>
  <c r="P257" i="8"/>
  <c r="M257" i="8"/>
  <c r="J257" i="8"/>
  <c r="Q256" i="8"/>
  <c r="P256" i="8"/>
  <c r="M256" i="8"/>
  <c r="J256" i="8"/>
  <c r="Q255" i="8"/>
  <c r="P255" i="8"/>
  <c r="M255" i="8"/>
  <c r="J255" i="8"/>
  <c r="Q254" i="8"/>
  <c r="Z253" i="13" s="1"/>
  <c r="P254" i="8"/>
  <c r="M254" i="8"/>
  <c r="J254" i="8"/>
  <c r="Q253" i="8"/>
  <c r="P253" i="8"/>
  <c r="M253" i="8"/>
  <c r="J253" i="8"/>
  <c r="P252" i="8"/>
  <c r="M252" i="8"/>
  <c r="J252" i="8"/>
  <c r="P251" i="8"/>
  <c r="M251" i="8"/>
  <c r="J251" i="8"/>
  <c r="P250" i="8"/>
  <c r="M250" i="8"/>
  <c r="J250" i="8"/>
  <c r="P249" i="8"/>
  <c r="M249" i="8"/>
  <c r="J249" i="8"/>
  <c r="P248" i="8"/>
  <c r="Q248" i="8" s="1"/>
  <c r="Z247" i="13" s="1"/>
  <c r="M248" i="8"/>
  <c r="J248" i="8"/>
  <c r="P247" i="8"/>
  <c r="M247" i="8"/>
  <c r="M243" i="8" s="1"/>
  <c r="J247" i="8"/>
  <c r="P246" i="8"/>
  <c r="M246" i="8"/>
  <c r="M244" i="8" s="1"/>
  <c r="J246" i="8"/>
  <c r="P245" i="8"/>
  <c r="M245" i="8"/>
  <c r="J245" i="8"/>
  <c r="P244" i="8"/>
  <c r="O244" i="8"/>
  <c r="N244" i="8"/>
  <c r="L244" i="8"/>
  <c r="K244" i="8"/>
  <c r="I244" i="8"/>
  <c r="H244" i="8"/>
  <c r="G244" i="8"/>
  <c r="F244" i="8"/>
  <c r="J244" i="8" s="1"/>
  <c r="E244" i="8"/>
  <c r="P243" i="8"/>
  <c r="O243" i="8"/>
  <c r="N243" i="8"/>
  <c r="L243" i="8"/>
  <c r="K243" i="8"/>
  <c r="I243" i="8"/>
  <c r="H243" i="8"/>
  <c r="G243" i="8"/>
  <c r="F243" i="8"/>
  <c r="E243" i="8"/>
  <c r="P241" i="8"/>
  <c r="Q241" i="8" s="1"/>
  <c r="M241" i="8"/>
  <c r="J241" i="8"/>
  <c r="P240" i="8"/>
  <c r="Q240" i="8" s="1"/>
  <c r="M240" i="8"/>
  <c r="J240" i="8"/>
  <c r="P239" i="8"/>
  <c r="Q239" i="8" s="1"/>
  <c r="M239" i="8"/>
  <c r="J239" i="8"/>
  <c r="Q238" i="8"/>
  <c r="P238" i="8"/>
  <c r="M238" i="8"/>
  <c r="J238" i="8"/>
  <c r="Q237" i="8"/>
  <c r="P237" i="8"/>
  <c r="M237" i="8"/>
  <c r="J237" i="8"/>
  <c r="Q236" i="8"/>
  <c r="P236" i="8"/>
  <c r="M236" i="8"/>
  <c r="J236" i="8"/>
  <c r="Q235" i="8"/>
  <c r="P235" i="8"/>
  <c r="M235" i="8"/>
  <c r="J235" i="8"/>
  <c r="Q234" i="8"/>
  <c r="P234" i="8"/>
  <c r="M234" i="8"/>
  <c r="J234" i="8"/>
  <c r="Q233" i="8"/>
  <c r="P233" i="8"/>
  <c r="M233" i="8"/>
  <c r="J233" i="8"/>
  <c r="Q232" i="8"/>
  <c r="P232" i="8"/>
  <c r="M232" i="8"/>
  <c r="J232" i="8"/>
  <c r="Q231" i="8"/>
  <c r="P231" i="8"/>
  <c r="M231" i="8"/>
  <c r="J231" i="8"/>
  <c r="Q230" i="8"/>
  <c r="P230" i="8"/>
  <c r="M230" i="8"/>
  <c r="J230" i="8"/>
  <c r="P229" i="8"/>
  <c r="O229" i="8"/>
  <c r="N229" i="8"/>
  <c r="M229" i="8"/>
  <c r="L229" i="8"/>
  <c r="K229" i="8"/>
  <c r="I229" i="8"/>
  <c r="H229" i="8"/>
  <c r="G229" i="8"/>
  <c r="F229" i="8"/>
  <c r="E229" i="8"/>
  <c r="O228" i="8"/>
  <c r="N228" i="8"/>
  <c r="L228" i="8"/>
  <c r="K228" i="8"/>
  <c r="M228" i="8" s="1"/>
  <c r="I228" i="8"/>
  <c r="H228" i="8"/>
  <c r="G228" i="8"/>
  <c r="F228" i="8"/>
  <c r="E228" i="8"/>
  <c r="P227" i="8"/>
  <c r="M227" i="8"/>
  <c r="J227" i="8"/>
  <c r="P226" i="8"/>
  <c r="M226" i="8"/>
  <c r="J226" i="8"/>
  <c r="P225" i="8"/>
  <c r="M225" i="8"/>
  <c r="J225" i="8"/>
  <c r="P224" i="8"/>
  <c r="Q224" i="8" s="1"/>
  <c r="M224" i="8"/>
  <c r="J224" i="8"/>
  <c r="P223" i="8"/>
  <c r="M223" i="8"/>
  <c r="J223" i="8"/>
  <c r="P222" i="8"/>
  <c r="M222" i="8"/>
  <c r="J222" i="8"/>
  <c r="P221" i="8"/>
  <c r="M221" i="8"/>
  <c r="J221" i="8"/>
  <c r="P220" i="8"/>
  <c r="Q220" i="8" s="1"/>
  <c r="M220" i="8"/>
  <c r="J220" i="8"/>
  <c r="P219" i="8"/>
  <c r="M219" i="8"/>
  <c r="J219" i="8"/>
  <c r="P218" i="8"/>
  <c r="M218" i="8"/>
  <c r="J218" i="8"/>
  <c r="P217" i="8"/>
  <c r="M217" i="8"/>
  <c r="J217" i="8"/>
  <c r="P216" i="8"/>
  <c r="Q216" i="8" s="1"/>
  <c r="M216" i="8"/>
  <c r="J216" i="8"/>
  <c r="P215" i="8"/>
  <c r="M215" i="8"/>
  <c r="J215" i="8"/>
  <c r="P214" i="8"/>
  <c r="M214" i="8"/>
  <c r="J214" i="8"/>
  <c r="P213" i="8"/>
  <c r="M213" i="8"/>
  <c r="J213" i="8"/>
  <c r="P212" i="8"/>
  <c r="Q212" i="8" s="1"/>
  <c r="M212" i="8"/>
  <c r="J212" i="8"/>
  <c r="P211" i="8"/>
  <c r="M211" i="8"/>
  <c r="J211" i="8"/>
  <c r="P210" i="8"/>
  <c r="M210" i="8"/>
  <c r="J210" i="8"/>
  <c r="P209" i="8"/>
  <c r="M209" i="8"/>
  <c r="J209" i="8"/>
  <c r="P208" i="8"/>
  <c r="Q208" i="8" s="1"/>
  <c r="M208" i="8"/>
  <c r="J208" i="8"/>
  <c r="P207" i="8"/>
  <c r="O207" i="8"/>
  <c r="N207" i="8"/>
  <c r="L207" i="8"/>
  <c r="K207" i="8"/>
  <c r="I207" i="8"/>
  <c r="H207" i="8"/>
  <c r="H195" i="8" s="1"/>
  <c r="G207" i="8"/>
  <c r="F207" i="8"/>
  <c r="E207" i="8"/>
  <c r="Q206" i="8"/>
  <c r="O206" i="8"/>
  <c r="N206" i="8"/>
  <c r="P206" i="8" s="1"/>
  <c r="L206" i="8"/>
  <c r="M206" i="8" s="1"/>
  <c r="K206" i="8"/>
  <c r="I206" i="8"/>
  <c r="H206" i="8"/>
  <c r="G206" i="8"/>
  <c r="F206" i="8"/>
  <c r="E206" i="8"/>
  <c r="J206" i="8" s="1"/>
  <c r="Q205" i="8"/>
  <c r="P205" i="8"/>
  <c r="M205" i="8"/>
  <c r="J205" i="8"/>
  <c r="Q204" i="8"/>
  <c r="P204" i="8"/>
  <c r="M204" i="8"/>
  <c r="J204" i="8"/>
  <c r="Q203" i="8"/>
  <c r="P203" i="8"/>
  <c r="M203" i="8"/>
  <c r="J203" i="8"/>
  <c r="Q202" i="8"/>
  <c r="P202" i="8"/>
  <c r="M202" i="8"/>
  <c r="J202" i="8"/>
  <c r="Q201" i="8"/>
  <c r="P201" i="8"/>
  <c r="M201" i="8"/>
  <c r="J201" i="8"/>
  <c r="Q200" i="8"/>
  <c r="P200" i="8"/>
  <c r="M200" i="8"/>
  <c r="J200" i="8"/>
  <c r="Q199" i="8"/>
  <c r="P199" i="8"/>
  <c r="M199" i="8"/>
  <c r="J199" i="8"/>
  <c r="Q198" i="8"/>
  <c r="P198" i="8"/>
  <c r="M198" i="8"/>
  <c r="J198" i="8"/>
  <c r="O197" i="8"/>
  <c r="N197" i="8"/>
  <c r="L197" i="8"/>
  <c r="K197" i="8"/>
  <c r="M197" i="8" s="1"/>
  <c r="I197" i="8"/>
  <c r="H197" i="8"/>
  <c r="G197" i="8"/>
  <c r="G195" i="8" s="1"/>
  <c r="F197" i="8"/>
  <c r="F195" i="8" s="1"/>
  <c r="E197" i="8"/>
  <c r="J197" i="8" s="1"/>
  <c r="P196" i="8"/>
  <c r="O196" i="8"/>
  <c r="O194" i="8" s="1"/>
  <c r="N196" i="8"/>
  <c r="L196" i="8"/>
  <c r="K196" i="8"/>
  <c r="I196" i="8"/>
  <c r="H196" i="8"/>
  <c r="G196" i="8"/>
  <c r="G194" i="8" s="1"/>
  <c r="F196" i="8"/>
  <c r="J196" i="8" s="1"/>
  <c r="E196" i="8"/>
  <c r="O195" i="8"/>
  <c r="K195" i="8"/>
  <c r="I195" i="8"/>
  <c r="E195" i="8"/>
  <c r="N194" i="8"/>
  <c r="P194" i="8" s="1"/>
  <c r="L194" i="8"/>
  <c r="I194" i="8"/>
  <c r="H194" i="8"/>
  <c r="P192" i="8"/>
  <c r="M192" i="8"/>
  <c r="Q192" i="8" s="1"/>
  <c r="Z191" i="13" s="1"/>
  <c r="J192" i="8"/>
  <c r="P191" i="8"/>
  <c r="M191" i="8"/>
  <c r="Q191" i="8" s="1"/>
  <c r="J191" i="8"/>
  <c r="P190" i="8"/>
  <c r="Q190" i="8" s="1"/>
  <c r="M190" i="8"/>
  <c r="J190" i="8"/>
  <c r="P189" i="8"/>
  <c r="Q189" i="8" s="1"/>
  <c r="S189" i="8" s="1"/>
  <c r="M189" i="8"/>
  <c r="J189" i="8"/>
  <c r="P188" i="8"/>
  <c r="M188" i="8"/>
  <c r="J188" i="8"/>
  <c r="P187" i="8"/>
  <c r="M187" i="8"/>
  <c r="J187" i="8"/>
  <c r="P186" i="8"/>
  <c r="Q186" i="8" s="1"/>
  <c r="M186" i="8"/>
  <c r="J186" i="8"/>
  <c r="P185" i="8"/>
  <c r="Q185" i="8" s="1"/>
  <c r="M185" i="8"/>
  <c r="J185" i="8"/>
  <c r="P184" i="8"/>
  <c r="M184" i="8"/>
  <c r="J184" i="8"/>
  <c r="P183" i="8"/>
  <c r="M183" i="8"/>
  <c r="J183" i="8"/>
  <c r="P182" i="8"/>
  <c r="Q182" i="8" s="1"/>
  <c r="Z181" i="13" s="1"/>
  <c r="M182" i="8"/>
  <c r="J182" i="8"/>
  <c r="P181" i="8"/>
  <c r="Q181" i="8" s="1"/>
  <c r="M181" i="8"/>
  <c r="J181" i="8"/>
  <c r="P180" i="8"/>
  <c r="M180" i="8"/>
  <c r="J180" i="8"/>
  <c r="P179" i="8"/>
  <c r="M179" i="8"/>
  <c r="J179" i="8"/>
  <c r="P178" i="8"/>
  <c r="Q178" i="8" s="1"/>
  <c r="Z177" i="13" s="1"/>
  <c r="M178" i="8"/>
  <c r="J178" i="8"/>
  <c r="P177" i="8"/>
  <c r="Q177" i="8" s="1"/>
  <c r="M177" i="8"/>
  <c r="J177" i="8"/>
  <c r="P176" i="8"/>
  <c r="M176" i="8"/>
  <c r="J176" i="8"/>
  <c r="P175" i="8"/>
  <c r="M175" i="8"/>
  <c r="J175" i="8"/>
  <c r="P174" i="8"/>
  <c r="Q174" i="8" s="1"/>
  <c r="M174" i="8"/>
  <c r="J174" i="8"/>
  <c r="P173" i="8"/>
  <c r="Q173" i="8" s="1"/>
  <c r="M173" i="8"/>
  <c r="J173" i="8"/>
  <c r="P172" i="8"/>
  <c r="M172" i="8"/>
  <c r="J172" i="8"/>
  <c r="P171" i="8"/>
  <c r="M171" i="8"/>
  <c r="J171" i="8"/>
  <c r="P170" i="8"/>
  <c r="Q170" i="8" s="1"/>
  <c r="Z169" i="13" s="1"/>
  <c r="M170" i="8"/>
  <c r="J170" i="8"/>
  <c r="P169" i="8"/>
  <c r="Q169" i="8" s="1"/>
  <c r="M169" i="8"/>
  <c r="J169" i="8"/>
  <c r="P168" i="8"/>
  <c r="M168" i="8"/>
  <c r="J168" i="8"/>
  <c r="P167" i="8"/>
  <c r="M167" i="8"/>
  <c r="J167" i="8"/>
  <c r="P166" i="8"/>
  <c r="Q166" i="8" s="1"/>
  <c r="Z165" i="13" s="1"/>
  <c r="M166" i="8"/>
  <c r="J166" i="8"/>
  <c r="P165" i="8"/>
  <c r="Q165" i="8" s="1"/>
  <c r="M165" i="8"/>
  <c r="J165" i="8"/>
  <c r="P164" i="8"/>
  <c r="M164" i="8"/>
  <c r="J164" i="8"/>
  <c r="P163" i="8"/>
  <c r="M163" i="8"/>
  <c r="J163" i="8"/>
  <c r="Q162" i="8"/>
  <c r="P162" i="8"/>
  <c r="M162" i="8"/>
  <c r="J162" i="8"/>
  <c r="P161" i="8"/>
  <c r="M161" i="8"/>
  <c r="J161" i="8"/>
  <c r="Q161" i="8" s="1"/>
  <c r="O160" i="8"/>
  <c r="N160" i="8"/>
  <c r="P160" i="8" s="1"/>
  <c r="M160" i="8"/>
  <c r="Q160" i="8" s="1"/>
  <c r="Z159" i="13" s="1"/>
  <c r="L160" i="8"/>
  <c r="K160" i="8"/>
  <c r="I160" i="8"/>
  <c r="H160" i="8"/>
  <c r="G160" i="8"/>
  <c r="F160" i="8"/>
  <c r="E160" i="8"/>
  <c r="J160" i="8" s="1"/>
  <c r="P159" i="8"/>
  <c r="O159" i="8"/>
  <c r="N159" i="8"/>
  <c r="L159" i="8"/>
  <c r="K159" i="8"/>
  <c r="I159" i="8"/>
  <c r="H159" i="8"/>
  <c r="G159" i="8"/>
  <c r="F159" i="8"/>
  <c r="E159" i="8"/>
  <c r="P157" i="8"/>
  <c r="Q157" i="8" s="1"/>
  <c r="Z156" i="13" s="1"/>
  <c r="M157" i="8"/>
  <c r="J157" i="8"/>
  <c r="P156" i="8"/>
  <c r="Q156" i="8" s="1"/>
  <c r="M156" i="8"/>
  <c r="J156" i="8"/>
  <c r="P155" i="8"/>
  <c r="Q155" i="8" s="1"/>
  <c r="Z154" i="13" s="1"/>
  <c r="M155" i="8"/>
  <c r="J155" i="8"/>
  <c r="P154" i="8"/>
  <c r="Q154" i="8" s="1"/>
  <c r="M154" i="8"/>
  <c r="J154" i="8"/>
  <c r="P153" i="8"/>
  <c r="Q153" i="8" s="1"/>
  <c r="Z152" i="13" s="1"/>
  <c r="M153" i="8"/>
  <c r="J153" i="8"/>
  <c r="P152" i="8"/>
  <c r="Q152" i="8" s="1"/>
  <c r="M152" i="8"/>
  <c r="J152" i="8"/>
  <c r="Q151" i="8"/>
  <c r="Z150" i="13" s="1"/>
  <c r="P151" i="8"/>
  <c r="M151" i="8"/>
  <c r="J151" i="8"/>
  <c r="P150" i="8"/>
  <c r="M150" i="8"/>
  <c r="J150" i="8"/>
  <c r="O149" i="8"/>
  <c r="N149" i="8"/>
  <c r="P149" i="8" s="1"/>
  <c r="M149" i="8"/>
  <c r="L149" i="8"/>
  <c r="K149" i="8"/>
  <c r="I149" i="8"/>
  <c r="H149" i="8"/>
  <c r="G149" i="8"/>
  <c r="F149" i="8"/>
  <c r="J149" i="8" s="1"/>
  <c r="E149" i="8"/>
  <c r="O148" i="8"/>
  <c r="N148" i="8"/>
  <c r="P148" i="8" s="1"/>
  <c r="L148" i="8"/>
  <c r="K148" i="8"/>
  <c r="I148" i="8"/>
  <c r="H148" i="8"/>
  <c r="G148" i="8"/>
  <c r="F148" i="8"/>
  <c r="E148" i="8"/>
  <c r="Q146" i="8"/>
  <c r="Z145" i="13" s="1"/>
  <c r="P146" i="8"/>
  <c r="M146" i="8"/>
  <c r="J146" i="8"/>
  <c r="Q145" i="8"/>
  <c r="P145" i="8"/>
  <c r="M145" i="8"/>
  <c r="J145" i="8"/>
  <c r="Q144" i="8"/>
  <c r="Z143" i="13" s="1"/>
  <c r="P144" i="8"/>
  <c r="M144" i="8"/>
  <c r="J144" i="8"/>
  <c r="Q143" i="8"/>
  <c r="P143" i="8"/>
  <c r="M143" i="8"/>
  <c r="J143" i="8"/>
  <c r="Q142" i="8"/>
  <c r="Z141" i="13" s="1"/>
  <c r="Y141" i="13" s="1"/>
  <c r="P142" i="8"/>
  <c r="M142" i="8"/>
  <c r="J142" i="8"/>
  <c r="Q141" i="8"/>
  <c r="P141" i="8"/>
  <c r="M141" i="8"/>
  <c r="J141" i="8"/>
  <c r="Q140" i="8"/>
  <c r="Z139" i="13" s="1"/>
  <c r="Y139" i="13" s="1"/>
  <c r="P140" i="8"/>
  <c r="M140" i="8"/>
  <c r="J140" i="8"/>
  <c r="Q139" i="8"/>
  <c r="P139" i="8"/>
  <c r="M139" i="8"/>
  <c r="J139" i="8"/>
  <c r="Q138" i="8"/>
  <c r="Z137" i="13" s="1"/>
  <c r="P138" i="8"/>
  <c r="M138" i="8"/>
  <c r="J138" i="8"/>
  <c r="Q137" i="8"/>
  <c r="P137" i="8"/>
  <c r="M137" i="8"/>
  <c r="J137" i="8"/>
  <c r="O136" i="8"/>
  <c r="P136" i="8" s="1"/>
  <c r="N136" i="8"/>
  <c r="M136" i="8"/>
  <c r="L136" i="8"/>
  <c r="K136" i="8"/>
  <c r="I136" i="8"/>
  <c r="H136" i="8"/>
  <c r="G136" i="8"/>
  <c r="F136" i="8"/>
  <c r="E136" i="8"/>
  <c r="O135" i="8"/>
  <c r="N135" i="8"/>
  <c r="P135" i="8" s="1"/>
  <c r="M135" i="8"/>
  <c r="L135" i="8"/>
  <c r="K135" i="8"/>
  <c r="I135" i="8"/>
  <c r="H135" i="8"/>
  <c r="G135" i="8"/>
  <c r="F135" i="8"/>
  <c r="J135" i="8" s="1"/>
  <c r="Q135" i="8" s="1"/>
  <c r="E135" i="8"/>
  <c r="P133" i="8"/>
  <c r="M133" i="8"/>
  <c r="Q133" i="8" s="1"/>
  <c r="Z132" i="13" s="1"/>
  <c r="J133" i="8"/>
  <c r="P132" i="8"/>
  <c r="M132" i="8"/>
  <c r="J132" i="8"/>
  <c r="P131" i="8"/>
  <c r="M131" i="8"/>
  <c r="J131" i="8"/>
  <c r="P130" i="8"/>
  <c r="M130" i="8"/>
  <c r="Q130" i="8" s="1"/>
  <c r="J130" i="8"/>
  <c r="P129" i="8"/>
  <c r="M129" i="8"/>
  <c r="Q129" i="8" s="1"/>
  <c r="Z128" i="13" s="1"/>
  <c r="J129" i="8"/>
  <c r="P128" i="8"/>
  <c r="M128" i="8"/>
  <c r="J128" i="8"/>
  <c r="P127" i="8"/>
  <c r="M127" i="8"/>
  <c r="J127" i="8"/>
  <c r="P126" i="8"/>
  <c r="Q126" i="8" s="1"/>
  <c r="M126" i="8"/>
  <c r="J126" i="8"/>
  <c r="P125" i="8"/>
  <c r="M125" i="8"/>
  <c r="J125" i="8"/>
  <c r="P124" i="8"/>
  <c r="M124" i="8"/>
  <c r="J124" i="8"/>
  <c r="P123" i="8"/>
  <c r="Q123" i="8" s="1"/>
  <c r="M123" i="8"/>
  <c r="J123" i="8"/>
  <c r="P122" i="8"/>
  <c r="Q122" i="8" s="1"/>
  <c r="M122" i="8"/>
  <c r="J122" i="8"/>
  <c r="P121" i="8"/>
  <c r="M121" i="8"/>
  <c r="J121" i="8"/>
  <c r="P120" i="8"/>
  <c r="M120" i="8"/>
  <c r="J120" i="8"/>
  <c r="P119" i="8"/>
  <c r="Q119" i="8" s="1"/>
  <c r="M119" i="8"/>
  <c r="J119" i="8"/>
  <c r="Q118" i="8"/>
  <c r="P118" i="8"/>
  <c r="M118" i="8"/>
  <c r="J118" i="8"/>
  <c r="O117" i="8"/>
  <c r="N117" i="8"/>
  <c r="L117" i="8"/>
  <c r="K117" i="8"/>
  <c r="M117" i="8" s="1"/>
  <c r="I117" i="8"/>
  <c r="H117" i="8"/>
  <c r="G117" i="8"/>
  <c r="F117" i="8"/>
  <c r="E117" i="8"/>
  <c r="O116" i="8"/>
  <c r="P116" i="8" s="1"/>
  <c r="Q116" i="8" s="1"/>
  <c r="N116" i="8"/>
  <c r="L116" i="8"/>
  <c r="K116" i="8"/>
  <c r="M116" i="8" s="1"/>
  <c r="I116" i="8"/>
  <c r="H116" i="8"/>
  <c r="G116" i="8"/>
  <c r="F116" i="8"/>
  <c r="J116" i="8" s="1"/>
  <c r="E116" i="8"/>
  <c r="P114" i="8"/>
  <c r="Q114" i="8" s="1"/>
  <c r="M114" i="8"/>
  <c r="J114" i="8"/>
  <c r="P113" i="8"/>
  <c r="Q113" i="8" s="1"/>
  <c r="M113" i="8"/>
  <c r="J113" i="8"/>
  <c r="P112" i="8"/>
  <c r="M112" i="8"/>
  <c r="J112" i="8"/>
  <c r="P111" i="8"/>
  <c r="M111" i="8"/>
  <c r="J111" i="8"/>
  <c r="P110" i="8"/>
  <c r="O110" i="8"/>
  <c r="N110" i="8"/>
  <c r="L110" i="8"/>
  <c r="K110" i="8"/>
  <c r="I110" i="8"/>
  <c r="H110" i="8"/>
  <c r="G110" i="8"/>
  <c r="F110" i="8"/>
  <c r="E110" i="8"/>
  <c r="P109" i="8"/>
  <c r="O109" i="8"/>
  <c r="N109" i="8"/>
  <c r="L109" i="8"/>
  <c r="M109" i="8" s="1"/>
  <c r="K109" i="8"/>
  <c r="I109" i="8"/>
  <c r="H109" i="8"/>
  <c r="G109" i="8"/>
  <c r="F109" i="8"/>
  <c r="E109" i="8"/>
  <c r="J109" i="8" s="1"/>
  <c r="Q107" i="8"/>
  <c r="Z106" i="13" s="1"/>
  <c r="P107" i="8"/>
  <c r="M107" i="8"/>
  <c r="J107" i="8"/>
  <c r="Q106" i="8"/>
  <c r="P106" i="8"/>
  <c r="M106" i="8"/>
  <c r="J106" i="8"/>
  <c r="Q105" i="8"/>
  <c r="P105" i="8"/>
  <c r="M105" i="8"/>
  <c r="J105" i="8"/>
  <c r="Q104" i="8"/>
  <c r="P104" i="8"/>
  <c r="M104" i="8"/>
  <c r="J104" i="8"/>
  <c r="Q103" i="8"/>
  <c r="Z102" i="13" s="1"/>
  <c r="P103" i="8"/>
  <c r="M103" i="8"/>
  <c r="J103" i="8"/>
  <c r="Q102" i="8"/>
  <c r="P102" i="8"/>
  <c r="M102" i="8"/>
  <c r="J102" i="8"/>
  <c r="Q101" i="8"/>
  <c r="Z100" i="13" s="1"/>
  <c r="P101" i="8"/>
  <c r="M101" i="8"/>
  <c r="J101" i="8"/>
  <c r="Q100" i="8"/>
  <c r="P100" i="8"/>
  <c r="M100" i="8"/>
  <c r="J100" i="8"/>
  <c r="Q99" i="8"/>
  <c r="Z98" i="13" s="1"/>
  <c r="P99" i="8"/>
  <c r="M99" i="8"/>
  <c r="J99" i="8"/>
  <c r="Q98" i="8"/>
  <c r="P98" i="8"/>
  <c r="M98" i="8"/>
  <c r="J98" i="8"/>
  <c r="O97" i="8"/>
  <c r="N97" i="8"/>
  <c r="L97" i="8"/>
  <c r="K97" i="8"/>
  <c r="M97" i="8" s="1"/>
  <c r="I97" i="8"/>
  <c r="H97" i="8"/>
  <c r="G97" i="8"/>
  <c r="F97" i="8"/>
  <c r="E97" i="8"/>
  <c r="O96" i="8"/>
  <c r="P96" i="8" s="1"/>
  <c r="Q96" i="8" s="1"/>
  <c r="N96" i="8"/>
  <c r="L96" i="8"/>
  <c r="K96" i="8"/>
  <c r="M96" i="8" s="1"/>
  <c r="I96" i="8"/>
  <c r="H96" i="8"/>
  <c r="G96" i="8"/>
  <c r="F96" i="8"/>
  <c r="J96" i="8" s="1"/>
  <c r="E96" i="8"/>
  <c r="P94" i="8"/>
  <c r="M94" i="8"/>
  <c r="J94" i="8"/>
  <c r="P93" i="8"/>
  <c r="Q93" i="8" s="1"/>
  <c r="M93" i="8"/>
  <c r="J93" i="8"/>
  <c r="P92" i="8"/>
  <c r="Q92" i="8" s="1"/>
  <c r="Z91" i="13" s="1"/>
  <c r="M92" i="8"/>
  <c r="J92" i="8"/>
  <c r="P91" i="8"/>
  <c r="M91" i="8"/>
  <c r="J91" i="8"/>
  <c r="P90" i="8"/>
  <c r="Q90" i="8" s="1"/>
  <c r="M90" i="8"/>
  <c r="J90" i="8"/>
  <c r="K86" i="8" s="1"/>
  <c r="M86" i="8" s="1"/>
  <c r="Q86" i="8" s="1"/>
  <c r="Z85" i="13" s="1"/>
  <c r="Q89" i="8"/>
  <c r="P89" i="8"/>
  <c r="M89" i="8"/>
  <c r="J89" i="8"/>
  <c r="Q88" i="8"/>
  <c r="Z87" i="13" s="1"/>
  <c r="P88" i="8"/>
  <c r="M88" i="8"/>
  <c r="J88" i="8"/>
  <c r="Q87" i="8"/>
  <c r="P87" i="8"/>
  <c r="M87" i="8"/>
  <c r="J87" i="8"/>
  <c r="O86" i="8"/>
  <c r="N86" i="8"/>
  <c r="P86" i="8" s="1"/>
  <c r="L86" i="8"/>
  <c r="I86" i="8"/>
  <c r="H86" i="8"/>
  <c r="G86" i="8"/>
  <c r="F86" i="8"/>
  <c r="E86" i="8"/>
  <c r="J86" i="8" s="1"/>
  <c r="P85" i="8"/>
  <c r="O85" i="8"/>
  <c r="N85" i="8"/>
  <c r="L85" i="8"/>
  <c r="K85" i="8"/>
  <c r="I85" i="8"/>
  <c r="H85" i="8"/>
  <c r="G85" i="8"/>
  <c r="F85" i="8"/>
  <c r="E85" i="8"/>
  <c r="P83" i="8"/>
  <c r="Q83" i="8" s="1"/>
  <c r="Z82" i="13" s="1"/>
  <c r="M83" i="8"/>
  <c r="J83" i="8"/>
  <c r="P82" i="8"/>
  <c r="Q82" i="8" s="1"/>
  <c r="M82" i="8"/>
  <c r="J82" i="8"/>
  <c r="P81" i="8"/>
  <c r="Q81" i="8" s="1"/>
  <c r="Z80" i="13" s="1"/>
  <c r="M81" i="8"/>
  <c r="J81" i="8"/>
  <c r="P80" i="8"/>
  <c r="Q80" i="8" s="1"/>
  <c r="M80" i="8"/>
  <c r="J80" i="8"/>
  <c r="Q79" i="8"/>
  <c r="Z78" i="13" s="1"/>
  <c r="P79" i="8"/>
  <c r="M79" i="8"/>
  <c r="J79" i="8"/>
  <c r="P78" i="8"/>
  <c r="M78" i="8"/>
  <c r="J78" i="8"/>
  <c r="P77" i="8"/>
  <c r="M77" i="8"/>
  <c r="Q77" i="8" s="1"/>
  <c r="J77" i="8"/>
  <c r="P76" i="8"/>
  <c r="M76" i="8"/>
  <c r="Q76" i="8" s="1"/>
  <c r="J76" i="8"/>
  <c r="P75" i="8"/>
  <c r="M75" i="8"/>
  <c r="J75" i="8"/>
  <c r="P74" i="8"/>
  <c r="M74" i="8"/>
  <c r="J74" i="8"/>
  <c r="P73" i="8"/>
  <c r="M73" i="8"/>
  <c r="Q73" i="8" s="1"/>
  <c r="Z72" i="13" s="1"/>
  <c r="J73" i="8"/>
  <c r="P72" i="8"/>
  <c r="M72" i="8"/>
  <c r="Q72" i="8" s="1"/>
  <c r="J72" i="8"/>
  <c r="P71" i="8"/>
  <c r="M71" i="8"/>
  <c r="J71" i="8"/>
  <c r="P70" i="8"/>
  <c r="M70" i="8"/>
  <c r="J70" i="8"/>
  <c r="P69" i="8"/>
  <c r="M69" i="8"/>
  <c r="Q69" i="8" s="1"/>
  <c r="Z68" i="13" s="1"/>
  <c r="J69" i="8"/>
  <c r="P68" i="8"/>
  <c r="M68" i="8"/>
  <c r="Q68" i="8" s="1"/>
  <c r="J68" i="8"/>
  <c r="P67" i="8"/>
  <c r="M67" i="8"/>
  <c r="J67" i="8"/>
  <c r="P66" i="8"/>
  <c r="Q66" i="8" s="1"/>
  <c r="M66" i="8"/>
  <c r="J66" i="8"/>
  <c r="P65" i="8"/>
  <c r="Q65" i="8" s="1"/>
  <c r="Z64" i="13" s="1"/>
  <c r="M65" i="8"/>
  <c r="J65" i="8"/>
  <c r="P64" i="8"/>
  <c r="M64" i="8"/>
  <c r="J64" i="8"/>
  <c r="P63" i="8"/>
  <c r="M63" i="8"/>
  <c r="J63" i="8"/>
  <c r="P62" i="8"/>
  <c r="Q62" i="8" s="1"/>
  <c r="M62" i="8"/>
  <c r="J62" i="8"/>
  <c r="P61" i="8"/>
  <c r="Q61" i="8" s="1"/>
  <c r="Z60" i="13" s="1"/>
  <c r="M61" i="8"/>
  <c r="J61" i="8"/>
  <c r="P60" i="8"/>
  <c r="M60" i="8"/>
  <c r="J60" i="8"/>
  <c r="O59" i="8"/>
  <c r="P59" i="8" s="1"/>
  <c r="N59" i="8"/>
  <c r="L59" i="8"/>
  <c r="K59" i="8"/>
  <c r="M59" i="8" s="1"/>
  <c r="I59" i="8"/>
  <c r="H59" i="8"/>
  <c r="G59" i="8"/>
  <c r="F59" i="8"/>
  <c r="E59" i="8"/>
  <c r="J59" i="8" s="1"/>
  <c r="O58" i="8"/>
  <c r="N58" i="8"/>
  <c r="P58" i="8" s="1"/>
  <c r="L58" i="8"/>
  <c r="M58" i="8" s="1"/>
  <c r="K58" i="8"/>
  <c r="I58" i="8"/>
  <c r="H58" i="8"/>
  <c r="G58" i="8"/>
  <c r="F58" i="8"/>
  <c r="J58" i="8" s="1"/>
  <c r="E58" i="8"/>
  <c r="P56" i="8"/>
  <c r="M56" i="8"/>
  <c r="Q56" i="8" s="1"/>
  <c r="J56" i="8"/>
  <c r="P55" i="8"/>
  <c r="M55" i="8"/>
  <c r="Q55" i="8" s="1"/>
  <c r="J55" i="8"/>
  <c r="P54" i="8"/>
  <c r="M54" i="8"/>
  <c r="Q54" i="8" s="1"/>
  <c r="Z53" i="13" s="1"/>
  <c r="J54" i="8"/>
  <c r="P53" i="8"/>
  <c r="M53" i="8"/>
  <c r="Q53" i="8" s="1"/>
  <c r="J53" i="8"/>
  <c r="P52" i="8"/>
  <c r="M52" i="8"/>
  <c r="Q52" i="8" s="1"/>
  <c r="Z51" i="13" s="1"/>
  <c r="J52" i="8"/>
  <c r="P51" i="8"/>
  <c r="M51" i="8"/>
  <c r="Q51" i="8" s="1"/>
  <c r="J51" i="8"/>
  <c r="P50" i="8"/>
  <c r="M50" i="8"/>
  <c r="J50" i="8"/>
  <c r="P49" i="8"/>
  <c r="M49" i="8"/>
  <c r="J49" i="8"/>
  <c r="P48" i="8"/>
  <c r="Q48" i="8" s="1"/>
  <c r="Z47" i="13" s="1"/>
  <c r="M48" i="8"/>
  <c r="J48" i="8"/>
  <c r="P47" i="8"/>
  <c r="Q47" i="8" s="1"/>
  <c r="M47" i="8"/>
  <c r="J47" i="8"/>
  <c r="P46" i="8"/>
  <c r="M46" i="8"/>
  <c r="J46" i="8"/>
  <c r="P45" i="8"/>
  <c r="M45" i="8"/>
  <c r="M43" i="8" s="1"/>
  <c r="J45" i="8"/>
  <c r="J44" i="8"/>
  <c r="Q44" i="8" s="1"/>
  <c r="O43" i="8"/>
  <c r="N43" i="8"/>
  <c r="N39" i="8" s="1"/>
  <c r="L43" i="8"/>
  <c r="K43" i="8"/>
  <c r="I43" i="8"/>
  <c r="H43" i="8"/>
  <c r="E43" i="8"/>
  <c r="P42" i="8"/>
  <c r="Q42" i="8" s="1"/>
  <c r="Z41" i="13" s="1"/>
  <c r="Y41" i="13" s="1"/>
  <c r="M42" i="8"/>
  <c r="J42" i="8"/>
  <c r="P41" i="8"/>
  <c r="Q41" i="8" s="1"/>
  <c r="M41" i="8"/>
  <c r="J41" i="8"/>
  <c r="P40" i="8"/>
  <c r="O40" i="8"/>
  <c r="N40" i="8"/>
  <c r="L40" i="8"/>
  <c r="M40" i="8" s="1"/>
  <c r="K40" i="8"/>
  <c r="I40" i="8"/>
  <c r="H40" i="8"/>
  <c r="H5" i="8" s="1"/>
  <c r="G40" i="8"/>
  <c r="F40" i="8"/>
  <c r="E40" i="8"/>
  <c r="O39" i="8"/>
  <c r="L39" i="8"/>
  <c r="K39" i="8"/>
  <c r="M39" i="8" s="1"/>
  <c r="H39" i="8"/>
  <c r="G39" i="8"/>
  <c r="F39" i="8"/>
  <c r="E39" i="8"/>
  <c r="P37" i="8"/>
  <c r="M37" i="8"/>
  <c r="J37" i="8"/>
  <c r="P36" i="8"/>
  <c r="M36" i="8"/>
  <c r="J36" i="8"/>
  <c r="P35" i="8"/>
  <c r="M35" i="8"/>
  <c r="J35" i="8"/>
  <c r="P34" i="8"/>
  <c r="Q34" i="8" s="1"/>
  <c r="M34" i="8"/>
  <c r="J34" i="8"/>
  <c r="P33" i="8"/>
  <c r="M33" i="8"/>
  <c r="J33" i="8"/>
  <c r="P32" i="8"/>
  <c r="M32" i="8"/>
  <c r="J32" i="8"/>
  <c r="P31" i="8"/>
  <c r="M31" i="8"/>
  <c r="J31" i="8"/>
  <c r="P30" i="8"/>
  <c r="Q30" i="8" s="1"/>
  <c r="M30" i="8"/>
  <c r="J30" i="8"/>
  <c r="P29" i="8"/>
  <c r="M29" i="8"/>
  <c r="J29" i="8"/>
  <c r="P28" i="8"/>
  <c r="M28" i="8"/>
  <c r="J28" i="8"/>
  <c r="P27" i="8"/>
  <c r="M27" i="8"/>
  <c r="J27" i="8"/>
  <c r="J23" i="8" s="1"/>
  <c r="P26" i="8"/>
  <c r="Q26" i="8" s="1"/>
  <c r="M26" i="8"/>
  <c r="J26" i="8"/>
  <c r="P25" i="8"/>
  <c r="M25" i="8"/>
  <c r="M23" i="8" s="1"/>
  <c r="J25" i="8"/>
  <c r="P24" i="8"/>
  <c r="M24" i="8"/>
  <c r="M22" i="8" s="1"/>
  <c r="J24" i="8"/>
  <c r="J22" i="8" s="1"/>
  <c r="O23" i="8"/>
  <c r="N23" i="8"/>
  <c r="L23" i="8"/>
  <c r="L7" i="8" s="1"/>
  <c r="K23" i="8"/>
  <c r="I23" i="8"/>
  <c r="H23" i="8"/>
  <c r="G23" i="8"/>
  <c r="F23" i="8"/>
  <c r="E23" i="8"/>
  <c r="O22" i="8"/>
  <c r="N22" i="8"/>
  <c r="L22" i="8"/>
  <c r="K22" i="8"/>
  <c r="I22" i="8"/>
  <c r="I6" i="8" s="1"/>
  <c r="H22" i="8"/>
  <c r="G22" i="8"/>
  <c r="F22" i="8"/>
  <c r="E22" i="8"/>
  <c r="E6" i="8" s="1"/>
  <c r="P21" i="8"/>
  <c r="M21" i="8"/>
  <c r="J21" i="8"/>
  <c r="Q21" i="8" s="1"/>
  <c r="Z20" i="13" s="1"/>
  <c r="P20" i="8"/>
  <c r="M20" i="8"/>
  <c r="J20" i="8"/>
  <c r="Q20" i="8" s="1"/>
  <c r="P19" i="8"/>
  <c r="M19" i="8"/>
  <c r="J19" i="8"/>
  <c r="Q19" i="8" s="1"/>
  <c r="Z18" i="13" s="1"/>
  <c r="P18" i="8"/>
  <c r="M18" i="8"/>
  <c r="J18" i="8"/>
  <c r="Q18" i="8" s="1"/>
  <c r="P17" i="8"/>
  <c r="M17" i="8"/>
  <c r="J17" i="8"/>
  <c r="P16" i="8"/>
  <c r="M16" i="8"/>
  <c r="J16" i="8"/>
  <c r="P15" i="8"/>
  <c r="M15" i="8"/>
  <c r="J15" i="8"/>
  <c r="P14" i="8"/>
  <c r="Q14" i="8" s="1"/>
  <c r="M14" i="8"/>
  <c r="J14" i="8"/>
  <c r="P13" i="8"/>
  <c r="M13" i="8"/>
  <c r="J13" i="8"/>
  <c r="P12" i="8"/>
  <c r="M12" i="8"/>
  <c r="J12" i="8"/>
  <c r="P11" i="8"/>
  <c r="M11" i="8"/>
  <c r="J11" i="8"/>
  <c r="P10" i="8"/>
  <c r="Q10" i="8" s="1"/>
  <c r="M10" i="8"/>
  <c r="J10" i="8"/>
  <c r="O9" i="8"/>
  <c r="O7" i="8" s="1"/>
  <c r="O5" i="8" s="1"/>
  <c r="N9" i="8"/>
  <c r="L9" i="8"/>
  <c r="K9" i="8"/>
  <c r="I9" i="8"/>
  <c r="H9" i="8"/>
  <c r="H7" i="8" s="1"/>
  <c r="G9" i="8"/>
  <c r="G7" i="8" s="1"/>
  <c r="F9" i="8"/>
  <c r="F7" i="8" s="1"/>
  <c r="E9" i="8"/>
  <c r="P8" i="8"/>
  <c r="O8" i="8"/>
  <c r="O6" i="8" s="1"/>
  <c r="N8" i="8"/>
  <c r="L8" i="8"/>
  <c r="L6" i="8" s="1"/>
  <c r="K8" i="8"/>
  <c r="I8" i="8"/>
  <c r="H8" i="8"/>
  <c r="G8" i="8"/>
  <c r="F8" i="8"/>
  <c r="E8" i="8"/>
  <c r="N7" i="8"/>
  <c r="P7" i="8" s="1"/>
  <c r="I7" i="8"/>
  <c r="E7" i="8"/>
  <c r="N6" i="8"/>
  <c r="K6" i="8"/>
  <c r="G6" i="8"/>
  <c r="G4" i="8" s="1"/>
  <c r="F6" i="8"/>
  <c r="L4" i="8"/>
  <c r="P350" i="7"/>
  <c r="M350" i="7"/>
  <c r="J350" i="7"/>
  <c r="P349" i="7"/>
  <c r="Q349" i="7" s="1"/>
  <c r="M349" i="7"/>
  <c r="J349" i="7"/>
  <c r="P348" i="7"/>
  <c r="M348" i="7"/>
  <c r="J348" i="7"/>
  <c r="P347" i="7"/>
  <c r="M347" i="7"/>
  <c r="J347" i="7"/>
  <c r="P346" i="7"/>
  <c r="M346" i="7"/>
  <c r="J346" i="7"/>
  <c r="P345" i="7"/>
  <c r="Q345" i="7" s="1"/>
  <c r="M345" i="7"/>
  <c r="J345" i="7"/>
  <c r="P344" i="7"/>
  <c r="M344" i="7"/>
  <c r="J344" i="7"/>
  <c r="P343" i="7"/>
  <c r="M343" i="7"/>
  <c r="J343" i="7"/>
  <c r="P342" i="7"/>
  <c r="M342" i="7"/>
  <c r="J342" i="7"/>
  <c r="P341" i="7"/>
  <c r="Q341" i="7" s="1"/>
  <c r="M341" i="7"/>
  <c r="J341" i="7"/>
  <c r="P340" i="7"/>
  <c r="M340" i="7"/>
  <c r="J340" i="7"/>
  <c r="P339" i="7"/>
  <c r="M339" i="7"/>
  <c r="J339" i="7"/>
  <c r="P338" i="7"/>
  <c r="M338" i="7"/>
  <c r="J338" i="7"/>
  <c r="P337" i="7"/>
  <c r="Q337" i="7" s="1"/>
  <c r="M337" i="7"/>
  <c r="J337" i="7"/>
  <c r="P336" i="7"/>
  <c r="M336" i="7"/>
  <c r="J336" i="7"/>
  <c r="P335" i="7"/>
  <c r="M335" i="7"/>
  <c r="J335" i="7"/>
  <c r="P334" i="7"/>
  <c r="M334" i="7"/>
  <c r="J334" i="7"/>
  <c r="P333" i="7"/>
  <c r="Q333" i="7" s="1"/>
  <c r="M333" i="7"/>
  <c r="J333" i="7"/>
  <c r="P332" i="7"/>
  <c r="M332" i="7"/>
  <c r="J332" i="7"/>
  <c r="P331" i="7"/>
  <c r="M331" i="7"/>
  <c r="J331" i="7"/>
  <c r="P330" i="7"/>
  <c r="M330" i="7"/>
  <c r="J330" i="7"/>
  <c r="P329" i="7"/>
  <c r="Q329" i="7" s="1"/>
  <c r="M329" i="7"/>
  <c r="J329" i="7"/>
  <c r="P328" i="7"/>
  <c r="M328" i="7"/>
  <c r="J328" i="7"/>
  <c r="P327" i="7"/>
  <c r="M327" i="7"/>
  <c r="J327" i="7"/>
  <c r="P326" i="7"/>
  <c r="M326" i="7"/>
  <c r="J326" i="7"/>
  <c r="P325" i="7"/>
  <c r="Q325" i="7" s="1"/>
  <c r="M325" i="7"/>
  <c r="J325" i="7"/>
  <c r="P324" i="7"/>
  <c r="M324" i="7"/>
  <c r="J324" i="7"/>
  <c r="P323" i="7"/>
  <c r="M323" i="7"/>
  <c r="J323" i="7"/>
  <c r="O322" i="7"/>
  <c r="N322" i="7"/>
  <c r="P322" i="7" s="1"/>
  <c r="L322" i="7"/>
  <c r="K322" i="7"/>
  <c r="I322" i="7"/>
  <c r="H322" i="7"/>
  <c r="G322" i="7"/>
  <c r="F322" i="7"/>
  <c r="J322" i="7" s="1"/>
  <c r="E322" i="7"/>
  <c r="O321" i="7"/>
  <c r="O289" i="7" s="1"/>
  <c r="N321" i="7"/>
  <c r="L321" i="7"/>
  <c r="K321" i="7"/>
  <c r="M321" i="7" s="1"/>
  <c r="I321" i="7"/>
  <c r="H321" i="7"/>
  <c r="G321" i="7"/>
  <c r="F321" i="7"/>
  <c r="E321" i="7"/>
  <c r="J321" i="7" s="1"/>
  <c r="P320" i="7"/>
  <c r="Q320" i="7" s="1"/>
  <c r="X319" i="13" s="1"/>
  <c r="W319" i="13" s="1"/>
  <c r="M320" i="7"/>
  <c r="J320" i="7"/>
  <c r="P319" i="7"/>
  <c r="Q319" i="7" s="1"/>
  <c r="M319" i="7"/>
  <c r="J319" i="7"/>
  <c r="P318" i="7"/>
  <c r="Q318" i="7" s="1"/>
  <c r="M318" i="7"/>
  <c r="J318" i="7"/>
  <c r="P317" i="7"/>
  <c r="Q317" i="7" s="1"/>
  <c r="M317" i="7"/>
  <c r="J317" i="7"/>
  <c r="P316" i="7"/>
  <c r="Q316" i="7" s="1"/>
  <c r="M316" i="7"/>
  <c r="J316" i="7"/>
  <c r="P315" i="7"/>
  <c r="Q315" i="7" s="1"/>
  <c r="M315" i="7"/>
  <c r="J315" i="7"/>
  <c r="P314" i="7"/>
  <c r="Q314" i="7" s="1"/>
  <c r="M314" i="7"/>
  <c r="J314" i="7"/>
  <c r="P313" i="7"/>
  <c r="Q313" i="7" s="1"/>
  <c r="M313" i="7"/>
  <c r="J313" i="7"/>
  <c r="P312" i="7"/>
  <c r="Q312" i="7" s="1"/>
  <c r="M312" i="7"/>
  <c r="J312" i="7"/>
  <c r="P311" i="7"/>
  <c r="Q311" i="7" s="1"/>
  <c r="M311" i="7"/>
  <c r="J311" i="7"/>
  <c r="P310" i="7"/>
  <c r="Q310" i="7" s="1"/>
  <c r="M310" i="7"/>
  <c r="J310" i="7"/>
  <c r="P309" i="7"/>
  <c r="Q309" i="7" s="1"/>
  <c r="M309" i="7"/>
  <c r="J309" i="7"/>
  <c r="P308" i="7"/>
  <c r="Q308" i="7" s="1"/>
  <c r="X307" i="13" s="1"/>
  <c r="M308" i="7"/>
  <c r="J308" i="7"/>
  <c r="P307" i="7"/>
  <c r="Q307" i="7" s="1"/>
  <c r="M307" i="7"/>
  <c r="J307" i="7"/>
  <c r="P306" i="7"/>
  <c r="Q306" i="7" s="1"/>
  <c r="M306" i="7"/>
  <c r="J306" i="7"/>
  <c r="P305" i="7"/>
  <c r="Q305" i="7" s="1"/>
  <c r="M305" i="7"/>
  <c r="J305" i="7"/>
  <c r="P304" i="7"/>
  <c r="Q304" i="7" s="1"/>
  <c r="X303" i="13" s="1"/>
  <c r="M304" i="7"/>
  <c r="J304" i="7"/>
  <c r="P303" i="7"/>
  <c r="Q303" i="7" s="1"/>
  <c r="M303" i="7"/>
  <c r="J303" i="7"/>
  <c r="P302" i="7"/>
  <c r="Q302" i="7" s="1"/>
  <c r="M302" i="7"/>
  <c r="J302" i="7"/>
  <c r="P301" i="7"/>
  <c r="Q301" i="7" s="1"/>
  <c r="M301" i="7"/>
  <c r="J301" i="7"/>
  <c r="P300" i="7"/>
  <c r="Q300" i="7" s="1"/>
  <c r="X299" i="13" s="1"/>
  <c r="M300" i="7"/>
  <c r="J300" i="7"/>
  <c r="P299" i="7"/>
  <c r="Q299" i="7" s="1"/>
  <c r="M299" i="7"/>
  <c r="J299" i="7"/>
  <c r="P298" i="7"/>
  <c r="O298" i="7"/>
  <c r="N298" i="7"/>
  <c r="L298" i="7"/>
  <c r="L290" i="7" s="1"/>
  <c r="K298" i="7"/>
  <c r="I298" i="7"/>
  <c r="I290" i="7" s="1"/>
  <c r="H298" i="7"/>
  <c r="H290" i="7" s="1"/>
  <c r="G298" i="7"/>
  <c r="F298" i="7"/>
  <c r="E298" i="7"/>
  <c r="O297" i="7"/>
  <c r="N297" i="7"/>
  <c r="M297" i="7"/>
  <c r="L297" i="7"/>
  <c r="K297" i="7"/>
  <c r="I297" i="7"/>
  <c r="I289" i="7" s="1"/>
  <c r="H297" i="7"/>
  <c r="G297" i="7"/>
  <c r="F297" i="7"/>
  <c r="F289" i="7" s="1"/>
  <c r="E297" i="7"/>
  <c r="E289" i="7" s="1"/>
  <c r="J289" i="7" s="1"/>
  <c r="P296" i="7"/>
  <c r="M296" i="7"/>
  <c r="J296" i="7"/>
  <c r="P295" i="7"/>
  <c r="Q295" i="7" s="1"/>
  <c r="M295" i="7"/>
  <c r="J295" i="7"/>
  <c r="P294" i="7"/>
  <c r="M294" i="7"/>
  <c r="J294" i="7"/>
  <c r="P293" i="7"/>
  <c r="M293" i="7"/>
  <c r="J293" i="7"/>
  <c r="P292" i="7"/>
  <c r="M292" i="7"/>
  <c r="J292" i="7"/>
  <c r="P291" i="7"/>
  <c r="Q291" i="7" s="1"/>
  <c r="M291" i="7"/>
  <c r="J291" i="7"/>
  <c r="O290" i="7"/>
  <c r="N290" i="7"/>
  <c r="P290" i="7" s="1"/>
  <c r="G290" i="7"/>
  <c r="F290" i="7"/>
  <c r="L289" i="7"/>
  <c r="K289" i="7"/>
  <c r="M289" i="7" s="1"/>
  <c r="H289" i="7"/>
  <c r="G289" i="7"/>
  <c r="P287" i="7"/>
  <c r="Q287" i="7" s="1"/>
  <c r="X286" i="13" s="1"/>
  <c r="W286" i="13" s="1"/>
  <c r="J287" i="7"/>
  <c r="P286" i="7"/>
  <c r="M286" i="7"/>
  <c r="J286" i="7"/>
  <c r="P285" i="7"/>
  <c r="M285" i="7"/>
  <c r="J285" i="7"/>
  <c r="P284" i="7"/>
  <c r="Q284" i="7" s="1"/>
  <c r="M284" i="7"/>
  <c r="J284" i="7"/>
  <c r="P283" i="7"/>
  <c r="M283" i="7"/>
  <c r="J283" i="7"/>
  <c r="P282" i="7"/>
  <c r="M282" i="7"/>
  <c r="J282" i="7"/>
  <c r="P281" i="7"/>
  <c r="Q281" i="7" s="1"/>
  <c r="M281" i="7"/>
  <c r="J281" i="7"/>
  <c r="Q280" i="7"/>
  <c r="P280" i="7"/>
  <c r="M280" i="7"/>
  <c r="J280" i="7"/>
  <c r="Q279" i="7"/>
  <c r="P279" i="7"/>
  <c r="M279" i="7"/>
  <c r="J279" i="7"/>
  <c r="Q278" i="7"/>
  <c r="P278" i="7"/>
  <c r="M278" i="7"/>
  <c r="J278" i="7"/>
  <c r="Q277" i="7"/>
  <c r="P277" i="7"/>
  <c r="M277" i="7"/>
  <c r="J277" i="7"/>
  <c r="Q276" i="7"/>
  <c r="P276" i="7"/>
  <c r="M276" i="7"/>
  <c r="J276" i="7"/>
  <c r="P275" i="7"/>
  <c r="M275" i="7"/>
  <c r="J275" i="7"/>
  <c r="P274" i="7"/>
  <c r="M274" i="7"/>
  <c r="J274" i="7"/>
  <c r="P273" i="7"/>
  <c r="M273" i="7"/>
  <c r="J273" i="7"/>
  <c r="P272" i="7"/>
  <c r="Q272" i="7" s="1"/>
  <c r="M272" i="7"/>
  <c r="J272" i="7"/>
  <c r="P271" i="7"/>
  <c r="M271" i="7"/>
  <c r="P270" i="7"/>
  <c r="M270" i="7"/>
  <c r="J270" i="7"/>
  <c r="O269" i="7"/>
  <c r="N269" i="7"/>
  <c r="L269" i="7"/>
  <c r="K269" i="7"/>
  <c r="M269" i="7" s="1"/>
  <c r="I269" i="7"/>
  <c r="H269" i="7"/>
  <c r="G269" i="7"/>
  <c r="F269" i="7"/>
  <c r="J269" i="7" s="1"/>
  <c r="E269" i="7"/>
  <c r="O268" i="7"/>
  <c r="P268" i="7" s="1"/>
  <c r="N268" i="7"/>
  <c r="L268" i="7"/>
  <c r="K268" i="7"/>
  <c r="M268" i="7" s="1"/>
  <c r="I268" i="7"/>
  <c r="H268" i="7"/>
  <c r="G268" i="7"/>
  <c r="F268" i="7"/>
  <c r="E268" i="7"/>
  <c r="Q266" i="7"/>
  <c r="P266" i="7"/>
  <c r="M266" i="7"/>
  <c r="J266" i="7"/>
  <c r="Q265" i="7"/>
  <c r="P265" i="7"/>
  <c r="M265" i="7"/>
  <c r="J265" i="7"/>
  <c r="Q264" i="7"/>
  <c r="P264" i="7"/>
  <c r="M264" i="7"/>
  <c r="J264" i="7"/>
  <c r="Q263" i="7"/>
  <c r="P263" i="7"/>
  <c r="M263" i="7"/>
  <c r="J263" i="7"/>
  <c r="Q262" i="7"/>
  <c r="P262" i="7"/>
  <c r="M262" i="7"/>
  <c r="J262" i="7"/>
  <c r="Q261" i="7"/>
  <c r="P261" i="7"/>
  <c r="M261" i="7"/>
  <c r="J261" i="7"/>
  <c r="Q260" i="7"/>
  <c r="P260" i="7"/>
  <c r="M260" i="7"/>
  <c r="J260" i="7"/>
  <c r="Q259" i="7"/>
  <c r="P259" i="7"/>
  <c r="M259" i="7"/>
  <c r="J259" i="7"/>
  <c r="Q258" i="7"/>
  <c r="P258" i="7"/>
  <c r="M258" i="7"/>
  <c r="J258" i="7"/>
  <c r="Q257" i="7"/>
  <c r="P257" i="7"/>
  <c r="M257" i="7"/>
  <c r="J257" i="7"/>
  <c r="Q256" i="7"/>
  <c r="P256" i="7"/>
  <c r="M256" i="7"/>
  <c r="J256" i="7"/>
  <c r="Q255" i="7"/>
  <c r="P255" i="7"/>
  <c r="M255" i="7"/>
  <c r="J255" i="7"/>
  <c r="Q254" i="7"/>
  <c r="P254" i="7"/>
  <c r="P244" i="7" s="1"/>
  <c r="M254" i="7"/>
  <c r="J254" i="7"/>
  <c r="Q253" i="7"/>
  <c r="P253" i="7"/>
  <c r="M253" i="7"/>
  <c r="J253" i="7"/>
  <c r="S252" i="7"/>
  <c r="P252" i="7"/>
  <c r="M252" i="7"/>
  <c r="J252" i="7"/>
  <c r="Q252" i="7" s="1"/>
  <c r="P251" i="7"/>
  <c r="M251" i="7"/>
  <c r="J251" i="7"/>
  <c r="P250" i="7"/>
  <c r="M250" i="7"/>
  <c r="J250" i="7"/>
  <c r="P249" i="7"/>
  <c r="Q249" i="7" s="1"/>
  <c r="M249" i="7"/>
  <c r="J249" i="7"/>
  <c r="P248" i="7"/>
  <c r="M248" i="7"/>
  <c r="J248" i="7"/>
  <c r="P247" i="7"/>
  <c r="M247" i="7"/>
  <c r="J247" i="7"/>
  <c r="P246" i="7"/>
  <c r="M246" i="7"/>
  <c r="J246" i="7"/>
  <c r="P245" i="7"/>
  <c r="Q245" i="7" s="1"/>
  <c r="M245" i="7"/>
  <c r="J245" i="7"/>
  <c r="O244" i="7"/>
  <c r="N244" i="7"/>
  <c r="L244" i="7"/>
  <c r="K244" i="7"/>
  <c r="I244" i="7"/>
  <c r="H244" i="7"/>
  <c r="G244" i="7"/>
  <c r="F244" i="7"/>
  <c r="J244" i="7" s="1"/>
  <c r="E244" i="7"/>
  <c r="P243" i="7"/>
  <c r="O243" i="7"/>
  <c r="N243" i="7"/>
  <c r="L243" i="7"/>
  <c r="K243" i="7"/>
  <c r="I243" i="7"/>
  <c r="H243" i="7"/>
  <c r="G243" i="7"/>
  <c r="F243" i="7"/>
  <c r="E243" i="7"/>
  <c r="P241" i="7"/>
  <c r="Q241" i="7" s="1"/>
  <c r="M241" i="7"/>
  <c r="J241" i="7"/>
  <c r="P240" i="7"/>
  <c r="Q240" i="7" s="1"/>
  <c r="M240" i="7"/>
  <c r="J240" i="7"/>
  <c r="P239" i="7"/>
  <c r="Q239" i="7" s="1"/>
  <c r="M239" i="7"/>
  <c r="J239" i="7"/>
  <c r="P238" i="7"/>
  <c r="Q238" i="7" s="1"/>
  <c r="M238" i="7"/>
  <c r="J238" i="7"/>
  <c r="P237" i="7"/>
  <c r="Q237" i="7" s="1"/>
  <c r="M237" i="7"/>
  <c r="J237" i="7"/>
  <c r="P236" i="7"/>
  <c r="Q236" i="7" s="1"/>
  <c r="M236" i="7"/>
  <c r="J236" i="7"/>
  <c r="P235" i="7"/>
  <c r="Q235" i="7" s="1"/>
  <c r="M235" i="7"/>
  <c r="J235" i="7"/>
  <c r="P234" i="7"/>
  <c r="Q234" i="7" s="1"/>
  <c r="M234" i="7"/>
  <c r="J234" i="7"/>
  <c r="P233" i="7"/>
  <c r="Q233" i="7" s="1"/>
  <c r="M233" i="7"/>
  <c r="J233" i="7"/>
  <c r="P232" i="7"/>
  <c r="Q232" i="7" s="1"/>
  <c r="M232" i="7"/>
  <c r="J232" i="7"/>
  <c r="P231" i="7"/>
  <c r="Q231" i="7" s="1"/>
  <c r="M231" i="7"/>
  <c r="J231" i="7"/>
  <c r="P230" i="7"/>
  <c r="Q230" i="7" s="1"/>
  <c r="M230" i="7"/>
  <c r="J230" i="7"/>
  <c r="P229" i="7"/>
  <c r="O229" i="7"/>
  <c r="N229" i="7"/>
  <c r="L229" i="7"/>
  <c r="M229" i="7" s="1"/>
  <c r="K229" i="7"/>
  <c r="I229" i="7"/>
  <c r="H229" i="7"/>
  <c r="G229" i="7"/>
  <c r="F229" i="7"/>
  <c r="E229" i="7"/>
  <c r="Q228" i="7"/>
  <c r="O228" i="7"/>
  <c r="N228" i="7"/>
  <c r="P228" i="7" s="1"/>
  <c r="M228" i="7"/>
  <c r="L228" i="7"/>
  <c r="K228" i="7"/>
  <c r="I228" i="7"/>
  <c r="H228" i="7"/>
  <c r="G228" i="7"/>
  <c r="F228" i="7"/>
  <c r="E228" i="7"/>
  <c r="J228" i="7" s="1"/>
  <c r="P227" i="7"/>
  <c r="M227" i="7"/>
  <c r="J227" i="7"/>
  <c r="P226" i="7"/>
  <c r="M226" i="7"/>
  <c r="J226" i="7"/>
  <c r="P225" i="7"/>
  <c r="M225" i="7"/>
  <c r="J225" i="7"/>
  <c r="P224" i="7"/>
  <c r="Q224" i="7" s="1"/>
  <c r="M224" i="7"/>
  <c r="J224" i="7"/>
  <c r="P223" i="7"/>
  <c r="M223" i="7"/>
  <c r="J223" i="7"/>
  <c r="P222" i="7"/>
  <c r="M222" i="7"/>
  <c r="J222" i="7"/>
  <c r="P221" i="7"/>
  <c r="M221" i="7"/>
  <c r="J221" i="7"/>
  <c r="P220" i="7"/>
  <c r="Q220" i="7" s="1"/>
  <c r="M220" i="7"/>
  <c r="J220" i="7"/>
  <c r="P219" i="7"/>
  <c r="M219" i="7"/>
  <c r="J219" i="7"/>
  <c r="P218" i="7"/>
  <c r="M218" i="7"/>
  <c r="J218" i="7"/>
  <c r="P217" i="7"/>
  <c r="M217" i="7"/>
  <c r="J217" i="7"/>
  <c r="P216" i="7"/>
  <c r="Q216" i="7" s="1"/>
  <c r="M216" i="7"/>
  <c r="J216" i="7"/>
  <c r="P215" i="7"/>
  <c r="M215" i="7"/>
  <c r="J215" i="7"/>
  <c r="P214" i="7"/>
  <c r="M214" i="7"/>
  <c r="J214" i="7"/>
  <c r="P213" i="7"/>
  <c r="M213" i="7"/>
  <c r="J213" i="7"/>
  <c r="P212" i="7"/>
  <c r="Q212" i="7" s="1"/>
  <c r="M212" i="7"/>
  <c r="J212" i="7"/>
  <c r="P211" i="7"/>
  <c r="M211" i="7"/>
  <c r="J211" i="7"/>
  <c r="P210" i="7"/>
  <c r="M210" i="7"/>
  <c r="J210" i="7"/>
  <c r="P209" i="7"/>
  <c r="M209" i="7"/>
  <c r="J209" i="7"/>
  <c r="P208" i="7"/>
  <c r="Q208" i="7" s="1"/>
  <c r="M208" i="7"/>
  <c r="J208" i="7"/>
  <c r="O207" i="7"/>
  <c r="P207" i="7" s="1"/>
  <c r="Q207" i="7" s="1"/>
  <c r="N207" i="7"/>
  <c r="L207" i="7"/>
  <c r="K207" i="7"/>
  <c r="M207" i="7" s="1"/>
  <c r="I207" i="7"/>
  <c r="H207" i="7"/>
  <c r="G207" i="7"/>
  <c r="F207" i="7"/>
  <c r="E207" i="7"/>
  <c r="J207" i="7" s="1"/>
  <c r="O206" i="7"/>
  <c r="O194" i="7" s="1"/>
  <c r="N206" i="7"/>
  <c r="L206" i="7"/>
  <c r="K206" i="7"/>
  <c r="M206" i="7" s="1"/>
  <c r="I206" i="7"/>
  <c r="H206" i="7"/>
  <c r="G206" i="7"/>
  <c r="F206" i="7"/>
  <c r="F194" i="7" s="1"/>
  <c r="E206" i="7"/>
  <c r="P205" i="7"/>
  <c r="M205" i="7"/>
  <c r="J205" i="7"/>
  <c r="P204" i="7"/>
  <c r="M204" i="7"/>
  <c r="J204" i="7"/>
  <c r="P203" i="7"/>
  <c r="Q203" i="7" s="1"/>
  <c r="M203" i="7"/>
  <c r="J203" i="7"/>
  <c r="P202" i="7"/>
  <c r="M202" i="7"/>
  <c r="J202" i="7"/>
  <c r="P201" i="7"/>
  <c r="M201" i="7"/>
  <c r="J201" i="7"/>
  <c r="P200" i="7"/>
  <c r="M200" i="7"/>
  <c r="J200" i="7"/>
  <c r="P199" i="7"/>
  <c r="Q199" i="7" s="1"/>
  <c r="M199" i="7"/>
  <c r="J199" i="7"/>
  <c r="P198" i="7"/>
  <c r="M198" i="7"/>
  <c r="J198" i="7"/>
  <c r="O197" i="7"/>
  <c r="O195" i="7" s="1"/>
  <c r="N197" i="7"/>
  <c r="L197" i="7"/>
  <c r="K197" i="7"/>
  <c r="I197" i="7"/>
  <c r="H197" i="7"/>
  <c r="H195" i="7" s="1"/>
  <c r="G197" i="7"/>
  <c r="G195" i="7" s="1"/>
  <c r="F197" i="7"/>
  <c r="E197" i="7"/>
  <c r="P196" i="7"/>
  <c r="O196" i="7"/>
  <c r="N196" i="7"/>
  <c r="M196" i="7"/>
  <c r="L196" i="7"/>
  <c r="L194" i="7" s="1"/>
  <c r="K196" i="7"/>
  <c r="I196" i="7"/>
  <c r="I194" i="7" s="1"/>
  <c r="H196" i="7"/>
  <c r="H194" i="7" s="1"/>
  <c r="G196" i="7"/>
  <c r="F196" i="7"/>
  <c r="E196" i="7"/>
  <c r="N195" i="7"/>
  <c r="I195" i="7"/>
  <c r="F195" i="7"/>
  <c r="N194" i="7"/>
  <c r="G194" i="7"/>
  <c r="P192" i="7"/>
  <c r="M192" i="7"/>
  <c r="J192" i="7"/>
  <c r="P191" i="7"/>
  <c r="Q191" i="7" s="1"/>
  <c r="M191" i="7"/>
  <c r="J191" i="7"/>
  <c r="P190" i="7"/>
  <c r="Q190" i="7" s="1"/>
  <c r="M190" i="7"/>
  <c r="J190" i="7"/>
  <c r="Q189" i="7"/>
  <c r="S189" i="7" s="1"/>
  <c r="P189" i="7"/>
  <c r="M189" i="7"/>
  <c r="J189" i="7"/>
  <c r="Q188" i="7"/>
  <c r="X187" i="13" s="1"/>
  <c r="W187" i="13" s="1"/>
  <c r="P188" i="7"/>
  <c r="M188" i="7"/>
  <c r="J188" i="7"/>
  <c r="Q187" i="7"/>
  <c r="P187" i="7"/>
  <c r="M187" i="7"/>
  <c r="J187" i="7"/>
  <c r="Q186" i="7"/>
  <c r="X185" i="13" s="1"/>
  <c r="P186" i="7"/>
  <c r="M186" i="7"/>
  <c r="J186" i="7"/>
  <c r="Q185" i="7"/>
  <c r="P185" i="7"/>
  <c r="M185" i="7"/>
  <c r="J185" i="7"/>
  <c r="Q184" i="7"/>
  <c r="X183" i="13" s="1"/>
  <c r="P184" i="7"/>
  <c r="M184" i="7"/>
  <c r="J184" i="7"/>
  <c r="Q183" i="7"/>
  <c r="P183" i="7"/>
  <c r="M183" i="7"/>
  <c r="J183" i="7"/>
  <c r="Q182" i="7"/>
  <c r="X181" i="13" s="1"/>
  <c r="P182" i="7"/>
  <c r="M182" i="7"/>
  <c r="J182" i="7"/>
  <c r="Q181" i="7"/>
  <c r="P181" i="7"/>
  <c r="M181" i="7"/>
  <c r="J181" i="7"/>
  <c r="Q180" i="7"/>
  <c r="X179" i="13" s="1"/>
  <c r="P180" i="7"/>
  <c r="M180" i="7"/>
  <c r="J180" i="7"/>
  <c r="Q179" i="7"/>
  <c r="P179" i="7"/>
  <c r="M179" i="7"/>
  <c r="J179" i="7"/>
  <c r="Q178" i="7"/>
  <c r="X177" i="13" s="1"/>
  <c r="P178" i="7"/>
  <c r="M178" i="7"/>
  <c r="J178" i="7"/>
  <c r="Q177" i="7"/>
  <c r="P177" i="7"/>
  <c r="M177" i="7"/>
  <c r="J177" i="7"/>
  <c r="Q176" i="7"/>
  <c r="P176" i="7"/>
  <c r="M176" i="7"/>
  <c r="J176" i="7"/>
  <c r="Q175" i="7"/>
  <c r="P175" i="7"/>
  <c r="M175" i="7"/>
  <c r="J175" i="7"/>
  <c r="Q174" i="7"/>
  <c r="X173" i="13" s="1"/>
  <c r="W173" i="13" s="1"/>
  <c r="P174" i="7"/>
  <c r="M174" i="7"/>
  <c r="J174" i="7"/>
  <c r="Q173" i="7"/>
  <c r="P173" i="7"/>
  <c r="M173" i="7"/>
  <c r="J173" i="7"/>
  <c r="Q172" i="7"/>
  <c r="P172" i="7"/>
  <c r="M172" i="7"/>
  <c r="J172" i="7"/>
  <c r="Q171" i="7"/>
  <c r="P171" i="7"/>
  <c r="M171" i="7"/>
  <c r="J171" i="7"/>
  <c r="Q170" i="7"/>
  <c r="P170" i="7"/>
  <c r="M170" i="7"/>
  <c r="J170" i="7"/>
  <c r="Q169" i="7"/>
  <c r="P169" i="7"/>
  <c r="M169" i="7"/>
  <c r="J169" i="7"/>
  <c r="Q168" i="7"/>
  <c r="X167" i="13" s="1"/>
  <c r="W167" i="13" s="1"/>
  <c r="P168" i="7"/>
  <c r="M168" i="7"/>
  <c r="J168" i="7"/>
  <c r="Q167" i="7"/>
  <c r="P167" i="7"/>
  <c r="M167" i="7"/>
  <c r="J167" i="7"/>
  <c r="Q166" i="7"/>
  <c r="X165" i="13" s="1"/>
  <c r="W165" i="13" s="1"/>
  <c r="P166" i="7"/>
  <c r="M166" i="7"/>
  <c r="J166" i="7"/>
  <c r="Q165" i="7"/>
  <c r="P165" i="7"/>
  <c r="M165" i="7"/>
  <c r="J165" i="7"/>
  <c r="Q164" i="7"/>
  <c r="X163" i="13" s="1"/>
  <c r="P164" i="7"/>
  <c r="M164" i="7"/>
  <c r="J164" i="7"/>
  <c r="Q163" i="7"/>
  <c r="P163" i="7"/>
  <c r="M163" i="7"/>
  <c r="J163" i="7"/>
  <c r="P162" i="7"/>
  <c r="M162" i="7"/>
  <c r="J162" i="7"/>
  <c r="P161" i="7"/>
  <c r="Q161" i="7" s="1"/>
  <c r="S161" i="7" s="1"/>
  <c r="M161" i="7"/>
  <c r="J161" i="7"/>
  <c r="O160" i="7"/>
  <c r="P160" i="7" s="1"/>
  <c r="Q160" i="7" s="1"/>
  <c r="X159" i="13" s="1"/>
  <c r="N160" i="7"/>
  <c r="L160" i="7"/>
  <c r="K160" i="7"/>
  <c r="M160" i="7" s="1"/>
  <c r="I160" i="7"/>
  <c r="H160" i="7"/>
  <c r="G160" i="7"/>
  <c r="F160" i="7"/>
  <c r="J160" i="7" s="1"/>
  <c r="E160" i="7"/>
  <c r="P159" i="7"/>
  <c r="O159" i="7"/>
  <c r="N159" i="7"/>
  <c r="L159" i="7"/>
  <c r="M159" i="7" s="1"/>
  <c r="K159" i="7"/>
  <c r="I159" i="7"/>
  <c r="H159" i="7"/>
  <c r="G159" i="7"/>
  <c r="F159" i="7"/>
  <c r="E159" i="7"/>
  <c r="J159" i="7" s="1"/>
  <c r="P157" i="7"/>
  <c r="M157" i="7"/>
  <c r="J157" i="7"/>
  <c r="Q157" i="7" s="1"/>
  <c r="X156" i="13" s="1"/>
  <c r="P156" i="7"/>
  <c r="M156" i="7"/>
  <c r="J156" i="7"/>
  <c r="Q156" i="7" s="1"/>
  <c r="P155" i="7"/>
  <c r="M155" i="7"/>
  <c r="J155" i="7"/>
  <c r="Q155" i="7" s="1"/>
  <c r="P154" i="7"/>
  <c r="M154" i="7"/>
  <c r="J154" i="7"/>
  <c r="Q154" i="7" s="1"/>
  <c r="P153" i="7"/>
  <c r="M153" i="7"/>
  <c r="J153" i="7"/>
  <c r="Q153" i="7" s="1"/>
  <c r="X152" i="13" s="1"/>
  <c r="P152" i="7"/>
  <c r="M152" i="7"/>
  <c r="J152" i="7"/>
  <c r="Q152" i="7" s="1"/>
  <c r="P151" i="7"/>
  <c r="M151" i="7"/>
  <c r="J151" i="7"/>
  <c r="P150" i="7"/>
  <c r="M150" i="7"/>
  <c r="J150" i="7"/>
  <c r="P149" i="7"/>
  <c r="O149" i="7"/>
  <c r="N149" i="7"/>
  <c r="L149" i="7"/>
  <c r="K149" i="7"/>
  <c r="M149" i="7" s="1"/>
  <c r="I149" i="7"/>
  <c r="H149" i="7"/>
  <c r="G149" i="7"/>
  <c r="F149" i="7"/>
  <c r="J149" i="7" s="1"/>
  <c r="E149" i="7"/>
  <c r="P148" i="7"/>
  <c r="O148" i="7"/>
  <c r="N148" i="7"/>
  <c r="L148" i="7"/>
  <c r="M148" i="7" s="1"/>
  <c r="K148" i="7"/>
  <c r="I148" i="7"/>
  <c r="H148" i="7"/>
  <c r="G148" i="7"/>
  <c r="F148" i="7"/>
  <c r="E148" i="7"/>
  <c r="Q146" i="7"/>
  <c r="P146" i="7"/>
  <c r="M146" i="7"/>
  <c r="J146" i="7"/>
  <c r="Q145" i="7"/>
  <c r="P145" i="7"/>
  <c r="M145" i="7"/>
  <c r="J145" i="7"/>
  <c r="Q144" i="7"/>
  <c r="P144" i="7"/>
  <c r="M144" i="7"/>
  <c r="J144" i="7"/>
  <c r="Q143" i="7"/>
  <c r="P143" i="7"/>
  <c r="M143" i="7"/>
  <c r="J143" i="7"/>
  <c r="Q142" i="7"/>
  <c r="P142" i="7"/>
  <c r="M142" i="7"/>
  <c r="J142" i="7"/>
  <c r="Q141" i="7"/>
  <c r="P141" i="7"/>
  <c r="M141" i="7"/>
  <c r="J141" i="7"/>
  <c r="Q140" i="7"/>
  <c r="P140" i="7"/>
  <c r="M140" i="7"/>
  <c r="J140" i="7"/>
  <c r="Q139" i="7"/>
  <c r="P139" i="7"/>
  <c r="M139" i="7"/>
  <c r="J139" i="7"/>
  <c r="Q138" i="7"/>
  <c r="P138" i="7"/>
  <c r="M138" i="7"/>
  <c r="J138" i="7"/>
  <c r="Q137" i="7"/>
  <c r="P137" i="7"/>
  <c r="M137" i="7"/>
  <c r="J137" i="7"/>
  <c r="O136" i="7"/>
  <c r="N136" i="7"/>
  <c r="P136" i="7" s="1"/>
  <c r="M136" i="7"/>
  <c r="L136" i="7"/>
  <c r="K136" i="7"/>
  <c r="I136" i="7"/>
  <c r="H136" i="7"/>
  <c r="G136" i="7"/>
  <c r="F136" i="7"/>
  <c r="J136" i="7" s="1"/>
  <c r="E136" i="7"/>
  <c r="O135" i="7"/>
  <c r="N135" i="7"/>
  <c r="P135" i="7" s="1"/>
  <c r="L135" i="7"/>
  <c r="K135" i="7"/>
  <c r="M135" i="7" s="1"/>
  <c r="I135" i="7"/>
  <c r="H135" i="7"/>
  <c r="G135" i="7"/>
  <c r="F135" i="7"/>
  <c r="J135" i="7" s="1"/>
  <c r="E135" i="7"/>
  <c r="P133" i="7"/>
  <c r="Q133" i="7" s="1"/>
  <c r="M133" i="7"/>
  <c r="J133" i="7"/>
  <c r="P132" i="7"/>
  <c r="M132" i="7"/>
  <c r="J132" i="7"/>
  <c r="P131" i="7"/>
  <c r="M131" i="7"/>
  <c r="J131" i="7"/>
  <c r="P130" i="7"/>
  <c r="M130" i="7"/>
  <c r="J130" i="7"/>
  <c r="P129" i="7"/>
  <c r="Q129" i="7" s="1"/>
  <c r="M129" i="7"/>
  <c r="J129" i="7"/>
  <c r="P128" i="7"/>
  <c r="M128" i="7"/>
  <c r="J128" i="7"/>
  <c r="P127" i="7"/>
  <c r="Q127" i="7" s="1"/>
  <c r="S127" i="7" s="1"/>
  <c r="M127" i="7"/>
  <c r="J127" i="7"/>
  <c r="Q126" i="7"/>
  <c r="P126" i="7"/>
  <c r="M126" i="7"/>
  <c r="J126" i="7"/>
  <c r="Q125" i="7"/>
  <c r="X124" i="13" s="1"/>
  <c r="P125" i="7"/>
  <c r="M125" i="7"/>
  <c r="J125" i="7"/>
  <c r="Q124" i="7"/>
  <c r="P124" i="7"/>
  <c r="M124" i="7"/>
  <c r="J124" i="7"/>
  <c r="Q123" i="7"/>
  <c r="X122" i="13" s="1"/>
  <c r="P123" i="7"/>
  <c r="M123" i="7"/>
  <c r="J123" i="7"/>
  <c r="Q122" i="7"/>
  <c r="P122" i="7"/>
  <c r="M122" i="7"/>
  <c r="J122" i="7"/>
  <c r="Q121" i="7"/>
  <c r="P121" i="7"/>
  <c r="M121" i="7"/>
  <c r="J121" i="7"/>
  <c r="Q120" i="7"/>
  <c r="P120" i="7"/>
  <c r="M120" i="7"/>
  <c r="J120" i="7"/>
  <c r="P119" i="7"/>
  <c r="M119" i="7"/>
  <c r="J119" i="7"/>
  <c r="P118" i="7"/>
  <c r="M118" i="7"/>
  <c r="J118" i="7"/>
  <c r="O117" i="7"/>
  <c r="P117" i="7" s="1"/>
  <c r="N117" i="7"/>
  <c r="L117" i="7"/>
  <c r="K117" i="7"/>
  <c r="M117" i="7" s="1"/>
  <c r="I117" i="7"/>
  <c r="H117" i="7"/>
  <c r="G117" i="7"/>
  <c r="F117" i="7"/>
  <c r="E117" i="7"/>
  <c r="P116" i="7"/>
  <c r="O116" i="7"/>
  <c r="N116" i="7"/>
  <c r="M116" i="7"/>
  <c r="L116" i="7"/>
  <c r="K116" i="7"/>
  <c r="I116" i="7"/>
  <c r="H116" i="7"/>
  <c r="G116" i="7"/>
  <c r="F116" i="7"/>
  <c r="E116" i="7"/>
  <c r="Q114" i="7"/>
  <c r="X113" i="13" s="1"/>
  <c r="P114" i="7"/>
  <c r="M114" i="7"/>
  <c r="J114" i="7"/>
  <c r="Q113" i="7"/>
  <c r="P113" i="7"/>
  <c r="M113" i="7"/>
  <c r="J113" i="7"/>
  <c r="Q112" i="7"/>
  <c r="X111" i="13" s="1"/>
  <c r="P112" i="7"/>
  <c r="M112" i="7"/>
  <c r="J112" i="7"/>
  <c r="Q111" i="7"/>
  <c r="P111" i="7"/>
  <c r="M111" i="7"/>
  <c r="J111" i="7"/>
  <c r="O110" i="7"/>
  <c r="N110" i="7"/>
  <c r="P110" i="7" s="1"/>
  <c r="M110" i="7"/>
  <c r="L110" i="7"/>
  <c r="K110" i="7"/>
  <c r="I110" i="7"/>
  <c r="H110" i="7"/>
  <c r="G110" i="7"/>
  <c r="F110" i="7"/>
  <c r="E110" i="7"/>
  <c r="J110" i="7" s="1"/>
  <c r="Q110" i="7" s="1"/>
  <c r="X109" i="13" s="1"/>
  <c r="O109" i="7"/>
  <c r="N109" i="7"/>
  <c r="L109" i="7"/>
  <c r="K109" i="7"/>
  <c r="M109" i="7" s="1"/>
  <c r="I109" i="7"/>
  <c r="H109" i="7"/>
  <c r="G109" i="7"/>
  <c r="F109" i="7"/>
  <c r="J109" i="7" s="1"/>
  <c r="E109" i="7"/>
  <c r="P107" i="7"/>
  <c r="M107" i="7"/>
  <c r="J107" i="7"/>
  <c r="P106" i="7"/>
  <c r="M106" i="7"/>
  <c r="J106" i="7"/>
  <c r="P105" i="7"/>
  <c r="Q105" i="7" s="1"/>
  <c r="M105" i="7"/>
  <c r="J105" i="7"/>
  <c r="P104" i="7"/>
  <c r="M104" i="7"/>
  <c r="J104" i="7"/>
  <c r="P103" i="7"/>
  <c r="M103" i="7"/>
  <c r="J103" i="7"/>
  <c r="P102" i="7"/>
  <c r="M102" i="7"/>
  <c r="J102" i="7"/>
  <c r="P101" i="7"/>
  <c r="Q101" i="7" s="1"/>
  <c r="X100" i="13" s="1"/>
  <c r="M101" i="7"/>
  <c r="J101" i="7"/>
  <c r="P100" i="7"/>
  <c r="M100" i="7"/>
  <c r="J100" i="7"/>
  <c r="P99" i="7"/>
  <c r="M99" i="7"/>
  <c r="J99" i="7"/>
  <c r="P98" i="7"/>
  <c r="M98" i="7"/>
  <c r="J98" i="7"/>
  <c r="P97" i="7"/>
  <c r="O97" i="7"/>
  <c r="N97" i="7"/>
  <c r="L97" i="7"/>
  <c r="K97" i="7"/>
  <c r="M97" i="7" s="1"/>
  <c r="I97" i="7"/>
  <c r="H97" i="7"/>
  <c r="G97" i="7"/>
  <c r="F97" i="7"/>
  <c r="J97" i="7" s="1"/>
  <c r="E97" i="7"/>
  <c r="P96" i="7"/>
  <c r="O96" i="7"/>
  <c r="N96" i="7"/>
  <c r="L96" i="7"/>
  <c r="M96" i="7" s="1"/>
  <c r="K96" i="7"/>
  <c r="I96" i="7"/>
  <c r="H96" i="7"/>
  <c r="G96" i="7"/>
  <c r="F96" i="7"/>
  <c r="E96" i="7"/>
  <c r="Q94" i="7"/>
  <c r="P94" i="7"/>
  <c r="M94" i="7"/>
  <c r="J94" i="7"/>
  <c r="Q93" i="7"/>
  <c r="P93" i="7"/>
  <c r="M93" i="7"/>
  <c r="J93" i="7"/>
  <c r="Q92" i="7"/>
  <c r="P92" i="7"/>
  <c r="M92" i="7"/>
  <c r="J92" i="7"/>
  <c r="Q91" i="7"/>
  <c r="P91" i="7"/>
  <c r="M91" i="7"/>
  <c r="J91" i="7"/>
  <c r="P90" i="7"/>
  <c r="M90" i="7"/>
  <c r="N86" i="7" s="1"/>
  <c r="J90" i="7"/>
  <c r="P89" i="7"/>
  <c r="M89" i="7"/>
  <c r="J89" i="7"/>
  <c r="P88" i="7"/>
  <c r="M88" i="7"/>
  <c r="J88" i="7"/>
  <c r="P87" i="7"/>
  <c r="Q87" i="7" s="1"/>
  <c r="M87" i="7"/>
  <c r="J87" i="7"/>
  <c r="O86" i="7"/>
  <c r="L86" i="7"/>
  <c r="K86" i="7"/>
  <c r="M86" i="7" s="1"/>
  <c r="I86" i="7"/>
  <c r="H86" i="7"/>
  <c r="G86" i="7"/>
  <c r="F86" i="7"/>
  <c r="J86" i="7" s="1"/>
  <c r="E86" i="7"/>
  <c r="O85" i="7"/>
  <c r="P85" i="7" s="1"/>
  <c r="N85" i="7"/>
  <c r="L85" i="7"/>
  <c r="K85" i="7"/>
  <c r="M85" i="7" s="1"/>
  <c r="I85" i="7"/>
  <c r="H85" i="7"/>
  <c r="G85" i="7"/>
  <c r="F85" i="7"/>
  <c r="E85" i="7"/>
  <c r="P83" i="7"/>
  <c r="Q83" i="7" s="1"/>
  <c r="X82" i="13" s="1"/>
  <c r="M83" i="7"/>
  <c r="J83" i="7"/>
  <c r="P82" i="7"/>
  <c r="Q82" i="7" s="1"/>
  <c r="M82" i="7"/>
  <c r="J82" i="7"/>
  <c r="P81" i="7"/>
  <c r="Q81" i="7" s="1"/>
  <c r="X80" i="13" s="1"/>
  <c r="M81" i="7"/>
  <c r="J81" i="7"/>
  <c r="P80" i="7"/>
  <c r="Q80" i="7" s="1"/>
  <c r="M80" i="7"/>
  <c r="J80" i="7"/>
  <c r="Q79" i="7"/>
  <c r="X78" i="13" s="1"/>
  <c r="P79" i="7"/>
  <c r="M79" i="7"/>
  <c r="J79" i="7"/>
  <c r="P78" i="7"/>
  <c r="Q78" i="7" s="1"/>
  <c r="S78" i="7" s="1"/>
  <c r="M78" i="7"/>
  <c r="J78" i="7"/>
  <c r="P77" i="7"/>
  <c r="M77" i="7"/>
  <c r="J77" i="7"/>
  <c r="P76" i="7"/>
  <c r="M76" i="7"/>
  <c r="J76" i="7"/>
  <c r="P75" i="7"/>
  <c r="M75" i="7"/>
  <c r="J75" i="7"/>
  <c r="P74" i="7"/>
  <c r="Q74" i="7" s="1"/>
  <c r="M74" i="7"/>
  <c r="J74" i="7"/>
  <c r="P73" i="7"/>
  <c r="M73" i="7"/>
  <c r="J73" i="7"/>
  <c r="P72" i="7"/>
  <c r="M72" i="7"/>
  <c r="J72" i="7"/>
  <c r="P71" i="7"/>
  <c r="M71" i="7"/>
  <c r="J71" i="7"/>
  <c r="P70" i="7"/>
  <c r="Q70" i="7" s="1"/>
  <c r="M70" i="7"/>
  <c r="J70" i="7"/>
  <c r="P69" i="7"/>
  <c r="M69" i="7"/>
  <c r="J69" i="7"/>
  <c r="P68" i="7"/>
  <c r="M68" i="7"/>
  <c r="J68" i="7"/>
  <c r="P67" i="7"/>
  <c r="M67" i="7"/>
  <c r="J67" i="7"/>
  <c r="Q66" i="7"/>
  <c r="P66" i="7"/>
  <c r="M66" i="7"/>
  <c r="J66" i="7"/>
  <c r="Q65" i="7"/>
  <c r="X64" i="13" s="1"/>
  <c r="P65" i="7"/>
  <c r="M65" i="7"/>
  <c r="J65" i="7"/>
  <c r="Q64" i="7"/>
  <c r="P64" i="7"/>
  <c r="M64" i="7"/>
  <c r="J64" i="7"/>
  <c r="Q63" i="7"/>
  <c r="X62" i="13" s="1"/>
  <c r="P63" i="7"/>
  <c r="M63" i="7"/>
  <c r="J63" i="7"/>
  <c r="Q62" i="7"/>
  <c r="P62" i="7"/>
  <c r="M62" i="7"/>
  <c r="J62" i="7"/>
  <c r="Q61" i="7"/>
  <c r="X60" i="13" s="1"/>
  <c r="P61" i="7"/>
  <c r="M61" i="7"/>
  <c r="J61" i="7"/>
  <c r="Q60" i="7"/>
  <c r="P60" i="7"/>
  <c r="M60" i="7"/>
  <c r="J60" i="7"/>
  <c r="P59" i="7"/>
  <c r="O59" i="7"/>
  <c r="N59" i="7"/>
  <c r="M59" i="7"/>
  <c r="L59" i="7"/>
  <c r="K59" i="7"/>
  <c r="I59" i="7"/>
  <c r="H59" i="7"/>
  <c r="H5" i="7" s="1"/>
  <c r="G59" i="7"/>
  <c r="F59" i="7"/>
  <c r="E59" i="7"/>
  <c r="O58" i="7"/>
  <c r="N58" i="7"/>
  <c r="P58" i="7" s="1"/>
  <c r="M58" i="7"/>
  <c r="L58" i="7"/>
  <c r="K58" i="7"/>
  <c r="I58" i="7"/>
  <c r="H58" i="7"/>
  <c r="G58" i="7"/>
  <c r="F58" i="7"/>
  <c r="E58" i="7"/>
  <c r="J58" i="7" s="1"/>
  <c r="Q58" i="7" s="1"/>
  <c r="P56" i="7"/>
  <c r="Q56" i="7" s="1"/>
  <c r="X55" i="13" s="1"/>
  <c r="M56" i="7"/>
  <c r="J56" i="7"/>
  <c r="P55" i="7"/>
  <c r="M55" i="7"/>
  <c r="J55" i="7"/>
  <c r="P54" i="7"/>
  <c r="M54" i="7"/>
  <c r="J54" i="7"/>
  <c r="P53" i="7"/>
  <c r="M53" i="7"/>
  <c r="J53" i="7"/>
  <c r="P52" i="7"/>
  <c r="Q52" i="7" s="1"/>
  <c r="X51" i="13" s="1"/>
  <c r="M52" i="7"/>
  <c r="J52" i="7"/>
  <c r="P51" i="7"/>
  <c r="M51" i="7"/>
  <c r="J51" i="7"/>
  <c r="P50" i="7"/>
  <c r="M50" i="7"/>
  <c r="J50" i="7"/>
  <c r="P49" i="7"/>
  <c r="Q49" i="7" s="1"/>
  <c r="M49" i="7"/>
  <c r="J49" i="7"/>
  <c r="P48" i="7"/>
  <c r="Q48" i="7" s="1"/>
  <c r="X47" i="13" s="1"/>
  <c r="M48" i="7"/>
  <c r="J48" i="7"/>
  <c r="P47" i="7"/>
  <c r="Q47" i="7" s="1"/>
  <c r="M47" i="7"/>
  <c r="J47" i="7"/>
  <c r="P46" i="7"/>
  <c r="Q46" i="7" s="1"/>
  <c r="X45" i="13" s="1"/>
  <c r="W45" i="13" s="1"/>
  <c r="M46" i="7"/>
  <c r="J46" i="7"/>
  <c r="P45" i="7"/>
  <c r="P43" i="7" s="1"/>
  <c r="M45" i="7"/>
  <c r="J45" i="7"/>
  <c r="J44" i="7"/>
  <c r="Q44" i="7" s="1"/>
  <c r="X43" i="13" s="1"/>
  <c r="O43" i="7"/>
  <c r="N43" i="7"/>
  <c r="N39" i="7" s="1"/>
  <c r="P39" i="7" s="1"/>
  <c r="M43" i="7"/>
  <c r="L43" i="7"/>
  <c r="K43" i="7"/>
  <c r="J43" i="7"/>
  <c r="I43" i="7"/>
  <c r="H43" i="7"/>
  <c r="E43" i="7"/>
  <c r="E39" i="7" s="1"/>
  <c r="Q42" i="7"/>
  <c r="X41" i="13" s="1"/>
  <c r="P42" i="7"/>
  <c r="M42" i="7"/>
  <c r="J42" i="7"/>
  <c r="Q41" i="7"/>
  <c r="P41" i="7"/>
  <c r="M41" i="7"/>
  <c r="J41" i="7"/>
  <c r="O40" i="7"/>
  <c r="N40" i="7"/>
  <c r="P40" i="7" s="1"/>
  <c r="M40" i="7"/>
  <c r="L40" i="7"/>
  <c r="K40" i="7"/>
  <c r="I40" i="7"/>
  <c r="H40" i="7"/>
  <c r="G40" i="7"/>
  <c r="F40" i="7"/>
  <c r="E40" i="7"/>
  <c r="J40" i="7" s="1"/>
  <c r="Q40" i="7" s="1"/>
  <c r="X39" i="13" s="1"/>
  <c r="O39" i="7"/>
  <c r="L39" i="7"/>
  <c r="K39" i="7"/>
  <c r="M39" i="7" s="1"/>
  <c r="I39" i="7"/>
  <c r="H39" i="7"/>
  <c r="G39" i="7"/>
  <c r="F39" i="7"/>
  <c r="J39" i="7" s="1"/>
  <c r="P37" i="7"/>
  <c r="M37" i="7"/>
  <c r="J37" i="7"/>
  <c r="P36" i="7"/>
  <c r="Q36" i="7" s="1"/>
  <c r="M36" i="7"/>
  <c r="J36" i="7"/>
  <c r="P35" i="7"/>
  <c r="M35" i="7"/>
  <c r="J35" i="7"/>
  <c r="P34" i="7"/>
  <c r="M34" i="7"/>
  <c r="J34" i="7"/>
  <c r="P33" i="7"/>
  <c r="M33" i="7"/>
  <c r="J33" i="7"/>
  <c r="P32" i="7"/>
  <c r="Q32" i="7" s="1"/>
  <c r="M32" i="7"/>
  <c r="J32" i="7"/>
  <c r="P31" i="7"/>
  <c r="M31" i="7"/>
  <c r="J31" i="7"/>
  <c r="P30" i="7"/>
  <c r="M30" i="7"/>
  <c r="J30" i="7"/>
  <c r="P29" i="7"/>
  <c r="M29" i="7"/>
  <c r="J29" i="7"/>
  <c r="P28" i="7"/>
  <c r="Q28" i="7" s="1"/>
  <c r="M28" i="7"/>
  <c r="J28" i="7"/>
  <c r="P27" i="7"/>
  <c r="M27" i="7"/>
  <c r="J27" i="7"/>
  <c r="P26" i="7"/>
  <c r="M26" i="7"/>
  <c r="M22" i="7" s="1"/>
  <c r="J26" i="7"/>
  <c r="P25" i="7"/>
  <c r="M25" i="7"/>
  <c r="J25" i="7"/>
  <c r="P24" i="7"/>
  <c r="Q24" i="7" s="1"/>
  <c r="M24" i="7"/>
  <c r="J24" i="7"/>
  <c r="P23" i="7"/>
  <c r="O23" i="7"/>
  <c r="N23" i="7"/>
  <c r="L23" i="7"/>
  <c r="K23" i="7"/>
  <c r="J23" i="7"/>
  <c r="I23" i="7"/>
  <c r="H23" i="7"/>
  <c r="G23" i="7"/>
  <c r="F23" i="7"/>
  <c r="E23" i="7"/>
  <c r="O22" i="7"/>
  <c r="N22" i="7"/>
  <c r="L22" i="7"/>
  <c r="K22" i="7"/>
  <c r="J22" i="7"/>
  <c r="I22" i="7"/>
  <c r="H22" i="7"/>
  <c r="G22" i="7"/>
  <c r="F22" i="7"/>
  <c r="E22" i="7"/>
  <c r="Q21" i="7"/>
  <c r="X20" i="13" s="1"/>
  <c r="P21" i="7"/>
  <c r="M21" i="7"/>
  <c r="J21" i="7"/>
  <c r="Q20" i="7"/>
  <c r="P20" i="7"/>
  <c r="M20" i="7"/>
  <c r="J20" i="7"/>
  <c r="Q19" i="7"/>
  <c r="X18" i="13" s="1"/>
  <c r="P19" i="7"/>
  <c r="M19" i="7"/>
  <c r="J19" i="7"/>
  <c r="Q18" i="7"/>
  <c r="P18" i="7"/>
  <c r="M18" i="7"/>
  <c r="J18" i="7"/>
  <c r="P17" i="7"/>
  <c r="Q17" i="7" s="1"/>
  <c r="X16" i="13" s="1"/>
  <c r="M17" i="7"/>
  <c r="J17" i="7"/>
  <c r="P16" i="7"/>
  <c r="M16" i="7"/>
  <c r="J16" i="7"/>
  <c r="P15" i="7"/>
  <c r="M15" i="7"/>
  <c r="J15" i="7"/>
  <c r="P14" i="7"/>
  <c r="M14" i="7"/>
  <c r="J14" i="7"/>
  <c r="P13" i="7"/>
  <c r="Q13" i="7" s="1"/>
  <c r="X12" i="13" s="1"/>
  <c r="M13" i="7"/>
  <c r="J13" i="7"/>
  <c r="P12" i="7"/>
  <c r="M12" i="7"/>
  <c r="J12" i="7"/>
  <c r="P11" i="7"/>
  <c r="M11" i="7"/>
  <c r="J11" i="7"/>
  <c r="P10" i="7"/>
  <c r="M10" i="7"/>
  <c r="J10" i="7"/>
  <c r="P9" i="7"/>
  <c r="O9" i="7"/>
  <c r="N9" i="7"/>
  <c r="L9" i="7"/>
  <c r="L7" i="7" s="1"/>
  <c r="K9" i="7"/>
  <c r="I9" i="7"/>
  <c r="H9" i="7"/>
  <c r="H7" i="7" s="1"/>
  <c r="G9" i="7"/>
  <c r="G7" i="7" s="1"/>
  <c r="F9" i="7"/>
  <c r="E9" i="7"/>
  <c r="P8" i="7"/>
  <c r="O8" i="7"/>
  <c r="N8" i="7"/>
  <c r="L8" i="7"/>
  <c r="L6" i="7" s="1"/>
  <c r="K8" i="7"/>
  <c r="I8" i="7"/>
  <c r="H8" i="7"/>
  <c r="G8" i="7"/>
  <c r="F8" i="7"/>
  <c r="E8" i="7"/>
  <c r="N7" i="7"/>
  <c r="I7" i="7"/>
  <c r="F7" i="7"/>
  <c r="F5" i="7" s="1"/>
  <c r="E7" i="7"/>
  <c r="O6" i="7"/>
  <c r="N6" i="7"/>
  <c r="K6" i="7"/>
  <c r="G6" i="7"/>
  <c r="F6" i="7"/>
  <c r="G5" i="7"/>
  <c r="L4" i="7"/>
  <c r="P350" i="6"/>
  <c r="M350" i="6"/>
  <c r="J350" i="6"/>
  <c r="P349" i="6"/>
  <c r="Q349" i="6" s="1"/>
  <c r="M349" i="6"/>
  <c r="J349" i="6"/>
  <c r="P348" i="6"/>
  <c r="M348" i="6"/>
  <c r="J348" i="6"/>
  <c r="P347" i="6"/>
  <c r="M347" i="6"/>
  <c r="J347" i="6"/>
  <c r="P346" i="6"/>
  <c r="M346" i="6"/>
  <c r="J346" i="6"/>
  <c r="P345" i="6"/>
  <c r="Q345" i="6" s="1"/>
  <c r="M345" i="6"/>
  <c r="J345" i="6"/>
  <c r="P344" i="6"/>
  <c r="M344" i="6"/>
  <c r="J344" i="6"/>
  <c r="P343" i="6"/>
  <c r="M343" i="6"/>
  <c r="J343" i="6"/>
  <c r="P342" i="6"/>
  <c r="M342" i="6"/>
  <c r="J342" i="6"/>
  <c r="P341" i="6"/>
  <c r="Q341" i="6" s="1"/>
  <c r="M341" i="6"/>
  <c r="J341" i="6"/>
  <c r="P340" i="6"/>
  <c r="M340" i="6"/>
  <c r="J340" i="6"/>
  <c r="P339" i="6"/>
  <c r="M339" i="6"/>
  <c r="J339" i="6"/>
  <c r="P338" i="6"/>
  <c r="M338" i="6"/>
  <c r="J338" i="6"/>
  <c r="P337" i="6"/>
  <c r="Q337" i="6" s="1"/>
  <c r="M337" i="6"/>
  <c r="J337" i="6"/>
  <c r="P336" i="6"/>
  <c r="M336" i="6"/>
  <c r="J336" i="6"/>
  <c r="P335" i="6"/>
  <c r="M335" i="6"/>
  <c r="J335" i="6"/>
  <c r="P334" i="6"/>
  <c r="M334" i="6"/>
  <c r="J334" i="6"/>
  <c r="P333" i="6"/>
  <c r="Q333" i="6" s="1"/>
  <c r="M333" i="6"/>
  <c r="J333" i="6"/>
  <c r="P332" i="6"/>
  <c r="M332" i="6"/>
  <c r="J332" i="6"/>
  <c r="P331" i="6"/>
  <c r="M331" i="6"/>
  <c r="J331" i="6"/>
  <c r="P330" i="6"/>
  <c r="M330" i="6"/>
  <c r="J330" i="6"/>
  <c r="P329" i="6"/>
  <c r="Q329" i="6" s="1"/>
  <c r="M329" i="6"/>
  <c r="J329" i="6"/>
  <c r="P328" i="6"/>
  <c r="M328" i="6"/>
  <c r="J328" i="6"/>
  <c r="P327" i="6"/>
  <c r="M327" i="6"/>
  <c r="J327" i="6"/>
  <c r="P326" i="6"/>
  <c r="M326" i="6"/>
  <c r="J326" i="6"/>
  <c r="P325" i="6"/>
  <c r="Q325" i="6" s="1"/>
  <c r="M325" i="6"/>
  <c r="J325" i="6"/>
  <c r="P324" i="6"/>
  <c r="M324" i="6"/>
  <c r="J324" i="6"/>
  <c r="P323" i="6"/>
  <c r="M323" i="6"/>
  <c r="J323" i="6"/>
  <c r="O322" i="6"/>
  <c r="N322" i="6"/>
  <c r="P322" i="6" s="1"/>
  <c r="L322" i="6"/>
  <c r="K322" i="6"/>
  <c r="I322" i="6"/>
  <c r="H322" i="6"/>
  <c r="G322" i="6"/>
  <c r="G290" i="6" s="1"/>
  <c r="F322" i="6"/>
  <c r="J322" i="6" s="1"/>
  <c r="E322" i="6"/>
  <c r="O321" i="6"/>
  <c r="N321" i="6"/>
  <c r="L321" i="6"/>
  <c r="K321" i="6"/>
  <c r="M321" i="6" s="1"/>
  <c r="I321" i="6"/>
  <c r="H321" i="6"/>
  <c r="G321" i="6"/>
  <c r="F321" i="6"/>
  <c r="E321" i="6"/>
  <c r="J321" i="6" s="1"/>
  <c r="P320" i="6"/>
  <c r="Q320" i="6" s="1"/>
  <c r="M320" i="6"/>
  <c r="J320" i="6"/>
  <c r="P319" i="6"/>
  <c r="Q319" i="6" s="1"/>
  <c r="M319" i="6"/>
  <c r="J319" i="6"/>
  <c r="P318" i="6"/>
  <c r="Q318" i="6" s="1"/>
  <c r="M318" i="6"/>
  <c r="J318" i="6"/>
  <c r="P317" i="6"/>
  <c r="Q317" i="6" s="1"/>
  <c r="M317" i="6"/>
  <c r="J317" i="6"/>
  <c r="P316" i="6"/>
  <c r="Q316" i="6" s="1"/>
  <c r="M316" i="6"/>
  <c r="J316" i="6"/>
  <c r="P315" i="6"/>
  <c r="Q315" i="6" s="1"/>
  <c r="M315" i="6"/>
  <c r="J315" i="6"/>
  <c r="P314" i="6"/>
  <c r="Q314" i="6" s="1"/>
  <c r="M314" i="6"/>
  <c r="J314" i="6"/>
  <c r="P313" i="6"/>
  <c r="Q313" i="6" s="1"/>
  <c r="M313" i="6"/>
  <c r="J313" i="6"/>
  <c r="P312" i="6"/>
  <c r="Q312" i="6" s="1"/>
  <c r="M312" i="6"/>
  <c r="J312" i="6"/>
  <c r="P311" i="6"/>
  <c r="Q311" i="6" s="1"/>
  <c r="M311" i="6"/>
  <c r="J311" i="6"/>
  <c r="P310" i="6"/>
  <c r="Q310" i="6" s="1"/>
  <c r="M310" i="6"/>
  <c r="J310" i="6"/>
  <c r="P309" i="6"/>
  <c r="Q309" i="6" s="1"/>
  <c r="M309" i="6"/>
  <c r="J309" i="6"/>
  <c r="P308" i="6"/>
  <c r="Q308" i="6" s="1"/>
  <c r="M308" i="6"/>
  <c r="J308" i="6"/>
  <c r="P307" i="6"/>
  <c r="Q307" i="6" s="1"/>
  <c r="M307" i="6"/>
  <c r="J307" i="6"/>
  <c r="P306" i="6"/>
  <c r="Q306" i="6" s="1"/>
  <c r="M306" i="6"/>
  <c r="J306" i="6"/>
  <c r="P305" i="6"/>
  <c r="Q305" i="6" s="1"/>
  <c r="M305" i="6"/>
  <c r="J305" i="6"/>
  <c r="P304" i="6"/>
  <c r="Q304" i="6" s="1"/>
  <c r="M304" i="6"/>
  <c r="J304" i="6"/>
  <c r="P303" i="6"/>
  <c r="Q303" i="6" s="1"/>
  <c r="M303" i="6"/>
  <c r="J303" i="6"/>
  <c r="P302" i="6"/>
  <c r="Q302" i="6" s="1"/>
  <c r="M302" i="6"/>
  <c r="J302" i="6"/>
  <c r="P301" i="6"/>
  <c r="Q301" i="6" s="1"/>
  <c r="M301" i="6"/>
  <c r="J301" i="6"/>
  <c r="P300" i="6"/>
  <c r="Q300" i="6" s="1"/>
  <c r="M300" i="6"/>
  <c r="J300" i="6"/>
  <c r="P299" i="6"/>
  <c r="Q299" i="6" s="1"/>
  <c r="M299" i="6"/>
  <c r="J299" i="6"/>
  <c r="P298" i="6"/>
  <c r="O298" i="6"/>
  <c r="N298" i="6"/>
  <c r="L298" i="6"/>
  <c r="L290" i="6" s="1"/>
  <c r="K298" i="6"/>
  <c r="I298" i="6"/>
  <c r="I290" i="6" s="1"/>
  <c r="H298" i="6"/>
  <c r="H290" i="6" s="1"/>
  <c r="G298" i="6"/>
  <c r="F298" i="6"/>
  <c r="E298" i="6"/>
  <c r="O297" i="6"/>
  <c r="N297" i="6"/>
  <c r="M297" i="6"/>
  <c r="L297" i="6"/>
  <c r="K297" i="6"/>
  <c r="I297" i="6"/>
  <c r="I289" i="6" s="1"/>
  <c r="H297" i="6"/>
  <c r="G297" i="6"/>
  <c r="F297" i="6"/>
  <c r="F289" i="6" s="1"/>
  <c r="E297" i="6"/>
  <c r="P296" i="6"/>
  <c r="M296" i="6"/>
  <c r="J296" i="6"/>
  <c r="P295" i="6"/>
  <c r="Q295" i="6" s="1"/>
  <c r="M295" i="6"/>
  <c r="J295" i="6"/>
  <c r="P294" i="6"/>
  <c r="M294" i="6"/>
  <c r="J294" i="6"/>
  <c r="P293" i="6"/>
  <c r="M293" i="6"/>
  <c r="J293" i="6"/>
  <c r="P292" i="6"/>
  <c r="M292" i="6"/>
  <c r="J292" i="6"/>
  <c r="P291" i="6"/>
  <c r="Q291" i="6" s="1"/>
  <c r="M291" i="6"/>
  <c r="J291" i="6"/>
  <c r="O290" i="6"/>
  <c r="N290" i="6"/>
  <c r="P290" i="6" s="1"/>
  <c r="F290" i="6"/>
  <c r="L289" i="6"/>
  <c r="K289" i="6"/>
  <c r="M289" i="6" s="1"/>
  <c r="H289" i="6"/>
  <c r="G289" i="6"/>
  <c r="P287" i="6"/>
  <c r="Q287" i="6" s="1"/>
  <c r="J287" i="6"/>
  <c r="P286" i="6"/>
  <c r="M286" i="6"/>
  <c r="J286" i="6"/>
  <c r="P285" i="6"/>
  <c r="M285" i="6"/>
  <c r="J285" i="6"/>
  <c r="P284" i="6"/>
  <c r="Q284" i="6" s="1"/>
  <c r="M284" i="6"/>
  <c r="J284" i="6"/>
  <c r="P283" i="6"/>
  <c r="M283" i="6"/>
  <c r="J283" i="6"/>
  <c r="P282" i="6"/>
  <c r="M282" i="6"/>
  <c r="J282" i="6"/>
  <c r="P281" i="6"/>
  <c r="Q281" i="6" s="1"/>
  <c r="M281" i="6"/>
  <c r="J281" i="6"/>
  <c r="Q280" i="6"/>
  <c r="P280" i="6"/>
  <c r="M280" i="6"/>
  <c r="J280" i="6"/>
  <c r="Q279" i="6"/>
  <c r="P279" i="6"/>
  <c r="M279" i="6"/>
  <c r="J279" i="6"/>
  <c r="Q278" i="6"/>
  <c r="P278" i="6"/>
  <c r="M278" i="6"/>
  <c r="J278" i="6"/>
  <c r="Q277" i="6"/>
  <c r="P277" i="6"/>
  <c r="M277" i="6"/>
  <c r="J277" i="6"/>
  <c r="Q276" i="6"/>
  <c r="P276" i="6"/>
  <c r="M276" i="6"/>
  <c r="J276" i="6"/>
  <c r="P275" i="6"/>
  <c r="M275" i="6"/>
  <c r="J275" i="6"/>
  <c r="P274" i="6"/>
  <c r="M274" i="6"/>
  <c r="J274" i="6"/>
  <c r="P273" i="6"/>
  <c r="M273" i="6"/>
  <c r="J273" i="6"/>
  <c r="P272" i="6"/>
  <c r="Q272" i="6" s="1"/>
  <c r="M272" i="6"/>
  <c r="J272" i="6"/>
  <c r="P271" i="6"/>
  <c r="M271" i="6"/>
  <c r="P270" i="6"/>
  <c r="M270" i="6"/>
  <c r="J270" i="6"/>
  <c r="O269" i="6"/>
  <c r="N269" i="6"/>
  <c r="L269" i="6"/>
  <c r="K269" i="6"/>
  <c r="M269" i="6" s="1"/>
  <c r="I269" i="6"/>
  <c r="H269" i="6"/>
  <c r="G269" i="6"/>
  <c r="F269" i="6"/>
  <c r="J269" i="6" s="1"/>
  <c r="E269" i="6"/>
  <c r="O268" i="6"/>
  <c r="P268" i="6" s="1"/>
  <c r="N268" i="6"/>
  <c r="L268" i="6"/>
  <c r="K268" i="6"/>
  <c r="M268" i="6" s="1"/>
  <c r="I268" i="6"/>
  <c r="H268" i="6"/>
  <c r="G268" i="6"/>
  <c r="F268" i="6"/>
  <c r="E268" i="6"/>
  <c r="Q266" i="6"/>
  <c r="P266" i="6"/>
  <c r="M266" i="6"/>
  <c r="J266" i="6"/>
  <c r="Q265" i="6"/>
  <c r="P265" i="6"/>
  <c r="M265" i="6"/>
  <c r="J265" i="6"/>
  <c r="Q264" i="6"/>
  <c r="P264" i="6"/>
  <c r="M264" i="6"/>
  <c r="J264" i="6"/>
  <c r="Q263" i="6"/>
  <c r="P263" i="6"/>
  <c r="M263" i="6"/>
  <c r="J263" i="6"/>
  <c r="Q262" i="6"/>
  <c r="P262" i="6"/>
  <c r="M262" i="6"/>
  <c r="J262" i="6"/>
  <c r="Q261" i="6"/>
  <c r="P261" i="6"/>
  <c r="M261" i="6"/>
  <c r="J261" i="6"/>
  <c r="Q260" i="6"/>
  <c r="P260" i="6"/>
  <c r="M260" i="6"/>
  <c r="J260" i="6"/>
  <c r="Q259" i="6"/>
  <c r="P259" i="6"/>
  <c r="M259" i="6"/>
  <c r="J259" i="6"/>
  <c r="Q258" i="6"/>
  <c r="P258" i="6"/>
  <c r="M258" i="6"/>
  <c r="J258" i="6"/>
  <c r="Q257" i="6"/>
  <c r="P257" i="6"/>
  <c r="M257" i="6"/>
  <c r="J257" i="6"/>
  <c r="Q256" i="6"/>
  <c r="P256" i="6"/>
  <c r="M256" i="6"/>
  <c r="J256" i="6"/>
  <c r="Q255" i="6"/>
  <c r="P255" i="6"/>
  <c r="M255" i="6"/>
  <c r="J255" i="6"/>
  <c r="Q254" i="6"/>
  <c r="P254" i="6"/>
  <c r="P244" i="6" s="1"/>
  <c r="M254" i="6"/>
  <c r="J254" i="6"/>
  <c r="Q253" i="6"/>
  <c r="P253" i="6"/>
  <c r="M253" i="6"/>
  <c r="J253" i="6"/>
  <c r="S252" i="6"/>
  <c r="P252" i="6"/>
  <c r="M252" i="6"/>
  <c r="J252" i="6"/>
  <c r="Q252" i="6" s="1"/>
  <c r="P251" i="6"/>
  <c r="M251" i="6"/>
  <c r="J251" i="6"/>
  <c r="P250" i="6"/>
  <c r="M250" i="6"/>
  <c r="J250" i="6"/>
  <c r="P249" i="6"/>
  <c r="Q249" i="6" s="1"/>
  <c r="M249" i="6"/>
  <c r="J249" i="6"/>
  <c r="P248" i="6"/>
  <c r="M248" i="6"/>
  <c r="J248" i="6"/>
  <c r="P247" i="6"/>
  <c r="M247" i="6"/>
  <c r="J247" i="6"/>
  <c r="P246" i="6"/>
  <c r="M246" i="6"/>
  <c r="J246" i="6"/>
  <c r="P245" i="6"/>
  <c r="Q245" i="6" s="1"/>
  <c r="M245" i="6"/>
  <c r="J245" i="6"/>
  <c r="O244" i="6"/>
  <c r="N244" i="6"/>
  <c r="L244" i="6"/>
  <c r="K244" i="6"/>
  <c r="I244" i="6"/>
  <c r="H244" i="6"/>
  <c r="G244" i="6"/>
  <c r="F244" i="6"/>
  <c r="J244" i="6" s="1"/>
  <c r="E244" i="6"/>
  <c r="P243" i="6"/>
  <c r="O243" i="6"/>
  <c r="N243" i="6"/>
  <c r="L243" i="6"/>
  <c r="K243" i="6"/>
  <c r="I243" i="6"/>
  <c r="H243" i="6"/>
  <c r="G243" i="6"/>
  <c r="F243" i="6"/>
  <c r="E243" i="6"/>
  <c r="P241" i="6"/>
  <c r="Q241" i="6" s="1"/>
  <c r="M241" i="6"/>
  <c r="J241" i="6"/>
  <c r="P240" i="6"/>
  <c r="Q240" i="6" s="1"/>
  <c r="M240" i="6"/>
  <c r="J240" i="6"/>
  <c r="P239" i="6"/>
  <c r="Q239" i="6" s="1"/>
  <c r="M239" i="6"/>
  <c r="J239" i="6"/>
  <c r="P238" i="6"/>
  <c r="Q238" i="6" s="1"/>
  <c r="M238" i="6"/>
  <c r="J238" i="6"/>
  <c r="P237" i="6"/>
  <c r="Q237" i="6" s="1"/>
  <c r="M237" i="6"/>
  <c r="J237" i="6"/>
  <c r="P236" i="6"/>
  <c r="Q236" i="6" s="1"/>
  <c r="M236" i="6"/>
  <c r="J236" i="6"/>
  <c r="P235" i="6"/>
  <c r="Q235" i="6" s="1"/>
  <c r="M235" i="6"/>
  <c r="J235" i="6"/>
  <c r="P234" i="6"/>
  <c r="Q234" i="6" s="1"/>
  <c r="M234" i="6"/>
  <c r="J234" i="6"/>
  <c r="P233" i="6"/>
  <c r="Q233" i="6" s="1"/>
  <c r="M233" i="6"/>
  <c r="J233" i="6"/>
  <c r="P232" i="6"/>
  <c r="Q232" i="6" s="1"/>
  <c r="M232" i="6"/>
  <c r="J232" i="6"/>
  <c r="P231" i="6"/>
  <c r="Q231" i="6" s="1"/>
  <c r="M231" i="6"/>
  <c r="J231" i="6"/>
  <c r="P230" i="6"/>
  <c r="Q230" i="6" s="1"/>
  <c r="M230" i="6"/>
  <c r="J230" i="6"/>
  <c r="P229" i="6"/>
  <c r="O229" i="6"/>
  <c r="N229" i="6"/>
  <c r="L229" i="6"/>
  <c r="M229" i="6" s="1"/>
  <c r="K229" i="6"/>
  <c r="I229" i="6"/>
  <c r="H229" i="6"/>
  <c r="G229" i="6"/>
  <c r="F229" i="6"/>
  <c r="E229" i="6"/>
  <c r="O228" i="6"/>
  <c r="N228" i="6"/>
  <c r="P228" i="6" s="1"/>
  <c r="M228" i="6"/>
  <c r="L228" i="6"/>
  <c r="K228" i="6"/>
  <c r="I228" i="6"/>
  <c r="H228" i="6"/>
  <c r="G228" i="6"/>
  <c r="F228" i="6"/>
  <c r="E228" i="6"/>
  <c r="J228" i="6" s="1"/>
  <c r="Q228" i="6" s="1"/>
  <c r="P227" i="6"/>
  <c r="M227" i="6"/>
  <c r="J227" i="6"/>
  <c r="P226" i="6"/>
  <c r="M226" i="6"/>
  <c r="J226" i="6"/>
  <c r="P225" i="6"/>
  <c r="M225" i="6"/>
  <c r="J225" i="6"/>
  <c r="P224" i="6"/>
  <c r="Q224" i="6" s="1"/>
  <c r="M224" i="6"/>
  <c r="J224" i="6"/>
  <c r="P223" i="6"/>
  <c r="M223" i="6"/>
  <c r="J223" i="6"/>
  <c r="P222" i="6"/>
  <c r="M222" i="6"/>
  <c r="J222" i="6"/>
  <c r="P221" i="6"/>
  <c r="M221" i="6"/>
  <c r="J221" i="6"/>
  <c r="P220" i="6"/>
  <c r="Q220" i="6" s="1"/>
  <c r="M220" i="6"/>
  <c r="J220" i="6"/>
  <c r="P219" i="6"/>
  <c r="M219" i="6"/>
  <c r="J219" i="6"/>
  <c r="P218" i="6"/>
  <c r="M218" i="6"/>
  <c r="J218" i="6"/>
  <c r="P217" i="6"/>
  <c r="M217" i="6"/>
  <c r="J217" i="6"/>
  <c r="P216" i="6"/>
  <c r="Q216" i="6" s="1"/>
  <c r="M216" i="6"/>
  <c r="J216" i="6"/>
  <c r="P215" i="6"/>
  <c r="M215" i="6"/>
  <c r="J215" i="6"/>
  <c r="P214" i="6"/>
  <c r="M214" i="6"/>
  <c r="J214" i="6"/>
  <c r="P213" i="6"/>
  <c r="M213" i="6"/>
  <c r="J213" i="6"/>
  <c r="P212" i="6"/>
  <c r="Q212" i="6" s="1"/>
  <c r="M212" i="6"/>
  <c r="J212" i="6"/>
  <c r="P211" i="6"/>
  <c r="M211" i="6"/>
  <c r="J211" i="6"/>
  <c r="P210" i="6"/>
  <c r="M210" i="6"/>
  <c r="J210" i="6"/>
  <c r="P209" i="6"/>
  <c r="M209" i="6"/>
  <c r="J209" i="6"/>
  <c r="P208" i="6"/>
  <c r="Q208" i="6" s="1"/>
  <c r="M208" i="6"/>
  <c r="J208" i="6"/>
  <c r="O207" i="6"/>
  <c r="P207" i="6" s="1"/>
  <c r="N207" i="6"/>
  <c r="L207" i="6"/>
  <c r="K207" i="6"/>
  <c r="M207" i="6" s="1"/>
  <c r="I207" i="6"/>
  <c r="H207" i="6"/>
  <c r="G207" i="6"/>
  <c r="F207" i="6"/>
  <c r="E207" i="6"/>
  <c r="J207" i="6" s="1"/>
  <c r="O206" i="6"/>
  <c r="N206" i="6"/>
  <c r="L206" i="6"/>
  <c r="K206" i="6"/>
  <c r="M206" i="6" s="1"/>
  <c r="I206" i="6"/>
  <c r="H206" i="6"/>
  <c r="G206" i="6"/>
  <c r="F206" i="6"/>
  <c r="J206" i="6" s="1"/>
  <c r="E206" i="6"/>
  <c r="P205" i="6"/>
  <c r="M205" i="6"/>
  <c r="J205" i="6"/>
  <c r="P204" i="6"/>
  <c r="Q204" i="6" s="1"/>
  <c r="M204" i="6"/>
  <c r="J204" i="6"/>
  <c r="P203" i="6"/>
  <c r="M203" i="6"/>
  <c r="J203" i="6"/>
  <c r="P202" i="6"/>
  <c r="M202" i="6"/>
  <c r="J202" i="6"/>
  <c r="P201" i="6"/>
  <c r="M201" i="6"/>
  <c r="J201" i="6"/>
  <c r="P200" i="6"/>
  <c r="Q200" i="6" s="1"/>
  <c r="M200" i="6"/>
  <c r="J200" i="6"/>
  <c r="P199" i="6"/>
  <c r="M199" i="6"/>
  <c r="J199" i="6"/>
  <c r="P198" i="6"/>
  <c r="M198" i="6"/>
  <c r="J198" i="6"/>
  <c r="O197" i="6"/>
  <c r="N197" i="6"/>
  <c r="L197" i="6"/>
  <c r="L195" i="6" s="1"/>
  <c r="K197" i="6"/>
  <c r="I197" i="6"/>
  <c r="H197" i="6"/>
  <c r="H195" i="6" s="1"/>
  <c r="G197" i="6"/>
  <c r="G195" i="6" s="1"/>
  <c r="F197" i="6"/>
  <c r="E197" i="6"/>
  <c r="P196" i="6"/>
  <c r="O196" i="6"/>
  <c r="N196" i="6"/>
  <c r="L196" i="6"/>
  <c r="K196" i="6"/>
  <c r="I196" i="6"/>
  <c r="I194" i="6" s="1"/>
  <c r="H196" i="6"/>
  <c r="H194" i="6" s="1"/>
  <c r="G196" i="6"/>
  <c r="F196" i="6"/>
  <c r="E196" i="6"/>
  <c r="E194" i="6" s="1"/>
  <c r="N195" i="6"/>
  <c r="I195" i="6"/>
  <c r="F195" i="6"/>
  <c r="E195" i="6"/>
  <c r="O194" i="6"/>
  <c r="K194" i="6"/>
  <c r="G194" i="6"/>
  <c r="F194" i="6"/>
  <c r="P192" i="6"/>
  <c r="Q192" i="6" s="1"/>
  <c r="V191" i="13" s="1"/>
  <c r="M192" i="6"/>
  <c r="J192" i="6"/>
  <c r="P191" i="6"/>
  <c r="M191" i="6"/>
  <c r="J191" i="6"/>
  <c r="P190" i="6"/>
  <c r="Q190" i="6" s="1"/>
  <c r="M190" i="6"/>
  <c r="J190" i="6"/>
  <c r="Q189" i="6"/>
  <c r="P189" i="6"/>
  <c r="M189" i="6"/>
  <c r="J189" i="6"/>
  <c r="Q188" i="6"/>
  <c r="P188" i="6"/>
  <c r="M188" i="6"/>
  <c r="J188" i="6"/>
  <c r="Q187" i="6"/>
  <c r="P187" i="6"/>
  <c r="M187" i="6"/>
  <c r="J187" i="6"/>
  <c r="Q186" i="6"/>
  <c r="P186" i="6"/>
  <c r="M186" i="6"/>
  <c r="J186" i="6"/>
  <c r="Q185" i="6"/>
  <c r="P185" i="6"/>
  <c r="M185" i="6"/>
  <c r="J185" i="6"/>
  <c r="Q184" i="6"/>
  <c r="P184" i="6"/>
  <c r="M184" i="6"/>
  <c r="J184" i="6"/>
  <c r="Q183" i="6"/>
  <c r="P183" i="6"/>
  <c r="M183" i="6"/>
  <c r="J183" i="6"/>
  <c r="Q182" i="6"/>
  <c r="P182" i="6"/>
  <c r="M182" i="6"/>
  <c r="J182" i="6"/>
  <c r="Q181" i="6"/>
  <c r="P181" i="6"/>
  <c r="M181" i="6"/>
  <c r="J181" i="6"/>
  <c r="Q180" i="6"/>
  <c r="P180" i="6"/>
  <c r="M180" i="6"/>
  <c r="J180" i="6"/>
  <c r="Q179" i="6"/>
  <c r="P179" i="6"/>
  <c r="M179" i="6"/>
  <c r="J179" i="6"/>
  <c r="Q178" i="6"/>
  <c r="P178" i="6"/>
  <c r="M178" i="6"/>
  <c r="J178" i="6"/>
  <c r="Q177" i="6"/>
  <c r="P177" i="6"/>
  <c r="M177" i="6"/>
  <c r="J177" i="6"/>
  <c r="Q176" i="6"/>
  <c r="P176" i="6"/>
  <c r="M176" i="6"/>
  <c r="J176" i="6"/>
  <c r="Q175" i="6"/>
  <c r="P175" i="6"/>
  <c r="M175" i="6"/>
  <c r="J175" i="6"/>
  <c r="Q174" i="6"/>
  <c r="P174" i="6"/>
  <c r="M174" i="6"/>
  <c r="J174" i="6"/>
  <c r="Q173" i="6"/>
  <c r="P173" i="6"/>
  <c r="M173" i="6"/>
  <c r="J173" i="6"/>
  <c r="Q172" i="6"/>
  <c r="P172" i="6"/>
  <c r="M172" i="6"/>
  <c r="J172" i="6"/>
  <c r="Q171" i="6"/>
  <c r="P171" i="6"/>
  <c r="M171" i="6"/>
  <c r="J171" i="6"/>
  <c r="Q170" i="6"/>
  <c r="P170" i="6"/>
  <c r="M170" i="6"/>
  <c r="J170" i="6"/>
  <c r="Q169" i="6"/>
  <c r="P169" i="6"/>
  <c r="M169" i="6"/>
  <c r="J169" i="6"/>
  <c r="Q168" i="6"/>
  <c r="P168" i="6"/>
  <c r="M168" i="6"/>
  <c r="J168" i="6"/>
  <c r="Q167" i="6"/>
  <c r="P167" i="6"/>
  <c r="M167" i="6"/>
  <c r="J167" i="6"/>
  <c r="Q166" i="6"/>
  <c r="P166" i="6"/>
  <c r="M166" i="6"/>
  <c r="J166" i="6"/>
  <c r="Q165" i="6"/>
  <c r="P165" i="6"/>
  <c r="M165" i="6"/>
  <c r="J165" i="6"/>
  <c r="Q164" i="6"/>
  <c r="P164" i="6"/>
  <c r="M164" i="6"/>
  <c r="J164" i="6"/>
  <c r="Q163" i="6"/>
  <c r="P163" i="6"/>
  <c r="M163" i="6"/>
  <c r="J163" i="6"/>
  <c r="P162" i="6"/>
  <c r="M162" i="6"/>
  <c r="J162" i="6"/>
  <c r="P161" i="6"/>
  <c r="Q161" i="6" s="1"/>
  <c r="S161" i="6" s="1"/>
  <c r="M161" i="6"/>
  <c r="J161" i="6"/>
  <c r="O160" i="6"/>
  <c r="P160" i="6" s="1"/>
  <c r="N160" i="6"/>
  <c r="L160" i="6"/>
  <c r="K160" i="6"/>
  <c r="M160" i="6" s="1"/>
  <c r="I160" i="6"/>
  <c r="H160" i="6"/>
  <c r="G160" i="6"/>
  <c r="F160" i="6"/>
  <c r="E160" i="6"/>
  <c r="J160" i="6" s="1"/>
  <c r="P159" i="6"/>
  <c r="O159" i="6"/>
  <c r="N159" i="6"/>
  <c r="L159" i="6"/>
  <c r="M159" i="6" s="1"/>
  <c r="K159" i="6"/>
  <c r="I159" i="6"/>
  <c r="H159" i="6"/>
  <c r="G159" i="6"/>
  <c r="F159" i="6"/>
  <c r="E159" i="6"/>
  <c r="J159" i="6" s="1"/>
  <c r="P157" i="6"/>
  <c r="M157" i="6"/>
  <c r="J157" i="6"/>
  <c r="Q157" i="6" s="1"/>
  <c r="V156" i="13" s="1"/>
  <c r="P156" i="6"/>
  <c r="M156" i="6"/>
  <c r="J156" i="6"/>
  <c r="Q156" i="6" s="1"/>
  <c r="P155" i="6"/>
  <c r="M155" i="6"/>
  <c r="J155" i="6"/>
  <c r="Q155" i="6" s="1"/>
  <c r="P154" i="6"/>
  <c r="M154" i="6"/>
  <c r="J154" i="6"/>
  <c r="Q154" i="6" s="1"/>
  <c r="P153" i="6"/>
  <c r="M153" i="6"/>
  <c r="J153" i="6"/>
  <c r="Q153" i="6" s="1"/>
  <c r="V152" i="13" s="1"/>
  <c r="P152" i="6"/>
  <c r="M152" i="6"/>
  <c r="J152" i="6"/>
  <c r="Q152" i="6" s="1"/>
  <c r="P151" i="6"/>
  <c r="M151" i="6"/>
  <c r="J151" i="6"/>
  <c r="P150" i="6"/>
  <c r="Q150" i="6" s="1"/>
  <c r="M150" i="6"/>
  <c r="J150" i="6"/>
  <c r="P149" i="6"/>
  <c r="O149" i="6"/>
  <c r="N149" i="6"/>
  <c r="L149" i="6"/>
  <c r="K149" i="6"/>
  <c r="M149" i="6" s="1"/>
  <c r="I149" i="6"/>
  <c r="H149" i="6"/>
  <c r="G149" i="6"/>
  <c r="F149" i="6"/>
  <c r="E149" i="6"/>
  <c r="P148" i="6"/>
  <c r="Q148" i="6" s="1"/>
  <c r="O148" i="6"/>
  <c r="N148" i="6"/>
  <c r="L148" i="6"/>
  <c r="M148" i="6" s="1"/>
  <c r="K148" i="6"/>
  <c r="I148" i="6"/>
  <c r="H148" i="6"/>
  <c r="G148" i="6"/>
  <c r="F148" i="6"/>
  <c r="E148" i="6"/>
  <c r="J148" i="6" s="1"/>
  <c r="P146" i="6"/>
  <c r="M146" i="6"/>
  <c r="J146" i="6"/>
  <c r="Q146" i="6" s="1"/>
  <c r="P145" i="6"/>
  <c r="M145" i="6"/>
  <c r="J145" i="6"/>
  <c r="Q145" i="6" s="1"/>
  <c r="P144" i="6"/>
  <c r="M144" i="6"/>
  <c r="J144" i="6"/>
  <c r="Q144" i="6" s="1"/>
  <c r="P143" i="6"/>
  <c r="M143" i="6"/>
  <c r="J143" i="6"/>
  <c r="Q143" i="6" s="1"/>
  <c r="P142" i="6"/>
  <c r="M142" i="6"/>
  <c r="J142" i="6"/>
  <c r="Q142" i="6" s="1"/>
  <c r="V141" i="13" s="1"/>
  <c r="P141" i="6"/>
  <c r="M141" i="6"/>
  <c r="J141" i="6"/>
  <c r="Q141" i="6" s="1"/>
  <c r="P140" i="6"/>
  <c r="M140" i="6"/>
  <c r="J140" i="6"/>
  <c r="Q140" i="6" s="1"/>
  <c r="P139" i="6"/>
  <c r="M139" i="6"/>
  <c r="J139" i="6"/>
  <c r="Q139" i="6" s="1"/>
  <c r="P138" i="6"/>
  <c r="M138" i="6"/>
  <c r="J138" i="6"/>
  <c r="Q138" i="6" s="1"/>
  <c r="P137" i="6"/>
  <c r="M137" i="6"/>
  <c r="J137" i="6"/>
  <c r="Q137" i="6" s="1"/>
  <c r="O136" i="6"/>
  <c r="N136" i="6"/>
  <c r="P136" i="6" s="1"/>
  <c r="M136" i="6"/>
  <c r="L136" i="6"/>
  <c r="K136" i="6"/>
  <c r="I136" i="6"/>
  <c r="H136" i="6"/>
  <c r="G136" i="6"/>
  <c r="F136" i="6"/>
  <c r="J136" i="6" s="1"/>
  <c r="E136" i="6"/>
  <c r="O135" i="6"/>
  <c r="N135" i="6"/>
  <c r="P135" i="6" s="1"/>
  <c r="L135" i="6"/>
  <c r="K135" i="6"/>
  <c r="M135" i="6" s="1"/>
  <c r="I135" i="6"/>
  <c r="H135" i="6"/>
  <c r="G135" i="6"/>
  <c r="F135" i="6"/>
  <c r="J135" i="6" s="1"/>
  <c r="E135" i="6"/>
  <c r="P133" i="6"/>
  <c r="Q133" i="6" s="1"/>
  <c r="V132" i="13" s="1"/>
  <c r="M133" i="6"/>
  <c r="J133" i="6"/>
  <c r="P132" i="6"/>
  <c r="M132" i="6"/>
  <c r="J132" i="6"/>
  <c r="P131" i="6"/>
  <c r="M131" i="6"/>
  <c r="J131" i="6"/>
  <c r="P130" i="6"/>
  <c r="Q130" i="6" s="1"/>
  <c r="M130" i="6"/>
  <c r="J130" i="6"/>
  <c r="P129" i="6"/>
  <c r="Q129" i="6" s="1"/>
  <c r="V128" i="13" s="1"/>
  <c r="M129" i="6"/>
  <c r="J129" i="6"/>
  <c r="P128" i="6"/>
  <c r="M128" i="6"/>
  <c r="J128" i="6"/>
  <c r="P127" i="6"/>
  <c r="Q127" i="6" s="1"/>
  <c r="M127" i="6"/>
  <c r="J127" i="6"/>
  <c r="Q126" i="6"/>
  <c r="P126" i="6"/>
  <c r="M126" i="6"/>
  <c r="J126" i="6"/>
  <c r="Q125" i="6"/>
  <c r="P125" i="6"/>
  <c r="M125" i="6"/>
  <c r="J125" i="6"/>
  <c r="Q124" i="6"/>
  <c r="P124" i="6"/>
  <c r="M124" i="6"/>
  <c r="J124" i="6"/>
  <c r="Q123" i="6"/>
  <c r="P123" i="6"/>
  <c r="M123" i="6"/>
  <c r="J123" i="6"/>
  <c r="Q122" i="6"/>
  <c r="P122" i="6"/>
  <c r="M122" i="6"/>
  <c r="J122" i="6"/>
  <c r="Q121" i="6"/>
  <c r="P121" i="6"/>
  <c r="M121" i="6"/>
  <c r="J121" i="6"/>
  <c r="Q120" i="6"/>
  <c r="P120" i="6"/>
  <c r="M120" i="6"/>
  <c r="J120" i="6"/>
  <c r="P119" i="6"/>
  <c r="Q119" i="6" s="1"/>
  <c r="S119" i="6" s="1"/>
  <c r="M119" i="6"/>
  <c r="J119" i="6"/>
  <c r="P118" i="6"/>
  <c r="M118" i="6"/>
  <c r="J118" i="6"/>
  <c r="O117" i="6"/>
  <c r="P117" i="6" s="1"/>
  <c r="N117" i="6"/>
  <c r="L117" i="6"/>
  <c r="K117" i="6"/>
  <c r="I117" i="6"/>
  <c r="H117" i="6"/>
  <c r="G117" i="6"/>
  <c r="F117" i="6"/>
  <c r="E117" i="6"/>
  <c r="P116" i="6"/>
  <c r="O116" i="6"/>
  <c r="N116" i="6"/>
  <c r="M116" i="6"/>
  <c r="L116" i="6"/>
  <c r="K116" i="6"/>
  <c r="I116" i="6"/>
  <c r="H116" i="6"/>
  <c r="G116" i="6"/>
  <c r="F116" i="6"/>
  <c r="E116" i="6"/>
  <c r="Q114" i="6"/>
  <c r="V113" i="13" s="1"/>
  <c r="P114" i="6"/>
  <c r="M114" i="6"/>
  <c r="J114" i="6"/>
  <c r="Q113" i="6"/>
  <c r="P113" i="6"/>
  <c r="M113" i="6"/>
  <c r="J113" i="6"/>
  <c r="Q112" i="6"/>
  <c r="V111" i="13" s="1"/>
  <c r="P112" i="6"/>
  <c r="M112" i="6"/>
  <c r="J112" i="6"/>
  <c r="Q111" i="6"/>
  <c r="P111" i="6"/>
  <c r="M111" i="6"/>
  <c r="J111" i="6"/>
  <c r="Q110" i="6"/>
  <c r="O110" i="6"/>
  <c r="N110" i="6"/>
  <c r="P110" i="6" s="1"/>
  <c r="M110" i="6"/>
  <c r="L110" i="6"/>
  <c r="K110" i="6"/>
  <c r="I110" i="6"/>
  <c r="H110" i="6"/>
  <c r="G110" i="6"/>
  <c r="F110" i="6"/>
  <c r="E110" i="6"/>
  <c r="J110" i="6" s="1"/>
  <c r="O109" i="6"/>
  <c r="N109" i="6"/>
  <c r="L109" i="6"/>
  <c r="K109" i="6"/>
  <c r="M109" i="6" s="1"/>
  <c r="I109" i="6"/>
  <c r="H109" i="6"/>
  <c r="G109" i="6"/>
  <c r="F109" i="6"/>
  <c r="J109" i="6" s="1"/>
  <c r="E109" i="6"/>
  <c r="P107" i="6"/>
  <c r="M107" i="6"/>
  <c r="J107" i="6"/>
  <c r="P106" i="6"/>
  <c r="Q106" i="6" s="1"/>
  <c r="M106" i="6"/>
  <c r="J106" i="6"/>
  <c r="P105" i="6"/>
  <c r="Q105" i="6" s="1"/>
  <c r="M105" i="6"/>
  <c r="J105" i="6"/>
  <c r="P104" i="6"/>
  <c r="M104" i="6"/>
  <c r="J104" i="6"/>
  <c r="P103" i="6"/>
  <c r="M103" i="6"/>
  <c r="J103" i="6"/>
  <c r="P102" i="6"/>
  <c r="Q102" i="6" s="1"/>
  <c r="M102" i="6"/>
  <c r="J102" i="6"/>
  <c r="P101" i="6"/>
  <c r="Q101" i="6" s="1"/>
  <c r="M101" i="6"/>
  <c r="J101" i="6"/>
  <c r="P100" i="6"/>
  <c r="M100" i="6"/>
  <c r="J100" i="6"/>
  <c r="P99" i="6"/>
  <c r="M99" i="6"/>
  <c r="J99" i="6"/>
  <c r="P98" i="6"/>
  <c r="Q98" i="6" s="1"/>
  <c r="M98" i="6"/>
  <c r="J98" i="6"/>
  <c r="P97" i="6"/>
  <c r="O97" i="6"/>
  <c r="N97" i="6"/>
  <c r="L97" i="6"/>
  <c r="K97" i="6"/>
  <c r="M97" i="6" s="1"/>
  <c r="I97" i="6"/>
  <c r="H97" i="6"/>
  <c r="G97" i="6"/>
  <c r="F97" i="6"/>
  <c r="J97" i="6" s="1"/>
  <c r="E97" i="6"/>
  <c r="P96" i="6"/>
  <c r="Q96" i="6" s="1"/>
  <c r="O96" i="6"/>
  <c r="N96" i="6"/>
  <c r="L96" i="6"/>
  <c r="M96" i="6" s="1"/>
  <c r="K96" i="6"/>
  <c r="I96" i="6"/>
  <c r="H96" i="6"/>
  <c r="G96" i="6"/>
  <c r="F96" i="6"/>
  <c r="E96" i="6"/>
  <c r="J96" i="6" s="1"/>
  <c r="P94" i="6"/>
  <c r="M94" i="6"/>
  <c r="J94" i="6"/>
  <c r="Q94" i="6" s="1"/>
  <c r="P93" i="6"/>
  <c r="M93" i="6"/>
  <c r="J93" i="6"/>
  <c r="Q93" i="6" s="1"/>
  <c r="P92" i="6"/>
  <c r="M92" i="6"/>
  <c r="J92" i="6"/>
  <c r="Q92" i="6" s="1"/>
  <c r="P91" i="6"/>
  <c r="M91" i="6"/>
  <c r="J91" i="6"/>
  <c r="Q91" i="6" s="1"/>
  <c r="P90" i="6"/>
  <c r="M90" i="6"/>
  <c r="J90" i="6"/>
  <c r="P89" i="6"/>
  <c r="M89" i="6"/>
  <c r="J89" i="6"/>
  <c r="P88" i="6"/>
  <c r="M88" i="6"/>
  <c r="J88" i="6"/>
  <c r="P87" i="6"/>
  <c r="Q87" i="6" s="1"/>
  <c r="M87" i="6"/>
  <c r="J87" i="6"/>
  <c r="O86" i="6"/>
  <c r="L86" i="6"/>
  <c r="K86" i="6"/>
  <c r="M86" i="6" s="1"/>
  <c r="I86" i="6"/>
  <c r="H86" i="6"/>
  <c r="G86" i="6"/>
  <c r="F86" i="6"/>
  <c r="J86" i="6" s="1"/>
  <c r="E86" i="6"/>
  <c r="P85" i="6"/>
  <c r="O85" i="6"/>
  <c r="N85" i="6"/>
  <c r="L85" i="6"/>
  <c r="M85" i="6" s="1"/>
  <c r="K85" i="6"/>
  <c r="I85" i="6"/>
  <c r="H85" i="6"/>
  <c r="G85" i="6"/>
  <c r="F85" i="6"/>
  <c r="E85" i="6"/>
  <c r="Q83" i="6"/>
  <c r="V82" i="13" s="1"/>
  <c r="P83" i="6"/>
  <c r="M83" i="6"/>
  <c r="J83" i="6"/>
  <c r="Q82" i="6"/>
  <c r="P82" i="6"/>
  <c r="M82" i="6"/>
  <c r="J82" i="6"/>
  <c r="Q81" i="6"/>
  <c r="V80" i="13" s="1"/>
  <c r="P81" i="6"/>
  <c r="M81" i="6"/>
  <c r="J81" i="6"/>
  <c r="Q80" i="6"/>
  <c r="P80" i="6"/>
  <c r="M80" i="6"/>
  <c r="J80" i="6"/>
  <c r="P79" i="6"/>
  <c r="M79" i="6"/>
  <c r="J79" i="6"/>
  <c r="P78" i="6"/>
  <c r="Q78" i="6" s="1"/>
  <c r="S78" i="6" s="1"/>
  <c r="M78" i="6"/>
  <c r="J78" i="6"/>
  <c r="P77" i="6"/>
  <c r="M77" i="6"/>
  <c r="J77" i="6"/>
  <c r="P76" i="6"/>
  <c r="M76" i="6"/>
  <c r="J76" i="6"/>
  <c r="P75" i="6"/>
  <c r="Q75" i="6" s="1"/>
  <c r="M75" i="6"/>
  <c r="J75" i="6"/>
  <c r="P74" i="6"/>
  <c r="Q74" i="6" s="1"/>
  <c r="M74" i="6"/>
  <c r="J74" i="6"/>
  <c r="P73" i="6"/>
  <c r="M73" i="6"/>
  <c r="J73" i="6"/>
  <c r="P72" i="6"/>
  <c r="M72" i="6"/>
  <c r="J72" i="6"/>
  <c r="P71" i="6"/>
  <c r="Q71" i="6" s="1"/>
  <c r="M71" i="6"/>
  <c r="J71" i="6"/>
  <c r="P70" i="6"/>
  <c r="Q70" i="6" s="1"/>
  <c r="M70" i="6"/>
  <c r="J70" i="6"/>
  <c r="P69" i="6"/>
  <c r="M69" i="6"/>
  <c r="J69" i="6"/>
  <c r="P68" i="6"/>
  <c r="M68" i="6"/>
  <c r="J68" i="6"/>
  <c r="P67" i="6"/>
  <c r="Q67" i="6" s="1"/>
  <c r="M67" i="6"/>
  <c r="J67" i="6"/>
  <c r="Q66" i="6"/>
  <c r="P66" i="6"/>
  <c r="M66" i="6"/>
  <c r="J66" i="6"/>
  <c r="Q65" i="6"/>
  <c r="P65" i="6"/>
  <c r="M65" i="6"/>
  <c r="J65" i="6"/>
  <c r="Q64" i="6"/>
  <c r="P64" i="6"/>
  <c r="M64" i="6"/>
  <c r="J64" i="6"/>
  <c r="Q63" i="6"/>
  <c r="V62" i="13" s="1"/>
  <c r="P63" i="6"/>
  <c r="M63" i="6"/>
  <c r="J63" i="6"/>
  <c r="Q62" i="6"/>
  <c r="P62" i="6"/>
  <c r="M62" i="6"/>
  <c r="J62" i="6"/>
  <c r="Q61" i="6"/>
  <c r="V60" i="13" s="1"/>
  <c r="P61" i="6"/>
  <c r="M61" i="6"/>
  <c r="J61" i="6"/>
  <c r="Q60" i="6"/>
  <c r="P60" i="6"/>
  <c r="M60" i="6"/>
  <c r="J60" i="6"/>
  <c r="Q59" i="6"/>
  <c r="V58" i="13" s="1"/>
  <c r="O59" i="6"/>
  <c r="N59" i="6"/>
  <c r="P59" i="6" s="1"/>
  <c r="M59" i="6"/>
  <c r="L59" i="6"/>
  <c r="K59" i="6"/>
  <c r="I59" i="6"/>
  <c r="H59" i="6"/>
  <c r="G59" i="6"/>
  <c r="F59" i="6"/>
  <c r="E59" i="6"/>
  <c r="J59" i="6" s="1"/>
  <c r="O58" i="6"/>
  <c r="N58" i="6"/>
  <c r="P58" i="6" s="1"/>
  <c r="L58" i="6"/>
  <c r="K58" i="6"/>
  <c r="M58" i="6" s="1"/>
  <c r="I58" i="6"/>
  <c r="H58" i="6"/>
  <c r="G58" i="6"/>
  <c r="F58" i="6"/>
  <c r="J58" i="6" s="1"/>
  <c r="E58" i="6"/>
  <c r="P56" i="6"/>
  <c r="Q56" i="6" s="1"/>
  <c r="M56" i="6"/>
  <c r="J56" i="6"/>
  <c r="P55" i="6"/>
  <c r="Q55" i="6" s="1"/>
  <c r="M55" i="6"/>
  <c r="J55" i="6"/>
  <c r="P54" i="6"/>
  <c r="M54" i="6"/>
  <c r="J54" i="6"/>
  <c r="P53" i="6"/>
  <c r="M53" i="6"/>
  <c r="J53" i="6"/>
  <c r="P52" i="6"/>
  <c r="Q52" i="6" s="1"/>
  <c r="M52" i="6"/>
  <c r="J52" i="6"/>
  <c r="P51" i="6"/>
  <c r="Q51" i="6" s="1"/>
  <c r="M51" i="6"/>
  <c r="J51" i="6"/>
  <c r="P50" i="6"/>
  <c r="Q50" i="6" s="1"/>
  <c r="S50" i="6" s="1"/>
  <c r="M50" i="6"/>
  <c r="J50" i="6"/>
  <c r="Q49" i="6"/>
  <c r="P49" i="6"/>
  <c r="M49" i="6"/>
  <c r="J49" i="6"/>
  <c r="Q48" i="6"/>
  <c r="P48" i="6"/>
  <c r="M48" i="6"/>
  <c r="J48" i="6"/>
  <c r="Q47" i="6"/>
  <c r="P47" i="6"/>
  <c r="M47" i="6"/>
  <c r="J47" i="6"/>
  <c r="Q46" i="6"/>
  <c r="P46" i="6"/>
  <c r="M46" i="6"/>
  <c r="J46" i="6"/>
  <c r="Q45" i="6"/>
  <c r="P45" i="6"/>
  <c r="M45" i="6"/>
  <c r="J45" i="6"/>
  <c r="Q44" i="6"/>
  <c r="J44" i="6"/>
  <c r="P43" i="6"/>
  <c r="O43" i="6"/>
  <c r="N43" i="6"/>
  <c r="M43" i="6"/>
  <c r="L43" i="6"/>
  <c r="K43" i="6"/>
  <c r="I43" i="6"/>
  <c r="H43" i="6"/>
  <c r="E43" i="6"/>
  <c r="P42" i="6"/>
  <c r="M42" i="6"/>
  <c r="J42" i="6"/>
  <c r="P41" i="6"/>
  <c r="M41" i="6"/>
  <c r="J41" i="6"/>
  <c r="O40" i="6"/>
  <c r="N40" i="6"/>
  <c r="P40" i="6" s="1"/>
  <c r="L40" i="6"/>
  <c r="K40" i="6"/>
  <c r="M40" i="6" s="1"/>
  <c r="I40" i="6"/>
  <c r="H40" i="6"/>
  <c r="G40" i="6"/>
  <c r="F40" i="6"/>
  <c r="J40" i="6" s="1"/>
  <c r="E40" i="6"/>
  <c r="O39" i="6"/>
  <c r="P39" i="6" s="1"/>
  <c r="N39" i="6"/>
  <c r="L39" i="6"/>
  <c r="K39" i="6"/>
  <c r="M39" i="6" s="1"/>
  <c r="I39" i="6"/>
  <c r="H39" i="6"/>
  <c r="G39" i="6"/>
  <c r="F39" i="6"/>
  <c r="P37" i="6"/>
  <c r="Q37" i="6" s="1"/>
  <c r="M37" i="6"/>
  <c r="J37" i="6"/>
  <c r="P36" i="6"/>
  <c r="Q36" i="6" s="1"/>
  <c r="M36" i="6"/>
  <c r="J36" i="6"/>
  <c r="P35" i="6"/>
  <c r="Q35" i="6" s="1"/>
  <c r="M35" i="6"/>
  <c r="J35" i="6"/>
  <c r="P34" i="6"/>
  <c r="Q34" i="6" s="1"/>
  <c r="M34" i="6"/>
  <c r="J34" i="6"/>
  <c r="P33" i="6"/>
  <c r="Q33" i="6" s="1"/>
  <c r="M33" i="6"/>
  <c r="J33" i="6"/>
  <c r="P32" i="6"/>
  <c r="Q32" i="6" s="1"/>
  <c r="M32" i="6"/>
  <c r="J32" i="6"/>
  <c r="P31" i="6"/>
  <c r="Q31" i="6" s="1"/>
  <c r="M31" i="6"/>
  <c r="J31" i="6"/>
  <c r="P30" i="6"/>
  <c r="Q30" i="6" s="1"/>
  <c r="M30" i="6"/>
  <c r="J30" i="6"/>
  <c r="P29" i="6"/>
  <c r="Q29" i="6" s="1"/>
  <c r="M29" i="6"/>
  <c r="J29" i="6"/>
  <c r="P28" i="6"/>
  <c r="Q28" i="6" s="1"/>
  <c r="M28" i="6"/>
  <c r="J28" i="6"/>
  <c r="P27" i="6"/>
  <c r="Q27" i="6" s="1"/>
  <c r="V26" i="13" s="1"/>
  <c r="M27" i="6"/>
  <c r="J27" i="6"/>
  <c r="P26" i="6"/>
  <c r="Q26" i="6" s="1"/>
  <c r="M26" i="6"/>
  <c r="J26" i="6"/>
  <c r="P25" i="6"/>
  <c r="Q25" i="6" s="1"/>
  <c r="M25" i="6"/>
  <c r="J25" i="6"/>
  <c r="P24" i="6"/>
  <c r="M24" i="6"/>
  <c r="J24" i="6"/>
  <c r="P23" i="6"/>
  <c r="O23" i="6"/>
  <c r="N23" i="6"/>
  <c r="M23" i="6"/>
  <c r="L23" i="6"/>
  <c r="K23" i="6"/>
  <c r="J23" i="6"/>
  <c r="I23" i="6"/>
  <c r="H23" i="6"/>
  <c r="G23" i="6"/>
  <c r="F23" i="6"/>
  <c r="E23" i="6"/>
  <c r="O22" i="6"/>
  <c r="N22" i="6"/>
  <c r="M22" i="6"/>
  <c r="L22" i="6"/>
  <c r="K22" i="6"/>
  <c r="J22" i="6"/>
  <c r="I22" i="6"/>
  <c r="H22" i="6"/>
  <c r="G22" i="6"/>
  <c r="F22" i="6"/>
  <c r="E22" i="6"/>
  <c r="P21" i="6"/>
  <c r="M21" i="6"/>
  <c r="Q21" i="6" s="1"/>
  <c r="V20" i="13" s="1"/>
  <c r="W20" i="13" s="1"/>
  <c r="J21" i="6"/>
  <c r="P20" i="6"/>
  <c r="M20" i="6"/>
  <c r="J20" i="6"/>
  <c r="P19" i="6"/>
  <c r="M19" i="6"/>
  <c r="J19" i="6"/>
  <c r="P18" i="6"/>
  <c r="M18" i="6"/>
  <c r="J18" i="6"/>
  <c r="P17" i="6"/>
  <c r="M17" i="6"/>
  <c r="J17" i="6"/>
  <c r="P16" i="6"/>
  <c r="Q16" i="6" s="1"/>
  <c r="M16" i="6"/>
  <c r="J16" i="6"/>
  <c r="P15" i="6"/>
  <c r="Q15" i="6" s="1"/>
  <c r="M15" i="6"/>
  <c r="J15" i="6"/>
  <c r="P14" i="6"/>
  <c r="Q14" i="6" s="1"/>
  <c r="M14" i="6"/>
  <c r="J14" i="6"/>
  <c r="P13" i="6"/>
  <c r="Q13" i="6" s="1"/>
  <c r="M13" i="6"/>
  <c r="J13" i="6"/>
  <c r="P12" i="6"/>
  <c r="Q12" i="6" s="1"/>
  <c r="M12" i="6"/>
  <c r="J12" i="6"/>
  <c r="P11" i="6"/>
  <c r="Q11" i="6" s="1"/>
  <c r="M11" i="6"/>
  <c r="J11" i="6"/>
  <c r="P10" i="6"/>
  <c r="Q10" i="6" s="1"/>
  <c r="M10" i="6"/>
  <c r="J10" i="6"/>
  <c r="P9" i="6"/>
  <c r="O9" i="6"/>
  <c r="N9" i="6"/>
  <c r="L9" i="6"/>
  <c r="K9" i="6"/>
  <c r="I9" i="6"/>
  <c r="I7" i="6" s="1"/>
  <c r="I5" i="6" s="1"/>
  <c r="H9" i="6"/>
  <c r="G9" i="6"/>
  <c r="F9" i="6"/>
  <c r="E9" i="6"/>
  <c r="E7" i="6" s="1"/>
  <c r="O8" i="6"/>
  <c r="N8" i="6"/>
  <c r="P8" i="6" s="1"/>
  <c r="M8" i="6"/>
  <c r="L8" i="6"/>
  <c r="K8" i="6"/>
  <c r="I8" i="6"/>
  <c r="I6" i="6" s="1"/>
  <c r="H8" i="6"/>
  <c r="G8" i="6"/>
  <c r="F8" i="6"/>
  <c r="F6" i="6" s="1"/>
  <c r="E8" i="6"/>
  <c r="O7" i="6"/>
  <c r="N7" i="6"/>
  <c r="K7" i="6"/>
  <c r="G7" i="6"/>
  <c r="G5" i="6" s="1"/>
  <c r="F7" i="6"/>
  <c r="O6" i="6"/>
  <c r="L6" i="6"/>
  <c r="K6" i="6"/>
  <c r="H6" i="6"/>
  <c r="G6" i="6"/>
  <c r="I4" i="6"/>
  <c r="P350" i="10"/>
  <c r="M350" i="10"/>
  <c r="J350" i="10"/>
  <c r="P349" i="10"/>
  <c r="Q349" i="10" s="1"/>
  <c r="M349" i="10"/>
  <c r="J349" i="10"/>
  <c r="P348" i="10"/>
  <c r="M348" i="10"/>
  <c r="J348" i="10"/>
  <c r="P347" i="10"/>
  <c r="M347" i="10"/>
  <c r="J347" i="10"/>
  <c r="P346" i="10"/>
  <c r="M346" i="10"/>
  <c r="J346" i="10"/>
  <c r="P345" i="10"/>
  <c r="Q345" i="10" s="1"/>
  <c r="M345" i="10"/>
  <c r="J345" i="10"/>
  <c r="P344" i="10"/>
  <c r="M344" i="10"/>
  <c r="J344" i="10"/>
  <c r="P343" i="10"/>
  <c r="M343" i="10"/>
  <c r="J343" i="10"/>
  <c r="P342" i="10"/>
  <c r="M342" i="10"/>
  <c r="J342" i="10"/>
  <c r="P341" i="10"/>
  <c r="Q341" i="10" s="1"/>
  <c r="M341" i="10"/>
  <c r="J341" i="10"/>
  <c r="P340" i="10"/>
  <c r="M340" i="10"/>
  <c r="J340" i="10"/>
  <c r="P339" i="10"/>
  <c r="M339" i="10"/>
  <c r="J339" i="10"/>
  <c r="P338" i="10"/>
  <c r="M338" i="10"/>
  <c r="J338" i="10"/>
  <c r="P337" i="10"/>
  <c r="Q337" i="10" s="1"/>
  <c r="M337" i="10"/>
  <c r="J337" i="10"/>
  <c r="P336" i="10"/>
  <c r="M336" i="10"/>
  <c r="J336" i="10"/>
  <c r="P335" i="10"/>
  <c r="M335" i="10"/>
  <c r="J335" i="10"/>
  <c r="P334" i="10"/>
  <c r="M334" i="10"/>
  <c r="J334" i="10"/>
  <c r="P333" i="10"/>
  <c r="Q333" i="10" s="1"/>
  <c r="M333" i="10"/>
  <c r="J333" i="10"/>
  <c r="P332" i="10"/>
  <c r="M332" i="10"/>
  <c r="J332" i="10"/>
  <c r="P331" i="10"/>
  <c r="M331" i="10"/>
  <c r="J331" i="10"/>
  <c r="P330" i="10"/>
  <c r="M330" i="10"/>
  <c r="J330" i="10"/>
  <c r="P329" i="10"/>
  <c r="Q329" i="10" s="1"/>
  <c r="M329" i="10"/>
  <c r="J329" i="10"/>
  <c r="P328" i="10"/>
  <c r="M328" i="10"/>
  <c r="J328" i="10"/>
  <c r="P327" i="10"/>
  <c r="M327" i="10"/>
  <c r="J327" i="10"/>
  <c r="P326" i="10"/>
  <c r="M326" i="10"/>
  <c r="J326" i="10"/>
  <c r="P325" i="10"/>
  <c r="Q325" i="10" s="1"/>
  <c r="M325" i="10"/>
  <c r="J325" i="10"/>
  <c r="P324" i="10"/>
  <c r="M324" i="10"/>
  <c r="J324" i="10"/>
  <c r="P323" i="10"/>
  <c r="M323" i="10"/>
  <c r="J323" i="10"/>
  <c r="O322" i="10"/>
  <c r="N322" i="10"/>
  <c r="P322" i="10" s="1"/>
  <c r="L322" i="10"/>
  <c r="K322" i="10"/>
  <c r="I322" i="10"/>
  <c r="H322" i="10"/>
  <c r="G322" i="10"/>
  <c r="F322" i="10"/>
  <c r="J322" i="10" s="1"/>
  <c r="E322" i="10"/>
  <c r="O321" i="10"/>
  <c r="O289" i="10" s="1"/>
  <c r="N321" i="10"/>
  <c r="L321" i="10"/>
  <c r="K321" i="10"/>
  <c r="M321" i="10" s="1"/>
  <c r="I321" i="10"/>
  <c r="H321" i="10"/>
  <c r="G321" i="10"/>
  <c r="F321" i="10"/>
  <c r="E321" i="10"/>
  <c r="J321" i="10" s="1"/>
  <c r="P320" i="10"/>
  <c r="Q320" i="10" s="1"/>
  <c r="T319" i="13" s="1"/>
  <c r="M320" i="10"/>
  <c r="J320" i="10"/>
  <c r="P319" i="10"/>
  <c r="Q319" i="10" s="1"/>
  <c r="M319" i="10"/>
  <c r="J319" i="10"/>
  <c r="P318" i="10"/>
  <c r="Q318" i="10" s="1"/>
  <c r="M318" i="10"/>
  <c r="J318" i="10"/>
  <c r="P317" i="10"/>
  <c r="Q317" i="10" s="1"/>
  <c r="M317" i="10"/>
  <c r="J317" i="10"/>
  <c r="P316" i="10"/>
  <c r="Q316" i="10" s="1"/>
  <c r="T315" i="13" s="1"/>
  <c r="M316" i="10"/>
  <c r="J316" i="10"/>
  <c r="P315" i="10"/>
  <c r="Q315" i="10" s="1"/>
  <c r="M315" i="10"/>
  <c r="J315" i="10"/>
  <c r="P314" i="10"/>
  <c r="Q314" i="10" s="1"/>
  <c r="M314" i="10"/>
  <c r="J314" i="10"/>
  <c r="P313" i="10"/>
  <c r="Q313" i="10" s="1"/>
  <c r="M313" i="10"/>
  <c r="J313" i="10"/>
  <c r="P312" i="10"/>
  <c r="Q312" i="10" s="1"/>
  <c r="T311" i="13" s="1"/>
  <c r="S311" i="13" s="1"/>
  <c r="M312" i="10"/>
  <c r="J312" i="10"/>
  <c r="P311" i="10"/>
  <c r="Q311" i="10" s="1"/>
  <c r="M311" i="10"/>
  <c r="J311" i="10"/>
  <c r="P310" i="10"/>
  <c r="Q310" i="10" s="1"/>
  <c r="M310" i="10"/>
  <c r="J310" i="10"/>
  <c r="P309" i="10"/>
  <c r="Q309" i="10" s="1"/>
  <c r="M309" i="10"/>
  <c r="J309" i="10"/>
  <c r="P308" i="10"/>
  <c r="Q308" i="10" s="1"/>
  <c r="M308" i="10"/>
  <c r="J308" i="10"/>
  <c r="P307" i="10"/>
  <c r="Q307" i="10" s="1"/>
  <c r="M307" i="10"/>
  <c r="J307" i="10"/>
  <c r="P306" i="10"/>
  <c r="Q306" i="10" s="1"/>
  <c r="M306" i="10"/>
  <c r="J306" i="10"/>
  <c r="P305" i="10"/>
  <c r="Q305" i="10" s="1"/>
  <c r="M305" i="10"/>
  <c r="J305" i="10"/>
  <c r="P304" i="10"/>
  <c r="Q304" i="10" s="1"/>
  <c r="T303" i="13" s="1"/>
  <c r="S303" i="13" s="1"/>
  <c r="M304" i="10"/>
  <c r="J304" i="10"/>
  <c r="P303" i="10"/>
  <c r="Q303" i="10" s="1"/>
  <c r="M303" i="10"/>
  <c r="J303" i="10"/>
  <c r="P302" i="10"/>
  <c r="Q302" i="10" s="1"/>
  <c r="M302" i="10"/>
  <c r="J302" i="10"/>
  <c r="P301" i="10"/>
  <c r="Q301" i="10" s="1"/>
  <c r="M301" i="10"/>
  <c r="J301" i="10"/>
  <c r="P300" i="10"/>
  <c r="Q300" i="10" s="1"/>
  <c r="T299" i="13" s="1"/>
  <c r="M300" i="10"/>
  <c r="J300" i="10"/>
  <c r="P299" i="10"/>
  <c r="Q299" i="10" s="1"/>
  <c r="M299" i="10"/>
  <c r="J299" i="10"/>
  <c r="P298" i="10"/>
  <c r="O298" i="10"/>
  <c r="N298" i="10"/>
  <c r="L298" i="10"/>
  <c r="L290" i="10" s="1"/>
  <c r="K298" i="10"/>
  <c r="I298" i="10"/>
  <c r="I290" i="10" s="1"/>
  <c r="H298" i="10"/>
  <c r="H290" i="10" s="1"/>
  <c r="G298" i="10"/>
  <c r="F298" i="10"/>
  <c r="E298" i="10"/>
  <c r="O297" i="10"/>
  <c r="N297" i="10"/>
  <c r="M297" i="10"/>
  <c r="L297" i="10"/>
  <c r="K297" i="10"/>
  <c r="I297" i="10"/>
  <c r="I289" i="10" s="1"/>
  <c r="H297" i="10"/>
  <c r="G297" i="10"/>
  <c r="F297" i="10"/>
  <c r="F289" i="10" s="1"/>
  <c r="E297" i="10"/>
  <c r="E289" i="10" s="1"/>
  <c r="J289" i="10" s="1"/>
  <c r="P296" i="10"/>
  <c r="M296" i="10"/>
  <c r="J296" i="10"/>
  <c r="P295" i="10"/>
  <c r="Q295" i="10" s="1"/>
  <c r="M295" i="10"/>
  <c r="J295" i="10"/>
  <c r="P294" i="10"/>
  <c r="M294" i="10"/>
  <c r="J294" i="10"/>
  <c r="P293" i="10"/>
  <c r="M293" i="10"/>
  <c r="J293" i="10"/>
  <c r="P292" i="10"/>
  <c r="M292" i="10"/>
  <c r="J292" i="10"/>
  <c r="P291" i="10"/>
  <c r="Q291" i="10" s="1"/>
  <c r="M291" i="10"/>
  <c r="J291" i="10"/>
  <c r="O290" i="10"/>
  <c r="N290" i="10"/>
  <c r="P290" i="10" s="1"/>
  <c r="G290" i="10"/>
  <c r="F290" i="10"/>
  <c r="L289" i="10"/>
  <c r="K289" i="10"/>
  <c r="M289" i="10" s="1"/>
  <c r="H289" i="10"/>
  <c r="G289" i="10"/>
  <c r="P287" i="10"/>
  <c r="Q287" i="10" s="1"/>
  <c r="T286" i="13" s="1"/>
  <c r="S286" i="13" s="1"/>
  <c r="J287" i="10"/>
  <c r="P286" i="10"/>
  <c r="M286" i="10"/>
  <c r="J286" i="10"/>
  <c r="P285" i="10"/>
  <c r="M285" i="10"/>
  <c r="J285" i="10"/>
  <c r="P284" i="10"/>
  <c r="Q284" i="10" s="1"/>
  <c r="M284" i="10"/>
  <c r="J284" i="10"/>
  <c r="P283" i="10"/>
  <c r="M283" i="10"/>
  <c r="J283" i="10"/>
  <c r="P282" i="10"/>
  <c r="M282" i="10"/>
  <c r="J282" i="10"/>
  <c r="P281" i="10"/>
  <c r="Q281" i="10" s="1"/>
  <c r="M281" i="10"/>
  <c r="J281" i="10"/>
  <c r="Q280" i="10"/>
  <c r="P280" i="10"/>
  <c r="M280" i="10"/>
  <c r="J280" i="10"/>
  <c r="Q279" i="10"/>
  <c r="P279" i="10"/>
  <c r="M279" i="10"/>
  <c r="J279" i="10"/>
  <c r="Q278" i="10"/>
  <c r="P278" i="10"/>
  <c r="M278" i="10"/>
  <c r="J278" i="10"/>
  <c r="Q277" i="10"/>
  <c r="P277" i="10"/>
  <c r="M277" i="10"/>
  <c r="J277" i="10"/>
  <c r="Q276" i="10"/>
  <c r="P276" i="10"/>
  <c r="M276" i="10"/>
  <c r="J276" i="10"/>
  <c r="P275" i="10"/>
  <c r="M275" i="10"/>
  <c r="J275" i="10"/>
  <c r="P274" i="10"/>
  <c r="M274" i="10"/>
  <c r="J274" i="10"/>
  <c r="P273" i="10"/>
  <c r="M273" i="10"/>
  <c r="J273" i="10"/>
  <c r="P272" i="10"/>
  <c r="Q272" i="10" s="1"/>
  <c r="M272" i="10"/>
  <c r="J272" i="10"/>
  <c r="P271" i="10"/>
  <c r="M271" i="10"/>
  <c r="P270" i="10"/>
  <c r="M270" i="10"/>
  <c r="J270" i="10"/>
  <c r="O269" i="10"/>
  <c r="N269" i="10"/>
  <c r="L269" i="10"/>
  <c r="K269" i="10"/>
  <c r="M269" i="10" s="1"/>
  <c r="I269" i="10"/>
  <c r="H269" i="10"/>
  <c r="G269" i="10"/>
  <c r="F269" i="10"/>
  <c r="J269" i="10" s="1"/>
  <c r="E269" i="10"/>
  <c r="O268" i="10"/>
  <c r="P268" i="10" s="1"/>
  <c r="N268" i="10"/>
  <c r="L268" i="10"/>
  <c r="K268" i="10"/>
  <c r="M268" i="10" s="1"/>
  <c r="I268" i="10"/>
  <c r="H268" i="10"/>
  <c r="G268" i="10"/>
  <c r="F268" i="10"/>
  <c r="E268" i="10"/>
  <c r="Q266" i="10"/>
  <c r="P266" i="10"/>
  <c r="M266" i="10"/>
  <c r="J266" i="10"/>
  <c r="Q265" i="10"/>
  <c r="P265" i="10"/>
  <c r="M265" i="10"/>
  <c r="J265" i="10"/>
  <c r="Q264" i="10"/>
  <c r="P264" i="10"/>
  <c r="M264" i="10"/>
  <c r="J264" i="10"/>
  <c r="Q263" i="10"/>
  <c r="P263" i="10"/>
  <c r="M263" i="10"/>
  <c r="J263" i="10"/>
  <c r="Q262" i="10"/>
  <c r="P262" i="10"/>
  <c r="M262" i="10"/>
  <c r="J262" i="10"/>
  <c r="Q261" i="10"/>
  <c r="P261" i="10"/>
  <c r="M261" i="10"/>
  <c r="J261" i="10"/>
  <c r="Q260" i="10"/>
  <c r="P260" i="10"/>
  <c r="M260" i="10"/>
  <c r="J260" i="10"/>
  <c r="Q259" i="10"/>
  <c r="P259" i="10"/>
  <c r="M259" i="10"/>
  <c r="J259" i="10"/>
  <c r="Q258" i="10"/>
  <c r="P258" i="10"/>
  <c r="M258" i="10"/>
  <c r="J258" i="10"/>
  <c r="Q257" i="10"/>
  <c r="P257" i="10"/>
  <c r="M257" i="10"/>
  <c r="J257" i="10"/>
  <c r="Q256" i="10"/>
  <c r="P256" i="10"/>
  <c r="M256" i="10"/>
  <c r="J256" i="10"/>
  <c r="Q255" i="10"/>
  <c r="P255" i="10"/>
  <c r="M255" i="10"/>
  <c r="J255" i="10"/>
  <c r="Q254" i="10"/>
  <c r="P254" i="10"/>
  <c r="P244" i="10" s="1"/>
  <c r="M254" i="10"/>
  <c r="J254" i="10"/>
  <c r="Q253" i="10"/>
  <c r="P253" i="10"/>
  <c r="M253" i="10"/>
  <c r="J253" i="10"/>
  <c r="S252" i="10"/>
  <c r="P252" i="10"/>
  <c r="M252" i="10"/>
  <c r="J252" i="10"/>
  <c r="Q252" i="10" s="1"/>
  <c r="P251" i="10"/>
  <c r="M251" i="10"/>
  <c r="J251" i="10"/>
  <c r="P250" i="10"/>
  <c r="M250" i="10"/>
  <c r="J250" i="10"/>
  <c r="P249" i="10"/>
  <c r="Q249" i="10" s="1"/>
  <c r="M249" i="10"/>
  <c r="J249" i="10"/>
  <c r="P248" i="10"/>
  <c r="M248" i="10"/>
  <c r="J248" i="10"/>
  <c r="P247" i="10"/>
  <c r="M247" i="10"/>
  <c r="J247" i="10"/>
  <c r="P246" i="10"/>
  <c r="M246" i="10"/>
  <c r="J246" i="10"/>
  <c r="P245" i="10"/>
  <c r="Q245" i="10" s="1"/>
  <c r="M245" i="10"/>
  <c r="J245" i="10"/>
  <c r="O244" i="10"/>
  <c r="N244" i="10"/>
  <c r="L244" i="10"/>
  <c r="K244" i="10"/>
  <c r="I244" i="10"/>
  <c r="H244" i="10"/>
  <c r="G244" i="10"/>
  <c r="F244" i="10"/>
  <c r="J244" i="10" s="1"/>
  <c r="E244" i="10"/>
  <c r="P243" i="10"/>
  <c r="O243" i="10"/>
  <c r="N243" i="10"/>
  <c r="L243" i="10"/>
  <c r="K243" i="10"/>
  <c r="I243" i="10"/>
  <c r="H243" i="10"/>
  <c r="G243" i="10"/>
  <c r="F243" i="10"/>
  <c r="E243" i="10"/>
  <c r="P241" i="10"/>
  <c r="Q241" i="10" s="1"/>
  <c r="M241" i="10"/>
  <c r="J241" i="10"/>
  <c r="P240" i="10"/>
  <c r="Q240" i="10" s="1"/>
  <c r="M240" i="10"/>
  <c r="J240" i="10"/>
  <c r="P239" i="10"/>
  <c r="Q239" i="10" s="1"/>
  <c r="M239" i="10"/>
  <c r="J239" i="10"/>
  <c r="P238" i="10"/>
  <c r="Q238" i="10" s="1"/>
  <c r="M238" i="10"/>
  <c r="J238" i="10"/>
  <c r="P237" i="10"/>
  <c r="Q237" i="10" s="1"/>
  <c r="M237" i="10"/>
  <c r="J237" i="10"/>
  <c r="P236" i="10"/>
  <c r="Q236" i="10" s="1"/>
  <c r="M236" i="10"/>
  <c r="J236" i="10"/>
  <c r="P235" i="10"/>
  <c r="Q235" i="10" s="1"/>
  <c r="M235" i="10"/>
  <c r="J235" i="10"/>
  <c r="P234" i="10"/>
  <c r="Q234" i="10" s="1"/>
  <c r="M234" i="10"/>
  <c r="J234" i="10"/>
  <c r="P233" i="10"/>
  <c r="Q233" i="10" s="1"/>
  <c r="M233" i="10"/>
  <c r="J233" i="10"/>
  <c r="P232" i="10"/>
  <c r="Q232" i="10" s="1"/>
  <c r="M232" i="10"/>
  <c r="J232" i="10"/>
  <c r="P231" i="10"/>
  <c r="Q231" i="10" s="1"/>
  <c r="M231" i="10"/>
  <c r="J231" i="10"/>
  <c r="P230" i="10"/>
  <c r="Q230" i="10" s="1"/>
  <c r="M230" i="10"/>
  <c r="J230" i="10"/>
  <c r="P229" i="10"/>
  <c r="O229" i="10"/>
  <c r="N229" i="10"/>
  <c r="L229" i="10"/>
  <c r="M229" i="10" s="1"/>
  <c r="K229" i="10"/>
  <c r="I229" i="10"/>
  <c r="H229" i="10"/>
  <c r="G229" i="10"/>
  <c r="F229" i="10"/>
  <c r="E229" i="10"/>
  <c r="Q228" i="10"/>
  <c r="O228" i="10"/>
  <c r="N228" i="10"/>
  <c r="P228" i="10" s="1"/>
  <c r="M228" i="10"/>
  <c r="L228" i="10"/>
  <c r="K228" i="10"/>
  <c r="I228" i="10"/>
  <c r="H228" i="10"/>
  <c r="G228" i="10"/>
  <c r="F228" i="10"/>
  <c r="E228" i="10"/>
  <c r="J228" i="10" s="1"/>
  <c r="P227" i="10"/>
  <c r="M227" i="10"/>
  <c r="J227" i="10"/>
  <c r="P226" i="10"/>
  <c r="M226" i="10"/>
  <c r="J226" i="10"/>
  <c r="P225" i="10"/>
  <c r="M225" i="10"/>
  <c r="J225" i="10"/>
  <c r="P224" i="10"/>
  <c r="Q224" i="10" s="1"/>
  <c r="M224" i="10"/>
  <c r="J224" i="10"/>
  <c r="P223" i="10"/>
  <c r="M223" i="10"/>
  <c r="J223" i="10"/>
  <c r="P222" i="10"/>
  <c r="M222" i="10"/>
  <c r="J222" i="10"/>
  <c r="P221" i="10"/>
  <c r="M221" i="10"/>
  <c r="J221" i="10"/>
  <c r="P220" i="10"/>
  <c r="Q220" i="10" s="1"/>
  <c r="M220" i="10"/>
  <c r="J220" i="10"/>
  <c r="P219" i="10"/>
  <c r="M219" i="10"/>
  <c r="J219" i="10"/>
  <c r="P218" i="10"/>
  <c r="M218" i="10"/>
  <c r="J218" i="10"/>
  <c r="P217" i="10"/>
  <c r="M217" i="10"/>
  <c r="J217" i="10"/>
  <c r="P216" i="10"/>
  <c r="Q216" i="10" s="1"/>
  <c r="M216" i="10"/>
  <c r="J216" i="10"/>
  <c r="P215" i="10"/>
  <c r="M215" i="10"/>
  <c r="J215" i="10"/>
  <c r="P214" i="10"/>
  <c r="M214" i="10"/>
  <c r="J214" i="10"/>
  <c r="P213" i="10"/>
  <c r="M213" i="10"/>
  <c r="J213" i="10"/>
  <c r="P212" i="10"/>
  <c r="Q212" i="10" s="1"/>
  <c r="M212" i="10"/>
  <c r="J212" i="10"/>
  <c r="P211" i="10"/>
  <c r="M211" i="10"/>
  <c r="J211" i="10"/>
  <c r="P210" i="10"/>
  <c r="M210" i="10"/>
  <c r="J210" i="10"/>
  <c r="P209" i="10"/>
  <c r="M209" i="10"/>
  <c r="J209" i="10"/>
  <c r="P208" i="10"/>
  <c r="Q208" i="10" s="1"/>
  <c r="M208" i="10"/>
  <c r="J208" i="10"/>
  <c r="O207" i="10"/>
  <c r="P207" i="10" s="1"/>
  <c r="Q207" i="10" s="1"/>
  <c r="N207" i="10"/>
  <c r="L207" i="10"/>
  <c r="K207" i="10"/>
  <c r="M207" i="10" s="1"/>
  <c r="I207" i="10"/>
  <c r="H207" i="10"/>
  <c r="G207" i="10"/>
  <c r="F207" i="10"/>
  <c r="E207" i="10"/>
  <c r="J207" i="10" s="1"/>
  <c r="O206" i="10"/>
  <c r="O194" i="10" s="1"/>
  <c r="N206" i="10"/>
  <c r="L206" i="10"/>
  <c r="K206" i="10"/>
  <c r="M206" i="10" s="1"/>
  <c r="I206" i="10"/>
  <c r="H206" i="10"/>
  <c r="G206" i="10"/>
  <c r="F206" i="10"/>
  <c r="F194" i="10" s="1"/>
  <c r="E206" i="10"/>
  <c r="P205" i="10"/>
  <c r="M205" i="10"/>
  <c r="J205" i="10"/>
  <c r="P204" i="10"/>
  <c r="M204" i="10"/>
  <c r="J204" i="10"/>
  <c r="P203" i="10"/>
  <c r="Q203" i="10" s="1"/>
  <c r="M203" i="10"/>
  <c r="J203" i="10"/>
  <c r="P202" i="10"/>
  <c r="M202" i="10"/>
  <c r="J202" i="10"/>
  <c r="P201" i="10"/>
  <c r="M201" i="10"/>
  <c r="J201" i="10"/>
  <c r="P200" i="10"/>
  <c r="M200" i="10"/>
  <c r="J200" i="10"/>
  <c r="P199" i="10"/>
  <c r="Q199" i="10" s="1"/>
  <c r="M199" i="10"/>
  <c r="J199" i="10"/>
  <c r="P198" i="10"/>
  <c r="M198" i="10"/>
  <c r="J198" i="10"/>
  <c r="O197" i="10"/>
  <c r="O195" i="10" s="1"/>
  <c r="N197" i="10"/>
  <c r="L197" i="10"/>
  <c r="K197" i="10"/>
  <c r="I197" i="10"/>
  <c r="H197" i="10"/>
  <c r="H195" i="10" s="1"/>
  <c r="H5" i="10" s="1"/>
  <c r="G197" i="10"/>
  <c r="G195" i="10" s="1"/>
  <c r="F197" i="10"/>
  <c r="E197" i="10"/>
  <c r="P196" i="10"/>
  <c r="O196" i="10"/>
  <c r="N196" i="10"/>
  <c r="M196" i="10"/>
  <c r="L196" i="10"/>
  <c r="L194" i="10" s="1"/>
  <c r="K196" i="10"/>
  <c r="I196" i="10"/>
  <c r="I194" i="10" s="1"/>
  <c r="H196" i="10"/>
  <c r="H194" i="10" s="1"/>
  <c r="G196" i="10"/>
  <c r="F196" i="10"/>
  <c r="E196" i="10"/>
  <c r="N195" i="10"/>
  <c r="I195" i="10"/>
  <c r="F195" i="10"/>
  <c r="N194" i="10"/>
  <c r="G194" i="10"/>
  <c r="P192" i="10"/>
  <c r="M192" i="10"/>
  <c r="J192" i="10"/>
  <c r="P191" i="10"/>
  <c r="Q191" i="10" s="1"/>
  <c r="M191" i="10"/>
  <c r="J191" i="10"/>
  <c r="P190" i="10"/>
  <c r="Q190" i="10" s="1"/>
  <c r="M190" i="10"/>
  <c r="J190" i="10"/>
  <c r="Q189" i="10"/>
  <c r="S189" i="10" s="1"/>
  <c r="P189" i="10"/>
  <c r="M189" i="10"/>
  <c r="J189" i="10"/>
  <c r="Q188" i="10"/>
  <c r="T187" i="13" s="1"/>
  <c r="P188" i="10"/>
  <c r="M188" i="10"/>
  <c r="J188" i="10"/>
  <c r="Q187" i="10"/>
  <c r="P187" i="10"/>
  <c r="M187" i="10"/>
  <c r="J187" i="10"/>
  <c r="Q186" i="10"/>
  <c r="T185" i="13" s="1"/>
  <c r="P186" i="10"/>
  <c r="M186" i="10"/>
  <c r="J186" i="10"/>
  <c r="Q185" i="10"/>
  <c r="P185" i="10"/>
  <c r="M185" i="10"/>
  <c r="J185" i="10"/>
  <c r="Q184" i="10"/>
  <c r="T183" i="13" s="1"/>
  <c r="P184" i="10"/>
  <c r="M184" i="10"/>
  <c r="J184" i="10"/>
  <c r="Q183" i="10"/>
  <c r="P183" i="10"/>
  <c r="M183" i="10"/>
  <c r="J183" i="10"/>
  <c r="Q182" i="10"/>
  <c r="T181" i="13" s="1"/>
  <c r="P182" i="10"/>
  <c r="M182" i="10"/>
  <c r="J182" i="10"/>
  <c r="Q181" i="10"/>
  <c r="P181" i="10"/>
  <c r="M181" i="10"/>
  <c r="J181" i="10"/>
  <c r="Q180" i="10"/>
  <c r="T179" i="13" s="1"/>
  <c r="P180" i="10"/>
  <c r="M180" i="10"/>
  <c r="J180" i="10"/>
  <c r="Q179" i="10"/>
  <c r="P179" i="10"/>
  <c r="M179" i="10"/>
  <c r="J179" i="10"/>
  <c r="Q178" i="10"/>
  <c r="T177" i="13" s="1"/>
  <c r="P178" i="10"/>
  <c r="M178" i="10"/>
  <c r="J178" i="10"/>
  <c r="Q177" i="10"/>
  <c r="P177" i="10"/>
  <c r="M177" i="10"/>
  <c r="J177" i="10"/>
  <c r="Q176" i="10"/>
  <c r="T175" i="13" s="1"/>
  <c r="P176" i="10"/>
  <c r="M176" i="10"/>
  <c r="J176" i="10"/>
  <c r="Q175" i="10"/>
  <c r="P175" i="10"/>
  <c r="M175" i="10"/>
  <c r="J175" i="10"/>
  <c r="Q174" i="10"/>
  <c r="T173" i="13" s="1"/>
  <c r="P174" i="10"/>
  <c r="M174" i="10"/>
  <c r="J174" i="10"/>
  <c r="Q173" i="10"/>
  <c r="P173" i="10"/>
  <c r="M173" i="10"/>
  <c r="J173" i="10"/>
  <c r="Q172" i="10"/>
  <c r="T171" i="13" s="1"/>
  <c r="P172" i="10"/>
  <c r="M172" i="10"/>
  <c r="J172" i="10"/>
  <c r="Q171" i="10"/>
  <c r="P171" i="10"/>
  <c r="M171" i="10"/>
  <c r="J171" i="10"/>
  <c r="Q170" i="10"/>
  <c r="T169" i="13" s="1"/>
  <c r="P170" i="10"/>
  <c r="M170" i="10"/>
  <c r="J170" i="10"/>
  <c r="Q169" i="10"/>
  <c r="P169" i="10"/>
  <c r="M169" i="10"/>
  <c r="J169" i="10"/>
  <c r="Q168" i="10"/>
  <c r="P168" i="10"/>
  <c r="M168" i="10"/>
  <c r="J168" i="10"/>
  <c r="Q167" i="10"/>
  <c r="P167" i="10"/>
  <c r="M167" i="10"/>
  <c r="J167" i="10"/>
  <c r="Q166" i="10"/>
  <c r="P166" i="10"/>
  <c r="M166" i="10"/>
  <c r="J166" i="10"/>
  <c r="Q165" i="10"/>
  <c r="P165" i="10"/>
  <c r="M165" i="10"/>
  <c r="J165" i="10"/>
  <c r="Q164" i="10"/>
  <c r="T163" i="13" s="1"/>
  <c r="P164" i="10"/>
  <c r="M164" i="10"/>
  <c r="J164" i="10"/>
  <c r="Q163" i="10"/>
  <c r="P163" i="10"/>
  <c r="M163" i="10"/>
  <c r="J163" i="10"/>
  <c r="P162" i="10"/>
  <c r="M162" i="10"/>
  <c r="J162" i="10"/>
  <c r="P161" i="10"/>
  <c r="Q161" i="10" s="1"/>
  <c r="S161" i="10" s="1"/>
  <c r="M161" i="10"/>
  <c r="J161" i="10"/>
  <c r="O160" i="10"/>
  <c r="P160" i="10" s="1"/>
  <c r="N160" i="10"/>
  <c r="L160" i="10"/>
  <c r="K160" i="10"/>
  <c r="M160" i="10" s="1"/>
  <c r="I160" i="10"/>
  <c r="H160" i="10"/>
  <c r="G160" i="10"/>
  <c r="F160" i="10"/>
  <c r="E160" i="10"/>
  <c r="J160" i="10" s="1"/>
  <c r="P159" i="10"/>
  <c r="O159" i="10"/>
  <c r="N159" i="10"/>
  <c r="L159" i="10"/>
  <c r="M159" i="10" s="1"/>
  <c r="K159" i="10"/>
  <c r="I159" i="10"/>
  <c r="H159" i="10"/>
  <c r="G159" i="10"/>
  <c r="F159" i="10"/>
  <c r="E159" i="10"/>
  <c r="J159" i="10" s="1"/>
  <c r="P157" i="10"/>
  <c r="M157" i="10"/>
  <c r="J157" i="10"/>
  <c r="Q157" i="10" s="1"/>
  <c r="T156" i="13" s="1"/>
  <c r="P156" i="10"/>
  <c r="M156" i="10"/>
  <c r="J156" i="10"/>
  <c r="Q156" i="10" s="1"/>
  <c r="P155" i="10"/>
  <c r="M155" i="10"/>
  <c r="J155" i="10"/>
  <c r="Q155" i="10" s="1"/>
  <c r="P154" i="10"/>
  <c r="M154" i="10"/>
  <c r="J154" i="10"/>
  <c r="Q154" i="10" s="1"/>
  <c r="P153" i="10"/>
  <c r="M153" i="10"/>
  <c r="J153" i="10"/>
  <c r="Q153" i="10" s="1"/>
  <c r="T152" i="13" s="1"/>
  <c r="P152" i="10"/>
  <c r="M152" i="10"/>
  <c r="J152" i="10"/>
  <c r="Q152" i="10" s="1"/>
  <c r="P151" i="10"/>
  <c r="M151" i="10"/>
  <c r="J151" i="10"/>
  <c r="P150" i="10"/>
  <c r="M150" i="10"/>
  <c r="J150" i="10"/>
  <c r="P149" i="10"/>
  <c r="O149" i="10"/>
  <c r="N149" i="10"/>
  <c r="L149" i="10"/>
  <c r="K149" i="10"/>
  <c r="M149" i="10" s="1"/>
  <c r="I149" i="10"/>
  <c r="H149" i="10"/>
  <c r="G149" i="10"/>
  <c r="F149" i="10"/>
  <c r="E149" i="10"/>
  <c r="P148" i="10"/>
  <c r="O148" i="10"/>
  <c r="N148" i="10"/>
  <c r="L148" i="10"/>
  <c r="M148" i="10" s="1"/>
  <c r="K148" i="10"/>
  <c r="I148" i="10"/>
  <c r="H148" i="10"/>
  <c r="G148" i="10"/>
  <c r="F148" i="10"/>
  <c r="E148" i="10"/>
  <c r="Q146" i="10"/>
  <c r="P146" i="10"/>
  <c r="M146" i="10"/>
  <c r="J146" i="10"/>
  <c r="Q145" i="10"/>
  <c r="P145" i="10"/>
  <c r="M145" i="10"/>
  <c r="J145" i="10"/>
  <c r="Q144" i="10"/>
  <c r="P144" i="10"/>
  <c r="M144" i="10"/>
  <c r="J144" i="10"/>
  <c r="Q143" i="10"/>
  <c r="P143" i="10"/>
  <c r="M143" i="10"/>
  <c r="J143" i="10"/>
  <c r="Q142" i="10"/>
  <c r="P142" i="10"/>
  <c r="M142" i="10"/>
  <c r="J142" i="10"/>
  <c r="Q141" i="10"/>
  <c r="P141" i="10"/>
  <c r="M141" i="10"/>
  <c r="J141" i="10"/>
  <c r="Q140" i="10"/>
  <c r="P140" i="10"/>
  <c r="M140" i="10"/>
  <c r="J140" i="10"/>
  <c r="Q139" i="10"/>
  <c r="P139" i="10"/>
  <c r="M139" i="10"/>
  <c r="J139" i="10"/>
  <c r="Q138" i="10"/>
  <c r="P138" i="10"/>
  <c r="M138" i="10"/>
  <c r="J138" i="10"/>
  <c r="Q137" i="10"/>
  <c r="P137" i="10"/>
  <c r="M137" i="10"/>
  <c r="J137" i="10"/>
  <c r="O136" i="10"/>
  <c r="N136" i="10"/>
  <c r="P136" i="10" s="1"/>
  <c r="M136" i="10"/>
  <c r="L136" i="10"/>
  <c r="K136" i="10"/>
  <c r="I136" i="10"/>
  <c r="H136" i="10"/>
  <c r="G136" i="10"/>
  <c r="F136" i="10"/>
  <c r="J136" i="10" s="1"/>
  <c r="E136" i="10"/>
  <c r="O135" i="10"/>
  <c r="N135" i="10"/>
  <c r="P135" i="10" s="1"/>
  <c r="L135" i="10"/>
  <c r="K135" i="10"/>
  <c r="M135" i="10" s="1"/>
  <c r="I135" i="10"/>
  <c r="H135" i="10"/>
  <c r="G135" i="10"/>
  <c r="F135" i="10"/>
  <c r="J135" i="10" s="1"/>
  <c r="E135" i="10"/>
  <c r="P133" i="10"/>
  <c r="Q133" i="10" s="1"/>
  <c r="M133" i="10"/>
  <c r="J133" i="10"/>
  <c r="P132" i="10"/>
  <c r="M132" i="10"/>
  <c r="J132" i="10"/>
  <c r="P131" i="10"/>
  <c r="M131" i="10"/>
  <c r="J131" i="10"/>
  <c r="P130" i="10"/>
  <c r="M130" i="10"/>
  <c r="J130" i="10"/>
  <c r="P129" i="10"/>
  <c r="Q129" i="10" s="1"/>
  <c r="M129" i="10"/>
  <c r="J129" i="10"/>
  <c r="P128" i="10"/>
  <c r="Q128" i="10" s="1"/>
  <c r="M128" i="10"/>
  <c r="J128" i="10"/>
  <c r="P127" i="10"/>
  <c r="Q127" i="10" s="1"/>
  <c r="S127" i="10" s="1"/>
  <c r="M127" i="10"/>
  <c r="J127" i="10"/>
  <c r="Q126" i="10"/>
  <c r="P126" i="10"/>
  <c r="M126" i="10"/>
  <c r="J126" i="10"/>
  <c r="Q125" i="10"/>
  <c r="P125" i="10"/>
  <c r="M125" i="10"/>
  <c r="J125" i="10"/>
  <c r="Q124" i="10"/>
  <c r="P124" i="10"/>
  <c r="M124" i="10"/>
  <c r="J124" i="10"/>
  <c r="Q123" i="10"/>
  <c r="P123" i="10"/>
  <c r="M123" i="10"/>
  <c r="J123" i="10"/>
  <c r="Q122" i="10"/>
  <c r="P122" i="10"/>
  <c r="M122" i="10"/>
  <c r="J122" i="10"/>
  <c r="Q121" i="10"/>
  <c r="T120" i="13" s="1"/>
  <c r="S120" i="13" s="1"/>
  <c r="P121" i="10"/>
  <c r="M121" i="10"/>
  <c r="J121" i="10"/>
  <c r="Q120" i="10"/>
  <c r="P120" i="10"/>
  <c r="M120" i="10"/>
  <c r="J120" i="10"/>
  <c r="P119" i="10"/>
  <c r="Q119" i="10" s="1"/>
  <c r="T118" i="13" s="1"/>
  <c r="M119" i="10"/>
  <c r="J119" i="10"/>
  <c r="P118" i="10"/>
  <c r="M118" i="10"/>
  <c r="J118" i="10"/>
  <c r="O117" i="10"/>
  <c r="P117" i="10" s="1"/>
  <c r="N117" i="10"/>
  <c r="L117" i="10"/>
  <c r="K117" i="10"/>
  <c r="M117" i="10" s="1"/>
  <c r="I117" i="10"/>
  <c r="H117" i="10"/>
  <c r="G117" i="10"/>
  <c r="F117" i="10"/>
  <c r="E117" i="10"/>
  <c r="P116" i="10"/>
  <c r="O116" i="10"/>
  <c r="N116" i="10"/>
  <c r="M116" i="10"/>
  <c r="L116" i="10"/>
  <c r="K116" i="10"/>
  <c r="I116" i="10"/>
  <c r="H116" i="10"/>
  <c r="G116" i="10"/>
  <c r="F116" i="10"/>
  <c r="E116" i="10"/>
  <c r="Q114" i="10"/>
  <c r="P114" i="10"/>
  <c r="M114" i="10"/>
  <c r="J114" i="10"/>
  <c r="Q113" i="10"/>
  <c r="P113" i="10"/>
  <c r="M113" i="10"/>
  <c r="J113" i="10"/>
  <c r="Q112" i="10"/>
  <c r="T111" i="13" s="1"/>
  <c r="P112" i="10"/>
  <c r="M112" i="10"/>
  <c r="J112" i="10"/>
  <c r="Q111" i="10"/>
  <c r="P111" i="10"/>
  <c r="M111" i="10"/>
  <c r="J111" i="10"/>
  <c r="O110" i="10"/>
  <c r="N110" i="10"/>
  <c r="P110" i="10" s="1"/>
  <c r="M110" i="10"/>
  <c r="L110" i="10"/>
  <c r="K110" i="10"/>
  <c r="I110" i="10"/>
  <c r="H110" i="10"/>
  <c r="G110" i="10"/>
  <c r="F110" i="10"/>
  <c r="E110" i="10"/>
  <c r="J110" i="10" s="1"/>
  <c r="Q110" i="10" s="1"/>
  <c r="T109" i="13" s="1"/>
  <c r="O109" i="10"/>
  <c r="N109" i="10"/>
  <c r="L109" i="10"/>
  <c r="K109" i="10"/>
  <c r="M109" i="10" s="1"/>
  <c r="I109" i="10"/>
  <c r="H109" i="10"/>
  <c r="G109" i="10"/>
  <c r="F109" i="10"/>
  <c r="J109" i="10" s="1"/>
  <c r="E109" i="10"/>
  <c r="P107" i="10"/>
  <c r="M107" i="10"/>
  <c r="J107" i="10"/>
  <c r="P106" i="10"/>
  <c r="M106" i="10"/>
  <c r="J106" i="10"/>
  <c r="P105" i="10"/>
  <c r="Q105" i="10" s="1"/>
  <c r="T104" i="13" s="1"/>
  <c r="M105" i="10"/>
  <c r="J105" i="10"/>
  <c r="P104" i="10"/>
  <c r="Q104" i="10" s="1"/>
  <c r="M104" i="10"/>
  <c r="J104" i="10"/>
  <c r="P103" i="10"/>
  <c r="M103" i="10"/>
  <c r="J103" i="10"/>
  <c r="P102" i="10"/>
  <c r="M102" i="10"/>
  <c r="J102" i="10"/>
  <c r="P101" i="10"/>
  <c r="Q101" i="10" s="1"/>
  <c r="T100" i="13" s="1"/>
  <c r="M101" i="10"/>
  <c r="J101" i="10"/>
  <c r="P100" i="10"/>
  <c r="Q100" i="10" s="1"/>
  <c r="M100" i="10"/>
  <c r="J100" i="10"/>
  <c r="P99" i="10"/>
  <c r="M99" i="10"/>
  <c r="J99" i="10"/>
  <c r="P98" i="10"/>
  <c r="M98" i="10"/>
  <c r="J98" i="10"/>
  <c r="P97" i="10"/>
  <c r="O97" i="10"/>
  <c r="N97" i="10"/>
  <c r="L97" i="10"/>
  <c r="K97" i="10"/>
  <c r="I97" i="10"/>
  <c r="H97" i="10"/>
  <c r="G97" i="10"/>
  <c r="F97" i="10"/>
  <c r="E97" i="10"/>
  <c r="P96" i="10"/>
  <c r="O96" i="10"/>
  <c r="N96" i="10"/>
  <c r="L96" i="10"/>
  <c r="M96" i="10" s="1"/>
  <c r="K96" i="10"/>
  <c r="I96" i="10"/>
  <c r="H96" i="10"/>
  <c r="G96" i="10"/>
  <c r="F96" i="10"/>
  <c r="E96" i="10"/>
  <c r="Q94" i="10"/>
  <c r="P94" i="10"/>
  <c r="M94" i="10"/>
  <c r="J94" i="10"/>
  <c r="Q93" i="10"/>
  <c r="P93" i="10"/>
  <c r="M93" i="10"/>
  <c r="J93" i="10"/>
  <c r="Q92" i="10"/>
  <c r="P92" i="10"/>
  <c r="M92" i="10"/>
  <c r="J92" i="10"/>
  <c r="Q91" i="10"/>
  <c r="P91" i="10"/>
  <c r="M91" i="10"/>
  <c r="J91" i="10"/>
  <c r="P90" i="10"/>
  <c r="M90" i="10"/>
  <c r="N86" i="10" s="1"/>
  <c r="P86" i="10" s="1"/>
  <c r="J90" i="10"/>
  <c r="P89" i="10"/>
  <c r="M89" i="10"/>
  <c r="J89" i="10"/>
  <c r="P88" i="10"/>
  <c r="M88" i="10"/>
  <c r="J88" i="10"/>
  <c r="P87" i="10"/>
  <c r="Q87" i="10" s="1"/>
  <c r="M87" i="10"/>
  <c r="J87" i="10"/>
  <c r="O86" i="10"/>
  <c r="L86" i="10"/>
  <c r="K86" i="10"/>
  <c r="M86" i="10" s="1"/>
  <c r="I86" i="10"/>
  <c r="H86" i="10"/>
  <c r="G86" i="10"/>
  <c r="F86" i="10"/>
  <c r="E86" i="10"/>
  <c r="O85" i="10"/>
  <c r="N85" i="10"/>
  <c r="P85" i="10" s="1"/>
  <c r="Q85" i="10" s="1"/>
  <c r="M85" i="10"/>
  <c r="L85" i="10"/>
  <c r="K85" i="10"/>
  <c r="I85" i="10"/>
  <c r="H85" i="10"/>
  <c r="G85" i="10"/>
  <c r="F85" i="10"/>
  <c r="J85" i="10" s="1"/>
  <c r="E85" i="10"/>
  <c r="P83" i="10"/>
  <c r="M83" i="10"/>
  <c r="J83" i="10"/>
  <c r="P82" i="10"/>
  <c r="M82" i="10"/>
  <c r="J82" i="10"/>
  <c r="P81" i="10"/>
  <c r="M81" i="10"/>
  <c r="J81" i="10"/>
  <c r="P80" i="10"/>
  <c r="M80" i="10"/>
  <c r="Q80" i="10" s="1"/>
  <c r="J80" i="10"/>
  <c r="P79" i="10"/>
  <c r="M79" i="10"/>
  <c r="J79" i="10"/>
  <c r="P78" i="10"/>
  <c r="M78" i="10"/>
  <c r="J78" i="10"/>
  <c r="P77" i="10"/>
  <c r="Q77" i="10" s="1"/>
  <c r="T76" i="13" s="1"/>
  <c r="M77" i="10"/>
  <c r="J77" i="10"/>
  <c r="P76" i="10"/>
  <c r="M76" i="10"/>
  <c r="J76" i="10"/>
  <c r="P75" i="10"/>
  <c r="M75" i="10"/>
  <c r="J75" i="10"/>
  <c r="P74" i="10"/>
  <c r="M74" i="10"/>
  <c r="J74" i="10"/>
  <c r="P73" i="10"/>
  <c r="Q73" i="10" s="1"/>
  <c r="T72" i="13" s="1"/>
  <c r="M73" i="10"/>
  <c r="J73" i="10"/>
  <c r="P72" i="10"/>
  <c r="M72" i="10"/>
  <c r="J72" i="10"/>
  <c r="P71" i="10"/>
  <c r="M71" i="10"/>
  <c r="J71" i="10"/>
  <c r="P70" i="10"/>
  <c r="M70" i="10"/>
  <c r="J70" i="10"/>
  <c r="P69" i="10"/>
  <c r="Q69" i="10" s="1"/>
  <c r="M69" i="10"/>
  <c r="J69" i="10"/>
  <c r="P68" i="10"/>
  <c r="M68" i="10"/>
  <c r="J68" i="10"/>
  <c r="P67" i="10"/>
  <c r="Q67" i="10" s="1"/>
  <c r="M67" i="10"/>
  <c r="J67" i="10"/>
  <c r="Q66" i="10"/>
  <c r="P66" i="10"/>
  <c r="M66" i="10"/>
  <c r="J66" i="10"/>
  <c r="Q65" i="10"/>
  <c r="P65" i="10"/>
  <c r="M65" i="10"/>
  <c r="J65" i="10"/>
  <c r="Q64" i="10"/>
  <c r="P64" i="10"/>
  <c r="M64" i="10"/>
  <c r="J64" i="10"/>
  <c r="Q63" i="10"/>
  <c r="P63" i="10"/>
  <c r="M63" i="10"/>
  <c r="J63" i="10"/>
  <c r="Q62" i="10"/>
  <c r="P62" i="10"/>
  <c r="M62" i="10"/>
  <c r="J62" i="10"/>
  <c r="Q61" i="10"/>
  <c r="P61" i="10"/>
  <c r="M61" i="10"/>
  <c r="J61" i="10"/>
  <c r="Q60" i="10"/>
  <c r="P60" i="10"/>
  <c r="M60" i="10"/>
  <c r="J60" i="10"/>
  <c r="O59" i="10"/>
  <c r="N59" i="10"/>
  <c r="L59" i="10"/>
  <c r="K59" i="10"/>
  <c r="M59" i="10" s="1"/>
  <c r="I59" i="10"/>
  <c r="H59" i="10"/>
  <c r="G59" i="10"/>
  <c r="G5" i="10" s="1"/>
  <c r="F59" i="10"/>
  <c r="E59" i="10"/>
  <c r="O58" i="10"/>
  <c r="P58" i="10" s="1"/>
  <c r="N58" i="10"/>
  <c r="L58" i="10"/>
  <c r="K58" i="10"/>
  <c r="M58" i="10" s="1"/>
  <c r="I58" i="10"/>
  <c r="H58" i="10"/>
  <c r="G58" i="10"/>
  <c r="F58" i="10"/>
  <c r="J58" i="10" s="1"/>
  <c r="E58" i="10"/>
  <c r="P56" i="10"/>
  <c r="M56" i="10"/>
  <c r="J56" i="10"/>
  <c r="P55" i="10"/>
  <c r="M55" i="10"/>
  <c r="J55" i="10"/>
  <c r="P54" i="10"/>
  <c r="Q54" i="10" s="1"/>
  <c r="T53" i="13" s="1"/>
  <c r="M54" i="10"/>
  <c r="J54" i="10"/>
  <c r="P53" i="10"/>
  <c r="M53" i="10"/>
  <c r="J53" i="10"/>
  <c r="P52" i="10"/>
  <c r="M52" i="10"/>
  <c r="J52" i="10"/>
  <c r="P51" i="10"/>
  <c r="M51" i="10"/>
  <c r="J51" i="10"/>
  <c r="Q50" i="10"/>
  <c r="P50" i="10"/>
  <c r="M50" i="10"/>
  <c r="J50" i="10"/>
  <c r="P49" i="10"/>
  <c r="M49" i="10"/>
  <c r="J49" i="10"/>
  <c r="Q49" i="10" s="1"/>
  <c r="P48" i="10"/>
  <c r="M48" i="10"/>
  <c r="J48" i="10"/>
  <c r="Q48" i="10" s="1"/>
  <c r="T47" i="13" s="1"/>
  <c r="P47" i="10"/>
  <c r="M47" i="10"/>
  <c r="J47" i="10"/>
  <c r="Q47" i="10" s="1"/>
  <c r="P46" i="10"/>
  <c r="M46" i="10"/>
  <c r="J46" i="10"/>
  <c r="Q46" i="10" s="1"/>
  <c r="T45" i="13" s="1"/>
  <c r="P45" i="10"/>
  <c r="M45" i="10"/>
  <c r="J45" i="10"/>
  <c r="Q45" i="10" s="1"/>
  <c r="Q44" i="10"/>
  <c r="J44" i="10"/>
  <c r="P43" i="10"/>
  <c r="O43" i="10"/>
  <c r="N43" i="10"/>
  <c r="M43" i="10"/>
  <c r="L43" i="10"/>
  <c r="L39" i="10" s="1"/>
  <c r="K43" i="10"/>
  <c r="K39" i="10" s="1"/>
  <c r="M39" i="10" s="1"/>
  <c r="I43" i="10"/>
  <c r="H43" i="10"/>
  <c r="E43" i="10"/>
  <c r="Q42" i="10"/>
  <c r="T41" i="13" s="1"/>
  <c r="P42" i="10"/>
  <c r="M42" i="10"/>
  <c r="J42" i="10"/>
  <c r="Q41" i="10"/>
  <c r="P41" i="10"/>
  <c r="M41" i="10"/>
  <c r="J41" i="10"/>
  <c r="O40" i="10"/>
  <c r="N40" i="10"/>
  <c r="P40" i="10" s="1"/>
  <c r="M40" i="10"/>
  <c r="L40" i="10"/>
  <c r="K40" i="10"/>
  <c r="I40" i="10"/>
  <c r="H40" i="10"/>
  <c r="G40" i="10"/>
  <c r="F40" i="10"/>
  <c r="E40" i="10"/>
  <c r="J40" i="10" s="1"/>
  <c r="Q40" i="10" s="1"/>
  <c r="T39" i="13" s="1"/>
  <c r="O39" i="10"/>
  <c r="N39" i="10"/>
  <c r="I39" i="10"/>
  <c r="H39" i="10"/>
  <c r="G39" i="10"/>
  <c r="F39" i="10"/>
  <c r="P37" i="10"/>
  <c r="Q37" i="10" s="1"/>
  <c r="T36" i="13" s="1"/>
  <c r="M37" i="10"/>
  <c r="J37" i="10"/>
  <c r="P36" i="10"/>
  <c r="M36" i="10"/>
  <c r="J36" i="10"/>
  <c r="P35" i="10"/>
  <c r="M35" i="10"/>
  <c r="J35" i="10"/>
  <c r="P34" i="10"/>
  <c r="M34" i="10"/>
  <c r="J34" i="10"/>
  <c r="P33" i="10"/>
  <c r="Q33" i="10" s="1"/>
  <c r="T32" i="13" s="1"/>
  <c r="M33" i="10"/>
  <c r="J33" i="10"/>
  <c r="P32" i="10"/>
  <c r="M32" i="10"/>
  <c r="J32" i="10"/>
  <c r="P31" i="10"/>
  <c r="M31" i="10"/>
  <c r="J31" i="10"/>
  <c r="P30" i="10"/>
  <c r="M30" i="10"/>
  <c r="J30" i="10"/>
  <c r="P29" i="10"/>
  <c r="Q29" i="10" s="1"/>
  <c r="M29" i="10"/>
  <c r="J29" i="10"/>
  <c r="P28" i="10"/>
  <c r="M28" i="10"/>
  <c r="J28" i="10"/>
  <c r="P27" i="10"/>
  <c r="M27" i="10"/>
  <c r="J27" i="10"/>
  <c r="P26" i="10"/>
  <c r="M26" i="10"/>
  <c r="J26" i="10"/>
  <c r="P25" i="10"/>
  <c r="Q25" i="10" s="1"/>
  <c r="T24" i="13" s="1"/>
  <c r="M25" i="10"/>
  <c r="J25" i="10"/>
  <c r="P24" i="10"/>
  <c r="P22" i="10" s="1"/>
  <c r="M24" i="10"/>
  <c r="M22" i="10" s="1"/>
  <c r="J24" i="10"/>
  <c r="O23" i="10"/>
  <c r="N23" i="10"/>
  <c r="L23" i="10"/>
  <c r="K23" i="10"/>
  <c r="J23" i="10"/>
  <c r="I23" i="10"/>
  <c r="H23" i="10"/>
  <c r="G23" i="10"/>
  <c r="F23" i="10"/>
  <c r="E23" i="10"/>
  <c r="O22" i="10"/>
  <c r="N22" i="10"/>
  <c r="L22" i="10"/>
  <c r="K22" i="10"/>
  <c r="J22" i="10"/>
  <c r="I22" i="10"/>
  <c r="H22" i="10"/>
  <c r="G22" i="10"/>
  <c r="F22" i="10"/>
  <c r="E22" i="10"/>
  <c r="Q21" i="10"/>
  <c r="P21" i="10"/>
  <c r="M21" i="10"/>
  <c r="J21" i="10"/>
  <c r="Q20" i="10"/>
  <c r="P20" i="10"/>
  <c r="M20" i="10"/>
  <c r="J20" i="10"/>
  <c r="Q19" i="10"/>
  <c r="T18" i="13" s="1"/>
  <c r="P19" i="10"/>
  <c r="M19" i="10"/>
  <c r="J19" i="10"/>
  <c r="Q18" i="10"/>
  <c r="P18" i="10"/>
  <c r="M18" i="10"/>
  <c r="J18" i="10"/>
  <c r="P17" i="10"/>
  <c r="M17" i="10"/>
  <c r="J17" i="10"/>
  <c r="P16" i="10"/>
  <c r="M16" i="10"/>
  <c r="J16" i="10"/>
  <c r="P15" i="10"/>
  <c r="M15" i="10"/>
  <c r="J15" i="10"/>
  <c r="P14" i="10"/>
  <c r="Q14" i="10" s="1"/>
  <c r="M14" i="10"/>
  <c r="J14" i="10"/>
  <c r="P13" i="10"/>
  <c r="M13" i="10"/>
  <c r="J13" i="10"/>
  <c r="P12" i="10"/>
  <c r="M12" i="10"/>
  <c r="J12" i="10"/>
  <c r="P11" i="10"/>
  <c r="M11" i="10"/>
  <c r="J11" i="10"/>
  <c r="P10" i="10"/>
  <c r="Q10" i="10" s="1"/>
  <c r="M10" i="10"/>
  <c r="J10" i="10"/>
  <c r="O9" i="10"/>
  <c r="O7" i="10" s="1"/>
  <c r="O5" i="10" s="1"/>
  <c r="N9" i="10"/>
  <c r="L9" i="10"/>
  <c r="L7" i="10" s="1"/>
  <c r="K9" i="10"/>
  <c r="I9" i="10"/>
  <c r="H9" i="10"/>
  <c r="H7" i="10" s="1"/>
  <c r="G9" i="10"/>
  <c r="G7" i="10" s="1"/>
  <c r="F9" i="10"/>
  <c r="E9" i="10"/>
  <c r="J9" i="10" s="1"/>
  <c r="P8" i="10"/>
  <c r="O8" i="10"/>
  <c r="N8" i="10"/>
  <c r="L8" i="10"/>
  <c r="L6" i="10" s="1"/>
  <c r="K8" i="10"/>
  <c r="I8" i="10"/>
  <c r="I6" i="10" s="1"/>
  <c r="H8" i="10"/>
  <c r="G8" i="10"/>
  <c r="F8" i="10"/>
  <c r="E8" i="10"/>
  <c r="N7" i="10"/>
  <c r="J7" i="10"/>
  <c r="I7" i="10"/>
  <c r="F7" i="10"/>
  <c r="F5" i="10" s="1"/>
  <c r="E7" i="10"/>
  <c r="O6" i="10"/>
  <c r="O4" i="10" s="1"/>
  <c r="N6" i="10"/>
  <c r="K6" i="10"/>
  <c r="G6" i="10"/>
  <c r="G4" i="10" s="1"/>
  <c r="F6" i="10"/>
  <c r="L4" i="10"/>
  <c r="I4" i="10"/>
  <c r="P350" i="5"/>
  <c r="M350" i="5"/>
  <c r="J350" i="5"/>
  <c r="P349" i="5"/>
  <c r="Q349" i="5" s="1"/>
  <c r="M349" i="5"/>
  <c r="J349" i="5"/>
  <c r="P348" i="5"/>
  <c r="M348" i="5"/>
  <c r="J348" i="5"/>
  <c r="P347" i="5"/>
  <c r="M347" i="5"/>
  <c r="J347" i="5"/>
  <c r="P346" i="5"/>
  <c r="M346" i="5"/>
  <c r="J346" i="5"/>
  <c r="P345" i="5"/>
  <c r="Q345" i="5" s="1"/>
  <c r="M345" i="5"/>
  <c r="J345" i="5"/>
  <c r="P344" i="5"/>
  <c r="M344" i="5"/>
  <c r="J344" i="5"/>
  <c r="P343" i="5"/>
  <c r="M343" i="5"/>
  <c r="J343" i="5"/>
  <c r="P342" i="5"/>
  <c r="M342" i="5"/>
  <c r="J342" i="5"/>
  <c r="P341" i="5"/>
  <c r="Q341" i="5" s="1"/>
  <c r="M341" i="5"/>
  <c r="J341" i="5"/>
  <c r="P340" i="5"/>
  <c r="M340" i="5"/>
  <c r="J340" i="5"/>
  <c r="P339" i="5"/>
  <c r="M339" i="5"/>
  <c r="J339" i="5"/>
  <c r="P338" i="5"/>
  <c r="M338" i="5"/>
  <c r="J338" i="5"/>
  <c r="P337" i="5"/>
  <c r="Q337" i="5" s="1"/>
  <c r="M337" i="5"/>
  <c r="J337" i="5"/>
  <c r="P336" i="5"/>
  <c r="M336" i="5"/>
  <c r="J336" i="5"/>
  <c r="P335" i="5"/>
  <c r="M335" i="5"/>
  <c r="J335" i="5"/>
  <c r="P334" i="5"/>
  <c r="M334" i="5"/>
  <c r="J334" i="5"/>
  <c r="P333" i="5"/>
  <c r="Q333" i="5" s="1"/>
  <c r="M333" i="5"/>
  <c r="J333" i="5"/>
  <c r="P332" i="5"/>
  <c r="M332" i="5"/>
  <c r="J332" i="5"/>
  <c r="P331" i="5"/>
  <c r="M331" i="5"/>
  <c r="J331" i="5"/>
  <c r="P330" i="5"/>
  <c r="M330" i="5"/>
  <c r="J330" i="5"/>
  <c r="P329" i="5"/>
  <c r="Q329" i="5" s="1"/>
  <c r="M329" i="5"/>
  <c r="J329" i="5"/>
  <c r="P328" i="5"/>
  <c r="M328" i="5"/>
  <c r="J328" i="5"/>
  <c r="P327" i="5"/>
  <c r="M327" i="5"/>
  <c r="J327" i="5"/>
  <c r="P326" i="5"/>
  <c r="M326" i="5"/>
  <c r="J326" i="5"/>
  <c r="P325" i="5"/>
  <c r="Q325" i="5" s="1"/>
  <c r="M325" i="5"/>
  <c r="J325" i="5"/>
  <c r="P324" i="5"/>
  <c r="M324" i="5"/>
  <c r="J324" i="5"/>
  <c r="P323" i="5"/>
  <c r="M323" i="5"/>
  <c r="J323" i="5"/>
  <c r="O322" i="5"/>
  <c r="N322" i="5"/>
  <c r="L322" i="5"/>
  <c r="K322" i="5"/>
  <c r="I322" i="5"/>
  <c r="H322" i="5"/>
  <c r="G322" i="5"/>
  <c r="G290" i="5" s="1"/>
  <c r="F322" i="5"/>
  <c r="J322" i="5" s="1"/>
  <c r="E322" i="5"/>
  <c r="O321" i="5"/>
  <c r="N321" i="5"/>
  <c r="L321" i="5"/>
  <c r="K321" i="5"/>
  <c r="M321" i="5" s="1"/>
  <c r="I321" i="5"/>
  <c r="H321" i="5"/>
  <c r="G321" i="5"/>
  <c r="F321" i="5"/>
  <c r="E321" i="5"/>
  <c r="J321" i="5" s="1"/>
  <c r="Q320" i="5"/>
  <c r="P320" i="5"/>
  <c r="M320" i="5"/>
  <c r="J320" i="5"/>
  <c r="Q319" i="5"/>
  <c r="P319" i="5"/>
  <c r="M319" i="5"/>
  <c r="J319" i="5"/>
  <c r="Q318" i="5"/>
  <c r="P318" i="5"/>
  <c r="M318" i="5"/>
  <c r="J318" i="5"/>
  <c r="Q317" i="5"/>
  <c r="P317" i="5"/>
  <c r="M317" i="5"/>
  <c r="J317" i="5"/>
  <c r="Q316" i="5"/>
  <c r="P316" i="5"/>
  <c r="M316" i="5"/>
  <c r="J316" i="5"/>
  <c r="Q315" i="5"/>
  <c r="P315" i="5"/>
  <c r="M315" i="5"/>
  <c r="J315" i="5"/>
  <c r="Q314" i="5"/>
  <c r="P314" i="5"/>
  <c r="M314" i="5"/>
  <c r="J314" i="5"/>
  <c r="Q313" i="5"/>
  <c r="P313" i="5"/>
  <c r="M313" i="5"/>
  <c r="J313" i="5"/>
  <c r="Q312" i="5"/>
  <c r="P312" i="5"/>
  <c r="M312" i="5"/>
  <c r="J312" i="5"/>
  <c r="Q311" i="5"/>
  <c r="P311" i="5"/>
  <c r="M311" i="5"/>
  <c r="J311" i="5"/>
  <c r="Q310" i="5"/>
  <c r="P310" i="5"/>
  <c r="M310" i="5"/>
  <c r="J310" i="5"/>
  <c r="Q309" i="5"/>
  <c r="P309" i="5"/>
  <c r="M309" i="5"/>
  <c r="J309" i="5"/>
  <c r="Q308" i="5"/>
  <c r="P308" i="5"/>
  <c r="M308" i="5"/>
  <c r="J308" i="5"/>
  <c r="Q307" i="5"/>
  <c r="P307" i="5"/>
  <c r="M307" i="5"/>
  <c r="J307" i="5"/>
  <c r="Q306" i="5"/>
  <c r="P306" i="5"/>
  <c r="M306" i="5"/>
  <c r="J306" i="5"/>
  <c r="Q305" i="5"/>
  <c r="P305" i="5"/>
  <c r="M305" i="5"/>
  <c r="J305" i="5"/>
  <c r="Q304" i="5"/>
  <c r="P304" i="5"/>
  <c r="M304" i="5"/>
  <c r="J304" i="5"/>
  <c r="Q303" i="5"/>
  <c r="P303" i="5"/>
  <c r="M303" i="5"/>
  <c r="J303" i="5"/>
  <c r="Q302" i="5"/>
  <c r="P302" i="5"/>
  <c r="M302" i="5"/>
  <c r="J302" i="5"/>
  <c r="Q301" i="5"/>
  <c r="P301" i="5"/>
  <c r="M301" i="5"/>
  <c r="J301" i="5"/>
  <c r="Q300" i="5"/>
  <c r="P300" i="5"/>
  <c r="M300" i="5"/>
  <c r="J300" i="5"/>
  <c r="Q299" i="5"/>
  <c r="P299" i="5"/>
  <c r="M299" i="5"/>
  <c r="J299" i="5"/>
  <c r="P298" i="5"/>
  <c r="O298" i="5"/>
  <c r="N298" i="5"/>
  <c r="M298" i="5"/>
  <c r="L298" i="5"/>
  <c r="L290" i="5" s="1"/>
  <c r="K298" i="5"/>
  <c r="I298" i="5"/>
  <c r="I290" i="5" s="1"/>
  <c r="H298" i="5"/>
  <c r="H290" i="5" s="1"/>
  <c r="G298" i="5"/>
  <c r="F298" i="5"/>
  <c r="E298" i="5"/>
  <c r="O297" i="5"/>
  <c r="N297" i="5"/>
  <c r="M297" i="5"/>
  <c r="L297" i="5"/>
  <c r="K297" i="5"/>
  <c r="I297" i="5"/>
  <c r="I289" i="5" s="1"/>
  <c r="H297" i="5"/>
  <c r="G297" i="5"/>
  <c r="F297" i="5"/>
  <c r="F289" i="5" s="1"/>
  <c r="E297" i="5"/>
  <c r="E289" i="5" s="1"/>
  <c r="P296" i="5"/>
  <c r="M296" i="5"/>
  <c r="J296" i="5"/>
  <c r="P295" i="5"/>
  <c r="Q295" i="5" s="1"/>
  <c r="M295" i="5"/>
  <c r="J295" i="5"/>
  <c r="P294" i="5"/>
  <c r="Q294" i="5" s="1"/>
  <c r="R293" i="13" s="1"/>
  <c r="M294" i="5"/>
  <c r="J294" i="5"/>
  <c r="P293" i="5"/>
  <c r="M293" i="5"/>
  <c r="J293" i="5"/>
  <c r="P292" i="5"/>
  <c r="M292" i="5"/>
  <c r="J292" i="5"/>
  <c r="P291" i="5"/>
  <c r="Q291" i="5" s="1"/>
  <c r="M291" i="5"/>
  <c r="J291" i="5"/>
  <c r="O290" i="5"/>
  <c r="N290" i="5"/>
  <c r="F290" i="5"/>
  <c r="L289" i="5"/>
  <c r="K289" i="5"/>
  <c r="H289" i="5"/>
  <c r="G289" i="5"/>
  <c r="Q287" i="5"/>
  <c r="R286" i="13" s="1"/>
  <c r="P287" i="5"/>
  <c r="J287" i="5"/>
  <c r="P286" i="5"/>
  <c r="M286" i="5"/>
  <c r="J286" i="5"/>
  <c r="P285" i="5"/>
  <c r="Q285" i="5" s="1"/>
  <c r="M285" i="5"/>
  <c r="J285" i="5"/>
  <c r="P284" i="5"/>
  <c r="Q284" i="5" s="1"/>
  <c r="M284" i="5"/>
  <c r="J284" i="5"/>
  <c r="P283" i="5"/>
  <c r="Q283" i="5" s="1"/>
  <c r="R282" i="13" s="1"/>
  <c r="M283" i="5"/>
  <c r="J283" i="5"/>
  <c r="P282" i="5"/>
  <c r="M282" i="5"/>
  <c r="J282" i="5"/>
  <c r="Q281" i="5"/>
  <c r="P281" i="5"/>
  <c r="M281" i="5"/>
  <c r="J281" i="5"/>
  <c r="P280" i="5"/>
  <c r="M280" i="5"/>
  <c r="J280" i="5"/>
  <c r="Q280" i="5" s="1"/>
  <c r="P279" i="5"/>
  <c r="M279" i="5"/>
  <c r="J279" i="5"/>
  <c r="Q279" i="5" s="1"/>
  <c r="R278" i="13" s="1"/>
  <c r="P278" i="5"/>
  <c r="M278" i="5"/>
  <c r="J278" i="5"/>
  <c r="Q278" i="5" s="1"/>
  <c r="P277" i="5"/>
  <c r="M277" i="5"/>
  <c r="J277" i="5"/>
  <c r="Q277" i="5" s="1"/>
  <c r="P276" i="5"/>
  <c r="M276" i="5"/>
  <c r="J276" i="5"/>
  <c r="Q276" i="5" s="1"/>
  <c r="P275" i="5"/>
  <c r="Q275" i="5" s="1"/>
  <c r="S275" i="5" s="1"/>
  <c r="M275" i="5"/>
  <c r="J275" i="5"/>
  <c r="P274" i="5"/>
  <c r="M274" i="5"/>
  <c r="J274" i="5"/>
  <c r="P273" i="5"/>
  <c r="Q273" i="5" s="1"/>
  <c r="M273" i="5"/>
  <c r="J273" i="5"/>
  <c r="P272" i="5"/>
  <c r="Q272" i="5" s="1"/>
  <c r="M272" i="5"/>
  <c r="J272" i="5"/>
  <c r="P271" i="5"/>
  <c r="Q271" i="5" s="1"/>
  <c r="M271" i="5"/>
  <c r="P270" i="5"/>
  <c r="M270" i="5"/>
  <c r="J270" i="5"/>
  <c r="O269" i="5"/>
  <c r="N269" i="5"/>
  <c r="L269" i="5"/>
  <c r="K269" i="5"/>
  <c r="M269" i="5" s="1"/>
  <c r="I269" i="5"/>
  <c r="H269" i="5"/>
  <c r="G269" i="5"/>
  <c r="F269" i="5"/>
  <c r="J269" i="5" s="1"/>
  <c r="E269" i="5"/>
  <c r="O268" i="5"/>
  <c r="P268" i="5" s="1"/>
  <c r="N268" i="5"/>
  <c r="L268" i="5"/>
  <c r="K268" i="5"/>
  <c r="I268" i="5"/>
  <c r="H268" i="5"/>
  <c r="G268" i="5"/>
  <c r="F268" i="5"/>
  <c r="E268" i="5"/>
  <c r="J268" i="5" s="1"/>
  <c r="Q266" i="5"/>
  <c r="P266" i="5"/>
  <c r="M266" i="5"/>
  <c r="J266" i="5"/>
  <c r="Q265" i="5"/>
  <c r="P265" i="5"/>
  <c r="M265" i="5"/>
  <c r="J265" i="5"/>
  <c r="Q264" i="5"/>
  <c r="P264" i="5"/>
  <c r="M264" i="5"/>
  <c r="J264" i="5"/>
  <c r="Q263" i="5"/>
  <c r="P263" i="5"/>
  <c r="M263" i="5"/>
  <c r="J263" i="5"/>
  <c r="Q262" i="5"/>
  <c r="P262" i="5"/>
  <c r="M262" i="5"/>
  <c r="J262" i="5"/>
  <c r="Q261" i="5"/>
  <c r="P261" i="5"/>
  <c r="M261" i="5"/>
  <c r="J261" i="5"/>
  <c r="Q260" i="5"/>
  <c r="P260" i="5"/>
  <c r="M260" i="5"/>
  <c r="J260" i="5"/>
  <c r="Q259" i="5"/>
  <c r="P259" i="5"/>
  <c r="M259" i="5"/>
  <c r="J259" i="5"/>
  <c r="Q258" i="5"/>
  <c r="P258" i="5"/>
  <c r="M258" i="5"/>
  <c r="J258" i="5"/>
  <c r="Q257" i="5"/>
  <c r="P257" i="5"/>
  <c r="M257" i="5"/>
  <c r="J257" i="5"/>
  <c r="Q256" i="5"/>
  <c r="P256" i="5"/>
  <c r="M256" i="5"/>
  <c r="J256" i="5"/>
  <c r="Q255" i="5"/>
  <c r="P255" i="5"/>
  <c r="M255" i="5"/>
  <c r="J255" i="5"/>
  <c r="Q254" i="5"/>
  <c r="P254" i="5"/>
  <c r="P244" i="5" s="1"/>
  <c r="M254" i="5"/>
  <c r="J254" i="5"/>
  <c r="Q253" i="5"/>
  <c r="P253" i="5"/>
  <c r="M253" i="5"/>
  <c r="J253" i="5"/>
  <c r="P252" i="5"/>
  <c r="M252" i="5"/>
  <c r="J252" i="5"/>
  <c r="Q252" i="5" s="1"/>
  <c r="S252" i="5" s="1"/>
  <c r="P251" i="5"/>
  <c r="M251" i="5"/>
  <c r="J251" i="5"/>
  <c r="P250" i="5"/>
  <c r="M250" i="5"/>
  <c r="J250" i="5"/>
  <c r="P249" i="5"/>
  <c r="Q249" i="5" s="1"/>
  <c r="M249" i="5"/>
  <c r="J249" i="5"/>
  <c r="P248" i="5"/>
  <c r="M248" i="5"/>
  <c r="J248" i="5"/>
  <c r="P247" i="5"/>
  <c r="M247" i="5"/>
  <c r="J247" i="5"/>
  <c r="P246" i="5"/>
  <c r="M246" i="5"/>
  <c r="J246" i="5"/>
  <c r="P245" i="5"/>
  <c r="Q245" i="5" s="1"/>
  <c r="M245" i="5"/>
  <c r="J245" i="5"/>
  <c r="O244" i="5"/>
  <c r="N244" i="5"/>
  <c r="L244" i="5"/>
  <c r="K244" i="5"/>
  <c r="I244" i="5"/>
  <c r="H244" i="5"/>
  <c r="G244" i="5"/>
  <c r="F244" i="5"/>
  <c r="J244" i="5" s="1"/>
  <c r="E244" i="5"/>
  <c r="P243" i="5"/>
  <c r="O243" i="5"/>
  <c r="N243" i="5"/>
  <c r="L243" i="5"/>
  <c r="K243" i="5"/>
  <c r="I243" i="5"/>
  <c r="H243" i="5"/>
  <c r="G243" i="5"/>
  <c r="F243" i="5"/>
  <c r="E243" i="5"/>
  <c r="P241" i="5"/>
  <c r="Q241" i="5" s="1"/>
  <c r="M241" i="5"/>
  <c r="J241" i="5"/>
  <c r="P240" i="5"/>
  <c r="Q240" i="5" s="1"/>
  <c r="M240" i="5"/>
  <c r="J240" i="5"/>
  <c r="P239" i="5"/>
  <c r="Q239" i="5" s="1"/>
  <c r="M239" i="5"/>
  <c r="J239" i="5"/>
  <c r="P238" i="5"/>
  <c r="Q238" i="5" s="1"/>
  <c r="M238" i="5"/>
  <c r="J238" i="5"/>
  <c r="P237" i="5"/>
  <c r="Q237" i="5" s="1"/>
  <c r="M237" i="5"/>
  <c r="J237" i="5"/>
  <c r="P236" i="5"/>
  <c r="Q236" i="5" s="1"/>
  <c r="M236" i="5"/>
  <c r="J236" i="5"/>
  <c r="P235" i="5"/>
  <c r="Q235" i="5" s="1"/>
  <c r="M235" i="5"/>
  <c r="J235" i="5"/>
  <c r="P234" i="5"/>
  <c r="Q234" i="5" s="1"/>
  <c r="M234" i="5"/>
  <c r="J234" i="5"/>
  <c r="P233" i="5"/>
  <c r="Q233" i="5" s="1"/>
  <c r="M233" i="5"/>
  <c r="J233" i="5"/>
  <c r="P232" i="5"/>
  <c r="Q232" i="5" s="1"/>
  <c r="M232" i="5"/>
  <c r="J232" i="5"/>
  <c r="P231" i="5"/>
  <c r="Q231" i="5" s="1"/>
  <c r="M231" i="5"/>
  <c r="J231" i="5"/>
  <c r="P230" i="5"/>
  <c r="Q230" i="5" s="1"/>
  <c r="M230" i="5"/>
  <c r="J230" i="5"/>
  <c r="P229" i="5"/>
  <c r="O229" i="5"/>
  <c r="N229" i="5"/>
  <c r="L229" i="5"/>
  <c r="K229" i="5"/>
  <c r="I229" i="5"/>
  <c r="H229" i="5"/>
  <c r="G229" i="5"/>
  <c r="F229" i="5"/>
  <c r="E229" i="5"/>
  <c r="O228" i="5"/>
  <c r="N228" i="5"/>
  <c r="P228" i="5" s="1"/>
  <c r="M228" i="5"/>
  <c r="L228" i="5"/>
  <c r="K228" i="5"/>
  <c r="I228" i="5"/>
  <c r="H228" i="5"/>
  <c r="G228" i="5"/>
  <c r="F228" i="5"/>
  <c r="J228" i="5" s="1"/>
  <c r="Q228" i="5" s="1"/>
  <c r="E228" i="5"/>
  <c r="P227" i="5"/>
  <c r="M227" i="5"/>
  <c r="J227" i="5"/>
  <c r="P226" i="5"/>
  <c r="M226" i="5"/>
  <c r="J226" i="5"/>
  <c r="P225" i="5"/>
  <c r="M225" i="5"/>
  <c r="J225" i="5"/>
  <c r="P224" i="5"/>
  <c r="Q224" i="5" s="1"/>
  <c r="M224" i="5"/>
  <c r="J224" i="5"/>
  <c r="P223" i="5"/>
  <c r="M223" i="5"/>
  <c r="J223" i="5"/>
  <c r="P222" i="5"/>
  <c r="M222" i="5"/>
  <c r="J222" i="5"/>
  <c r="P221" i="5"/>
  <c r="M221" i="5"/>
  <c r="J221" i="5"/>
  <c r="P220" i="5"/>
  <c r="Q220" i="5" s="1"/>
  <c r="M220" i="5"/>
  <c r="J220" i="5"/>
  <c r="P219" i="5"/>
  <c r="M219" i="5"/>
  <c r="J219" i="5"/>
  <c r="P218" i="5"/>
  <c r="M218" i="5"/>
  <c r="J218" i="5"/>
  <c r="P217" i="5"/>
  <c r="M217" i="5"/>
  <c r="J217" i="5"/>
  <c r="P216" i="5"/>
  <c r="Q216" i="5" s="1"/>
  <c r="M216" i="5"/>
  <c r="J216" i="5"/>
  <c r="P215" i="5"/>
  <c r="M215" i="5"/>
  <c r="J215" i="5"/>
  <c r="P214" i="5"/>
  <c r="M214" i="5"/>
  <c r="J214" i="5"/>
  <c r="P213" i="5"/>
  <c r="M213" i="5"/>
  <c r="J213" i="5"/>
  <c r="P212" i="5"/>
  <c r="Q212" i="5" s="1"/>
  <c r="M212" i="5"/>
  <c r="J212" i="5"/>
  <c r="P211" i="5"/>
  <c r="M211" i="5"/>
  <c r="J211" i="5"/>
  <c r="P210" i="5"/>
  <c r="M210" i="5"/>
  <c r="J210" i="5"/>
  <c r="P209" i="5"/>
  <c r="M209" i="5"/>
  <c r="J209" i="5"/>
  <c r="P208" i="5"/>
  <c r="Q208" i="5" s="1"/>
  <c r="M208" i="5"/>
  <c r="J208" i="5"/>
  <c r="P207" i="5"/>
  <c r="O207" i="5"/>
  <c r="N207" i="5"/>
  <c r="L207" i="5"/>
  <c r="M207" i="5" s="1"/>
  <c r="K207" i="5"/>
  <c r="I207" i="5"/>
  <c r="H207" i="5"/>
  <c r="G207" i="5"/>
  <c r="F207" i="5"/>
  <c r="E207" i="5"/>
  <c r="O206" i="5"/>
  <c r="N206" i="5"/>
  <c r="L206" i="5"/>
  <c r="M206" i="5" s="1"/>
  <c r="K206" i="5"/>
  <c r="I206" i="5"/>
  <c r="I194" i="5" s="1"/>
  <c r="H206" i="5"/>
  <c r="G206" i="5"/>
  <c r="F206" i="5"/>
  <c r="E206" i="5"/>
  <c r="J206" i="5" s="1"/>
  <c r="P205" i="5"/>
  <c r="M205" i="5"/>
  <c r="J205" i="5"/>
  <c r="Q205" i="5" s="1"/>
  <c r="P204" i="5"/>
  <c r="M204" i="5"/>
  <c r="J204" i="5"/>
  <c r="Q204" i="5" s="1"/>
  <c r="P203" i="5"/>
  <c r="M203" i="5"/>
  <c r="J203" i="5"/>
  <c r="Q203" i="5" s="1"/>
  <c r="P202" i="5"/>
  <c r="M202" i="5"/>
  <c r="J202" i="5"/>
  <c r="Q202" i="5" s="1"/>
  <c r="P201" i="5"/>
  <c r="M201" i="5"/>
  <c r="J201" i="5"/>
  <c r="Q201" i="5" s="1"/>
  <c r="P200" i="5"/>
  <c r="M200" i="5"/>
  <c r="J200" i="5"/>
  <c r="Q200" i="5" s="1"/>
  <c r="P199" i="5"/>
  <c r="M199" i="5"/>
  <c r="J199" i="5"/>
  <c r="Q199" i="5" s="1"/>
  <c r="P198" i="5"/>
  <c r="M198" i="5"/>
  <c r="J198" i="5"/>
  <c r="Q198" i="5" s="1"/>
  <c r="O197" i="5"/>
  <c r="N197" i="5"/>
  <c r="M197" i="5"/>
  <c r="L197" i="5"/>
  <c r="K197" i="5"/>
  <c r="I197" i="5"/>
  <c r="I195" i="5" s="1"/>
  <c r="H197" i="5"/>
  <c r="G197" i="5"/>
  <c r="F197" i="5"/>
  <c r="F195" i="5" s="1"/>
  <c r="E197" i="5"/>
  <c r="E195" i="5" s="1"/>
  <c r="O196" i="5"/>
  <c r="O194" i="5" s="1"/>
  <c r="N196" i="5"/>
  <c r="L196" i="5"/>
  <c r="K196" i="5"/>
  <c r="I196" i="5"/>
  <c r="H196" i="5"/>
  <c r="G196" i="5"/>
  <c r="G194" i="5" s="1"/>
  <c r="F196" i="5"/>
  <c r="F194" i="5" s="1"/>
  <c r="E196" i="5"/>
  <c r="O195" i="5"/>
  <c r="K195" i="5"/>
  <c r="H195" i="5"/>
  <c r="G195" i="5"/>
  <c r="L194" i="5"/>
  <c r="H194" i="5"/>
  <c r="E194" i="5"/>
  <c r="J194" i="5" s="1"/>
  <c r="P192" i="5"/>
  <c r="M192" i="5"/>
  <c r="J192" i="5"/>
  <c r="Q192" i="5" s="1"/>
  <c r="R191" i="13" s="1"/>
  <c r="P191" i="5"/>
  <c r="M191" i="5"/>
  <c r="J191" i="5"/>
  <c r="Q191" i="5" s="1"/>
  <c r="P190" i="5"/>
  <c r="M190" i="5"/>
  <c r="J190" i="5"/>
  <c r="P189" i="5"/>
  <c r="Q189" i="5" s="1"/>
  <c r="M189" i="5"/>
  <c r="J189" i="5"/>
  <c r="P188" i="5"/>
  <c r="Q188" i="5" s="1"/>
  <c r="R187" i="13" s="1"/>
  <c r="M188" i="5"/>
  <c r="J188" i="5"/>
  <c r="P187" i="5"/>
  <c r="M187" i="5"/>
  <c r="J187" i="5"/>
  <c r="P186" i="5"/>
  <c r="M186" i="5"/>
  <c r="J186" i="5"/>
  <c r="P185" i="5"/>
  <c r="Q185" i="5" s="1"/>
  <c r="M185" i="5"/>
  <c r="J185" i="5"/>
  <c r="P184" i="5"/>
  <c r="Q184" i="5" s="1"/>
  <c r="R183" i="13" s="1"/>
  <c r="M184" i="5"/>
  <c r="J184" i="5"/>
  <c r="P183" i="5"/>
  <c r="M183" i="5"/>
  <c r="J183" i="5"/>
  <c r="P182" i="5"/>
  <c r="M182" i="5"/>
  <c r="J182" i="5"/>
  <c r="P181" i="5"/>
  <c r="Q181" i="5" s="1"/>
  <c r="M181" i="5"/>
  <c r="J181" i="5"/>
  <c r="P180" i="5"/>
  <c r="Q180" i="5" s="1"/>
  <c r="R179" i="13" s="1"/>
  <c r="S179" i="13" s="1"/>
  <c r="M180" i="5"/>
  <c r="J180" i="5"/>
  <c r="P179" i="5"/>
  <c r="M179" i="5"/>
  <c r="J179" i="5"/>
  <c r="P178" i="5"/>
  <c r="M178" i="5"/>
  <c r="J178" i="5"/>
  <c r="P177" i="5"/>
  <c r="Q177" i="5" s="1"/>
  <c r="M177" i="5"/>
  <c r="J177" i="5"/>
  <c r="P176" i="5"/>
  <c r="Q176" i="5" s="1"/>
  <c r="R175" i="13" s="1"/>
  <c r="M176" i="5"/>
  <c r="J176" i="5"/>
  <c r="P175" i="5"/>
  <c r="M175" i="5"/>
  <c r="J175" i="5"/>
  <c r="P174" i="5"/>
  <c r="M174" i="5"/>
  <c r="J174" i="5"/>
  <c r="P173" i="5"/>
  <c r="Q173" i="5" s="1"/>
  <c r="M173" i="5"/>
  <c r="J173" i="5"/>
  <c r="P172" i="5"/>
  <c r="Q172" i="5" s="1"/>
  <c r="R171" i="13" s="1"/>
  <c r="M172" i="5"/>
  <c r="J172" i="5"/>
  <c r="P171" i="5"/>
  <c r="M171" i="5"/>
  <c r="J171" i="5"/>
  <c r="P170" i="5"/>
  <c r="M170" i="5"/>
  <c r="J170" i="5"/>
  <c r="P169" i="5"/>
  <c r="Q169" i="5" s="1"/>
  <c r="M169" i="5"/>
  <c r="J169" i="5"/>
  <c r="P168" i="5"/>
  <c r="Q168" i="5" s="1"/>
  <c r="M168" i="5"/>
  <c r="J168" i="5"/>
  <c r="P167" i="5"/>
  <c r="M167" i="5"/>
  <c r="J167" i="5"/>
  <c r="P166" i="5"/>
  <c r="M166" i="5"/>
  <c r="J166" i="5"/>
  <c r="P165" i="5"/>
  <c r="Q165" i="5" s="1"/>
  <c r="M165" i="5"/>
  <c r="J165" i="5"/>
  <c r="P164" i="5"/>
  <c r="Q164" i="5" s="1"/>
  <c r="R163" i="13" s="1"/>
  <c r="S163" i="13" s="1"/>
  <c r="M164" i="5"/>
  <c r="J164" i="5"/>
  <c r="P163" i="5"/>
  <c r="M163" i="5"/>
  <c r="J163" i="5"/>
  <c r="P162" i="5"/>
  <c r="Q162" i="5" s="1"/>
  <c r="M162" i="5"/>
  <c r="J162" i="5"/>
  <c r="P161" i="5"/>
  <c r="M161" i="5"/>
  <c r="J161" i="5"/>
  <c r="Q161" i="5" s="1"/>
  <c r="O160" i="5"/>
  <c r="N160" i="5"/>
  <c r="P160" i="5" s="1"/>
  <c r="M160" i="5"/>
  <c r="L160" i="5"/>
  <c r="K160" i="5"/>
  <c r="I160" i="5"/>
  <c r="H160" i="5"/>
  <c r="G160" i="5"/>
  <c r="F160" i="5"/>
  <c r="J160" i="5" s="1"/>
  <c r="E160" i="5"/>
  <c r="O159" i="5"/>
  <c r="N159" i="5"/>
  <c r="P159" i="5" s="1"/>
  <c r="Q159" i="5" s="1"/>
  <c r="L159" i="5"/>
  <c r="K159" i="5"/>
  <c r="M159" i="5" s="1"/>
  <c r="I159" i="5"/>
  <c r="H159" i="5"/>
  <c r="G159" i="5"/>
  <c r="F159" i="5"/>
  <c r="J159" i="5" s="1"/>
  <c r="E159" i="5"/>
  <c r="P157" i="5"/>
  <c r="Q157" i="5" s="1"/>
  <c r="R156" i="13" s="1"/>
  <c r="M157" i="5"/>
  <c r="J157" i="5"/>
  <c r="P156" i="5"/>
  <c r="M156" i="5"/>
  <c r="J156" i="5"/>
  <c r="P155" i="5"/>
  <c r="M155" i="5"/>
  <c r="J155" i="5"/>
  <c r="P154" i="5"/>
  <c r="Q154" i="5" s="1"/>
  <c r="M154" i="5"/>
  <c r="J154" i="5"/>
  <c r="P153" i="5"/>
  <c r="Q153" i="5" s="1"/>
  <c r="R152" i="13" s="1"/>
  <c r="M153" i="5"/>
  <c r="J153" i="5"/>
  <c r="P152" i="5"/>
  <c r="M152" i="5"/>
  <c r="J152" i="5"/>
  <c r="P151" i="5"/>
  <c r="Q151" i="5" s="1"/>
  <c r="M151" i="5"/>
  <c r="J151" i="5"/>
  <c r="Q150" i="5"/>
  <c r="P150" i="5"/>
  <c r="M150" i="5"/>
  <c r="J150" i="5"/>
  <c r="Q149" i="5"/>
  <c r="O149" i="5"/>
  <c r="N149" i="5"/>
  <c r="P149" i="5" s="1"/>
  <c r="M149" i="5"/>
  <c r="L149" i="5"/>
  <c r="K149" i="5"/>
  <c r="I149" i="5"/>
  <c r="H149" i="5"/>
  <c r="G149" i="5"/>
  <c r="F149" i="5"/>
  <c r="J149" i="5" s="1"/>
  <c r="E149" i="5"/>
  <c r="O148" i="5"/>
  <c r="N148" i="5"/>
  <c r="L148" i="5"/>
  <c r="K148" i="5"/>
  <c r="M148" i="5" s="1"/>
  <c r="I148" i="5"/>
  <c r="H148" i="5"/>
  <c r="G148" i="5"/>
  <c r="F148" i="5"/>
  <c r="J148" i="5" s="1"/>
  <c r="E148" i="5"/>
  <c r="P146" i="5"/>
  <c r="M146" i="5"/>
  <c r="J146" i="5"/>
  <c r="P145" i="5"/>
  <c r="M145" i="5"/>
  <c r="J145" i="5"/>
  <c r="P144" i="5"/>
  <c r="M144" i="5"/>
  <c r="J144" i="5"/>
  <c r="P143" i="5"/>
  <c r="Q143" i="5" s="1"/>
  <c r="M143" i="5"/>
  <c r="J143" i="5"/>
  <c r="P142" i="5"/>
  <c r="M142" i="5"/>
  <c r="J142" i="5"/>
  <c r="P141" i="5"/>
  <c r="Q141" i="5" s="1"/>
  <c r="M141" i="5"/>
  <c r="J141" i="5"/>
  <c r="P140" i="5"/>
  <c r="Q140" i="5" s="1"/>
  <c r="R139" i="13" s="1"/>
  <c r="M140" i="5"/>
  <c r="J140" i="5"/>
  <c r="P139" i="5"/>
  <c r="M139" i="5"/>
  <c r="J139" i="5"/>
  <c r="P138" i="5"/>
  <c r="M138" i="5"/>
  <c r="J138" i="5"/>
  <c r="P137" i="5"/>
  <c r="Q137" i="5" s="1"/>
  <c r="M137" i="5"/>
  <c r="J137" i="5"/>
  <c r="P136" i="5"/>
  <c r="O136" i="5"/>
  <c r="N136" i="5"/>
  <c r="L136" i="5"/>
  <c r="K136" i="5"/>
  <c r="M136" i="5" s="1"/>
  <c r="I136" i="5"/>
  <c r="H136" i="5"/>
  <c r="G136" i="5"/>
  <c r="F136" i="5"/>
  <c r="J136" i="5" s="1"/>
  <c r="E136" i="5"/>
  <c r="P135" i="5"/>
  <c r="Q135" i="5" s="1"/>
  <c r="O135" i="5"/>
  <c r="N135" i="5"/>
  <c r="L135" i="5"/>
  <c r="M135" i="5" s="1"/>
  <c r="K135" i="5"/>
  <c r="I135" i="5"/>
  <c r="H135" i="5"/>
  <c r="G135" i="5"/>
  <c r="F135" i="5"/>
  <c r="E135" i="5"/>
  <c r="J135" i="5" s="1"/>
  <c r="P133" i="5"/>
  <c r="M133" i="5"/>
  <c r="J133" i="5"/>
  <c r="Q133" i="5" s="1"/>
  <c r="R132" i="13" s="1"/>
  <c r="P132" i="5"/>
  <c r="M132" i="5"/>
  <c r="J132" i="5"/>
  <c r="Q132" i="5" s="1"/>
  <c r="P131" i="5"/>
  <c r="M131" i="5"/>
  <c r="J131" i="5"/>
  <c r="Q131" i="5" s="1"/>
  <c r="R130" i="13" s="1"/>
  <c r="P130" i="5"/>
  <c r="M130" i="5"/>
  <c r="J130" i="5"/>
  <c r="Q130" i="5" s="1"/>
  <c r="P129" i="5"/>
  <c r="M129" i="5"/>
  <c r="J129" i="5"/>
  <c r="Q129" i="5" s="1"/>
  <c r="R128" i="13" s="1"/>
  <c r="P128" i="5"/>
  <c r="M128" i="5"/>
  <c r="J128" i="5"/>
  <c r="Q128" i="5" s="1"/>
  <c r="P127" i="5"/>
  <c r="M127" i="5"/>
  <c r="Q127" i="5" s="1"/>
  <c r="J127" i="5"/>
  <c r="P126" i="5"/>
  <c r="M126" i="5"/>
  <c r="J126" i="5"/>
  <c r="P125" i="5"/>
  <c r="Q125" i="5" s="1"/>
  <c r="M125" i="5"/>
  <c r="J125" i="5"/>
  <c r="P124" i="5"/>
  <c r="Q124" i="5" s="1"/>
  <c r="M124" i="5"/>
  <c r="J124" i="5"/>
  <c r="P123" i="5"/>
  <c r="M123" i="5"/>
  <c r="J123" i="5"/>
  <c r="P122" i="5"/>
  <c r="M122" i="5"/>
  <c r="J122" i="5"/>
  <c r="P121" i="5"/>
  <c r="Q121" i="5" s="1"/>
  <c r="R120" i="13" s="1"/>
  <c r="M121" i="5"/>
  <c r="J121" i="5"/>
  <c r="P120" i="5"/>
  <c r="Q120" i="5" s="1"/>
  <c r="M120" i="5"/>
  <c r="J120" i="5"/>
  <c r="P119" i="5"/>
  <c r="Q119" i="5" s="1"/>
  <c r="M119" i="5"/>
  <c r="J119" i="5"/>
  <c r="Q118" i="5"/>
  <c r="P118" i="5"/>
  <c r="M118" i="5"/>
  <c r="J118" i="5"/>
  <c r="O117" i="5"/>
  <c r="N117" i="5"/>
  <c r="P117" i="5" s="1"/>
  <c r="M117" i="5"/>
  <c r="L117" i="5"/>
  <c r="K117" i="5"/>
  <c r="I117" i="5"/>
  <c r="H117" i="5"/>
  <c r="G117" i="5"/>
  <c r="F117" i="5"/>
  <c r="E117" i="5"/>
  <c r="J117" i="5" s="1"/>
  <c r="Q117" i="5" s="1"/>
  <c r="R116" i="13" s="1"/>
  <c r="O116" i="5"/>
  <c r="N116" i="5"/>
  <c r="L116" i="5"/>
  <c r="K116" i="5"/>
  <c r="M116" i="5" s="1"/>
  <c r="I116" i="5"/>
  <c r="H116" i="5"/>
  <c r="G116" i="5"/>
  <c r="F116" i="5"/>
  <c r="J116" i="5" s="1"/>
  <c r="E116" i="5"/>
  <c r="P114" i="5"/>
  <c r="M114" i="5"/>
  <c r="J114" i="5"/>
  <c r="P113" i="5"/>
  <c r="Q113" i="5" s="1"/>
  <c r="M113" i="5"/>
  <c r="J113" i="5"/>
  <c r="P112" i="5"/>
  <c r="Q112" i="5" s="1"/>
  <c r="R111" i="13" s="1"/>
  <c r="M112" i="5"/>
  <c r="J112" i="5"/>
  <c r="P111" i="5"/>
  <c r="M111" i="5"/>
  <c r="J111" i="5"/>
  <c r="O110" i="5"/>
  <c r="P110" i="5" s="1"/>
  <c r="N110" i="5"/>
  <c r="L110" i="5"/>
  <c r="K110" i="5"/>
  <c r="I110" i="5"/>
  <c r="H110" i="5"/>
  <c r="G110" i="5"/>
  <c r="F110" i="5"/>
  <c r="E110" i="5"/>
  <c r="P109" i="5"/>
  <c r="O109" i="5"/>
  <c r="N109" i="5"/>
  <c r="M109" i="5"/>
  <c r="L109" i="5"/>
  <c r="K109" i="5"/>
  <c r="I109" i="5"/>
  <c r="H109" i="5"/>
  <c r="H4" i="5" s="1"/>
  <c r="G109" i="5"/>
  <c r="F109" i="5"/>
  <c r="E109" i="5"/>
  <c r="Q107" i="5"/>
  <c r="P107" i="5"/>
  <c r="M107" i="5"/>
  <c r="J107" i="5"/>
  <c r="Q106" i="5"/>
  <c r="P106" i="5"/>
  <c r="M106" i="5"/>
  <c r="J106" i="5"/>
  <c r="Q105" i="5"/>
  <c r="R104" i="13" s="1"/>
  <c r="P105" i="5"/>
  <c r="M105" i="5"/>
  <c r="J105" i="5"/>
  <c r="Q104" i="5"/>
  <c r="P104" i="5"/>
  <c r="M104" i="5"/>
  <c r="J104" i="5"/>
  <c r="Q103" i="5"/>
  <c r="R102" i="13" s="1"/>
  <c r="P103" i="5"/>
  <c r="M103" i="5"/>
  <c r="J103" i="5"/>
  <c r="Q102" i="5"/>
  <c r="P102" i="5"/>
  <c r="M102" i="5"/>
  <c r="J102" i="5"/>
  <c r="Q101" i="5"/>
  <c r="R100" i="13" s="1"/>
  <c r="Q100" i="13" s="1"/>
  <c r="P101" i="5"/>
  <c r="M101" i="5"/>
  <c r="J101" i="5"/>
  <c r="Q100" i="5"/>
  <c r="P100" i="5"/>
  <c r="M100" i="5"/>
  <c r="J100" i="5"/>
  <c r="Q99" i="5"/>
  <c r="R98" i="13" s="1"/>
  <c r="P99" i="5"/>
  <c r="M99" i="5"/>
  <c r="J99" i="5"/>
  <c r="Q98" i="5"/>
  <c r="P98" i="5"/>
  <c r="M98" i="5"/>
  <c r="J98" i="5"/>
  <c r="O97" i="5"/>
  <c r="N97" i="5"/>
  <c r="P97" i="5" s="1"/>
  <c r="M97" i="5"/>
  <c r="L97" i="5"/>
  <c r="K97" i="5"/>
  <c r="I97" i="5"/>
  <c r="H97" i="5"/>
  <c r="G97" i="5"/>
  <c r="F97" i="5"/>
  <c r="E97" i="5"/>
  <c r="J97" i="5" s="1"/>
  <c r="Q97" i="5" s="1"/>
  <c r="R96" i="13" s="1"/>
  <c r="O96" i="5"/>
  <c r="N96" i="5"/>
  <c r="L96" i="5"/>
  <c r="K96" i="5"/>
  <c r="M96" i="5" s="1"/>
  <c r="I96" i="5"/>
  <c r="H96" i="5"/>
  <c r="G96" i="5"/>
  <c r="F96" i="5"/>
  <c r="J96" i="5" s="1"/>
  <c r="E96" i="5"/>
  <c r="P94" i="5"/>
  <c r="M94" i="5"/>
  <c r="J94" i="5"/>
  <c r="P93" i="5"/>
  <c r="Q93" i="5" s="1"/>
  <c r="M93" i="5"/>
  <c r="J93" i="5"/>
  <c r="P92" i="5"/>
  <c r="Q92" i="5" s="1"/>
  <c r="R91" i="13" s="1"/>
  <c r="M92" i="5"/>
  <c r="J92" i="5"/>
  <c r="P91" i="5"/>
  <c r="M91" i="5"/>
  <c r="J91" i="5"/>
  <c r="P90" i="5"/>
  <c r="Q90" i="5" s="1"/>
  <c r="M90" i="5"/>
  <c r="J90" i="5"/>
  <c r="Q89" i="5"/>
  <c r="P89" i="5"/>
  <c r="M89" i="5"/>
  <c r="J89" i="5"/>
  <c r="Q88" i="5"/>
  <c r="R87" i="13" s="1"/>
  <c r="Q87" i="13" s="1"/>
  <c r="P88" i="5"/>
  <c r="M88" i="5"/>
  <c r="J88" i="5"/>
  <c r="Q87" i="5"/>
  <c r="P87" i="5"/>
  <c r="M87" i="5"/>
  <c r="J87" i="5"/>
  <c r="O86" i="5"/>
  <c r="N86" i="5"/>
  <c r="P86" i="5" s="1"/>
  <c r="M86" i="5"/>
  <c r="L86" i="5"/>
  <c r="K86" i="5"/>
  <c r="I86" i="5"/>
  <c r="H86" i="5"/>
  <c r="G86" i="5"/>
  <c r="F86" i="5"/>
  <c r="J86" i="5" s="1"/>
  <c r="Q86" i="5" s="1"/>
  <c r="R85" i="13" s="1"/>
  <c r="E86" i="5"/>
  <c r="O85" i="5"/>
  <c r="N85" i="5"/>
  <c r="P85" i="5" s="1"/>
  <c r="L85" i="5"/>
  <c r="K85" i="5"/>
  <c r="M85" i="5" s="1"/>
  <c r="I85" i="5"/>
  <c r="H85" i="5"/>
  <c r="G85" i="5"/>
  <c r="F85" i="5"/>
  <c r="J85" i="5" s="1"/>
  <c r="E85" i="5"/>
  <c r="P83" i="5"/>
  <c r="Q83" i="5" s="1"/>
  <c r="R82" i="13" s="1"/>
  <c r="M83" i="5"/>
  <c r="J83" i="5"/>
  <c r="P82" i="5"/>
  <c r="Q82" i="5" s="1"/>
  <c r="M82" i="5"/>
  <c r="J82" i="5"/>
  <c r="P81" i="5"/>
  <c r="M81" i="5"/>
  <c r="J81" i="5"/>
  <c r="P80" i="5"/>
  <c r="M80" i="5"/>
  <c r="J80" i="5"/>
  <c r="Q79" i="5"/>
  <c r="P79" i="5"/>
  <c r="M79" i="5"/>
  <c r="J79" i="5"/>
  <c r="P78" i="5"/>
  <c r="M78" i="5"/>
  <c r="J78" i="5"/>
  <c r="Q78" i="5" s="1"/>
  <c r="P77" i="5"/>
  <c r="M77" i="5"/>
  <c r="J77" i="5"/>
  <c r="Q77" i="5" s="1"/>
  <c r="R76" i="13" s="1"/>
  <c r="Q76" i="13" s="1"/>
  <c r="P76" i="5"/>
  <c r="M76" i="5"/>
  <c r="J76" i="5"/>
  <c r="Q76" i="5" s="1"/>
  <c r="P75" i="5"/>
  <c r="M75" i="5"/>
  <c r="J75" i="5"/>
  <c r="Q75" i="5" s="1"/>
  <c r="R74" i="13" s="1"/>
  <c r="P74" i="5"/>
  <c r="M74" i="5"/>
  <c r="J74" i="5"/>
  <c r="Q74" i="5" s="1"/>
  <c r="P73" i="5"/>
  <c r="M73" i="5"/>
  <c r="J73" i="5"/>
  <c r="Q73" i="5" s="1"/>
  <c r="R72" i="13" s="1"/>
  <c r="P72" i="5"/>
  <c r="M72" i="5"/>
  <c r="J72" i="5"/>
  <c r="Q72" i="5" s="1"/>
  <c r="P71" i="5"/>
  <c r="M71" i="5"/>
  <c r="J71" i="5"/>
  <c r="Q71" i="5" s="1"/>
  <c r="R70" i="13" s="1"/>
  <c r="P70" i="5"/>
  <c r="M70" i="5"/>
  <c r="J70" i="5"/>
  <c r="Q70" i="5" s="1"/>
  <c r="P69" i="5"/>
  <c r="M69" i="5"/>
  <c r="J69" i="5"/>
  <c r="Q69" i="5" s="1"/>
  <c r="R68" i="13" s="1"/>
  <c r="P68" i="5"/>
  <c r="M68" i="5"/>
  <c r="J68" i="5"/>
  <c r="Q68" i="5" s="1"/>
  <c r="P67" i="5"/>
  <c r="M67" i="5"/>
  <c r="Q67" i="5" s="1"/>
  <c r="J67" i="5"/>
  <c r="P66" i="5"/>
  <c r="M66" i="5"/>
  <c r="J66" i="5"/>
  <c r="P65" i="5"/>
  <c r="Q65" i="5" s="1"/>
  <c r="R64" i="13" s="1"/>
  <c r="M65" i="5"/>
  <c r="J65" i="5"/>
  <c r="P64" i="5"/>
  <c r="Q64" i="5" s="1"/>
  <c r="M64" i="5"/>
  <c r="J64" i="5"/>
  <c r="P63" i="5"/>
  <c r="M63" i="5"/>
  <c r="J63" i="5"/>
  <c r="P62" i="5"/>
  <c r="M62" i="5"/>
  <c r="J62" i="5"/>
  <c r="P61" i="5"/>
  <c r="Q61" i="5" s="1"/>
  <c r="M61" i="5"/>
  <c r="J61" i="5"/>
  <c r="P60" i="5"/>
  <c r="Q60" i="5" s="1"/>
  <c r="M60" i="5"/>
  <c r="J60" i="5"/>
  <c r="O59" i="5"/>
  <c r="P59" i="5" s="1"/>
  <c r="Q59" i="5" s="1"/>
  <c r="R58" i="13" s="1"/>
  <c r="N59" i="5"/>
  <c r="L59" i="5"/>
  <c r="K59" i="5"/>
  <c r="M59" i="5" s="1"/>
  <c r="I59" i="5"/>
  <c r="H59" i="5"/>
  <c r="G59" i="5"/>
  <c r="F59" i="5"/>
  <c r="J59" i="5" s="1"/>
  <c r="E59" i="5"/>
  <c r="P58" i="5"/>
  <c r="O58" i="5"/>
  <c r="N58" i="5"/>
  <c r="M58" i="5"/>
  <c r="Q58" i="5" s="1"/>
  <c r="L58" i="5"/>
  <c r="K58" i="5"/>
  <c r="I58" i="5"/>
  <c r="H58" i="5"/>
  <c r="G58" i="5"/>
  <c r="F58" i="5"/>
  <c r="E58" i="5"/>
  <c r="J58" i="5" s="1"/>
  <c r="P56" i="5"/>
  <c r="M56" i="5"/>
  <c r="J56" i="5"/>
  <c r="Q56" i="5" s="1"/>
  <c r="R55" i="13" s="1"/>
  <c r="P55" i="5"/>
  <c r="M55" i="5"/>
  <c r="J55" i="5"/>
  <c r="Q55" i="5" s="1"/>
  <c r="P54" i="5"/>
  <c r="M54" i="5"/>
  <c r="J54" i="5"/>
  <c r="Q54" i="5" s="1"/>
  <c r="R53" i="13" s="1"/>
  <c r="P53" i="5"/>
  <c r="M53" i="5"/>
  <c r="J53" i="5"/>
  <c r="Q53" i="5" s="1"/>
  <c r="P52" i="5"/>
  <c r="M52" i="5"/>
  <c r="J52" i="5"/>
  <c r="Q52" i="5" s="1"/>
  <c r="R51" i="13" s="1"/>
  <c r="P51" i="5"/>
  <c r="M51" i="5"/>
  <c r="J51" i="5"/>
  <c r="Q51" i="5" s="1"/>
  <c r="P50" i="5"/>
  <c r="M50" i="5"/>
  <c r="J50" i="5"/>
  <c r="P49" i="5"/>
  <c r="Q49" i="5" s="1"/>
  <c r="M49" i="5"/>
  <c r="J49" i="5"/>
  <c r="P48" i="5"/>
  <c r="Q48" i="5" s="1"/>
  <c r="M48" i="5"/>
  <c r="J48" i="5"/>
  <c r="P47" i="5"/>
  <c r="M47" i="5"/>
  <c r="J47" i="5"/>
  <c r="P46" i="5"/>
  <c r="M46" i="5"/>
  <c r="J46" i="5"/>
  <c r="P45" i="5"/>
  <c r="M45" i="5"/>
  <c r="J45" i="5"/>
  <c r="J44" i="5"/>
  <c r="Q44" i="5" s="1"/>
  <c r="R43" i="13" s="1"/>
  <c r="O43" i="5"/>
  <c r="N43" i="5"/>
  <c r="N39" i="5" s="1"/>
  <c r="P39" i="5" s="1"/>
  <c r="M43" i="5"/>
  <c r="L43" i="5"/>
  <c r="K43" i="5"/>
  <c r="I43" i="5"/>
  <c r="I39" i="5" s="1"/>
  <c r="H43" i="5"/>
  <c r="E43" i="5"/>
  <c r="P42" i="5"/>
  <c r="Q42" i="5" s="1"/>
  <c r="R41" i="13" s="1"/>
  <c r="M42" i="5"/>
  <c r="J42" i="5"/>
  <c r="P41" i="5"/>
  <c r="Q41" i="5" s="1"/>
  <c r="M41" i="5"/>
  <c r="J41" i="5"/>
  <c r="P40" i="5"/>
  <c r="O40" i="5"/>
  <c r="N40" i="5"/>
  <c r="L40" i="5"/>
  <c r="M40" i="5" s="1"/>
  <c r="K40" i="5"/>
  <c r="I40" i="5"/>
  <c r="H40" i="5"/>
  <c r="G40" i="5"/>
  <c r="F40" i="5"/>
  <c r="E40" i="5"/>
  <c r="O39" i="5"/>
  <c r="M39" i="5"/>
  <c r="L39" i="5"/>
  <c r="K39" i="5"/>
  <c r="H39" i="5"/>
  <c r="G39" i="5"/>
  <c r="F39" i="5"/>
  <c r="J39" i="5" s="1"/>
  <c r="E39" i="5"/>
  <c r="P37" i="5"/>
  <c r="M37" i="5"/>
  <c r="Q37" i="5" s="1"/>
  <c r="R36" i="13" s="1"/>
  <c r="J37" i="5"/>
  <c r="P36" i="5"/>
  <c r="M36" i="5"/>
  <c r="J36" i="5"/>
  <c r="P35" i="5"/>
  <c r="M35" i="5"/>
  <c r="J35" i="5"/>
  <c r="P34" i="5"/>
  <c r="M34" i="5"/>
  <c r="Q34" i="5" s="1"/>
  <c r="J34" i="5"/>
  <c r="P33" i="5"/>
  <c r="M33" i="5"/>
  <c r="Q33" i="5" s="1"/>
  <c r="R32" i="13" s="1"/>
  <c r="J33" i="5"/>
  <c r="P32" i="5"/>
  <c r="M32" i="5"/>
  <c r="J32" i="5"/>
  <c r="P31" i="5"/>
  <c r="M31" i="5"/>
  <c r="J31" i="5"/>
  <c r="P30" i="5"/>
  <c r="M30" i="5"/>
  <c r="Q30" i="5" s="1"/>
  <c r="J30" i="5"/>
  <c r="P29" i="5"/>
  <c r="M29" i="5"/>
  <c r="Q29" i="5" s="1"/>
  <c r="R28" i="13" s="1"/>
  <c r="J29" i="5"/>
  <c r="P28" i="5"/>
  <c r="M28" i="5"/>
  <c r="J28" i="5"/>
  <c r="P27" i="5"/>
  <c r="M27" i="5"/>
  <c r="J27" i="5"/>
  <c r="P26" i="5"/>
  <c r="M26" i="5"/>
  <c r="Q26" i="5" s="1"/>
  <c r="J26" i="5"/>
  <c r="P25" i="5"/>
  <c r="M25" i="5"/>
  <c r="J25" i="5"/>
  <c r="J23" i="5" s="1"/>
  <c r="P24" i="5"/>
  <c r="M24" i="5"/>
  <c r="J24" i="5"/>
  <c r="J22" i="5" s="1"/>
  <c r="P23" i="5"/>
  <c r="O23" i="5"/>
  <c r="N23" i="5"/>
  <c r="L23" i="5"/>
  <c r="K23" i="5"/>
  <c r="I23" i="5"/>
  <c r="H23" i="5"/>
  <c r="G23" i="5"/>
  <c r="F23" i="5"/>
  <c r="E23" i="5"/>
  <c r="P22" i="5"/>
  <c r="O22" i="5"/>
  <c r="N22" i="5"/>
  <c r="L22" i="5"/>
  <c r="K22" i="5"/>
  <c r="I22" i="5"/>
  <c r="H22" i="5"/>
  <c r="G22" i="5"/>
  <c r="F22" i="5"/>
  <c r="E22" i="5"/>
  <c r="P21" i="5"/>
  <c r="Q21" i="5" s="1"/>
  <c r="R20" i="13" s="1"/>
  <c r="M21" i="5"/>
  <c r="J21" i="5"/>
  <c r="P20" i="5"/>
  <c r="Q20" i="5" s="1"/>
  <c r="M20" i="5"/>
  <c r="J20" i="5"/>
  <c r="P19" i="5"/>
  <c r="Q19" i="5" s="1"/>
  <c r="R18" i="13" s="1"/>
  <c r="M19" i="5"/>
  <c r="J19" i="5"/>
  <c r="P18" i="5"/>
  <c r="Q18" i="5" s="1"/>
  <c r="S16" i="5" s="1"/>
  <c r="M18" i="5"/>
  <c r="J18" i="5"/>
  <c r="Q17" i="5"/>
  <c r="S17" i="5" s="1"/>
  <c r="P17" i="5"/>
  <c r="M17" i="5"/>
  <c r="J17" i="5"/>
  <c r="P16" i="5"/>
  <c r="M16" i="5"/>
  <c r="Q16" i="5" s="1"/>
  <c r="J16" i="5"/>
  <c r="P15" i="5"/>
  <c r="M15" i="5"/>
  <c r="Q15" i="5" s="1"/>
  <c r="R14" i="13" s="1"/>
  <c r="J15" i="5"/>
  <c r="P14" i="5"/>
  <c r="M14" i="5"/>
  <c r="J14" i="5"/>
  <c r="P13" i="5"/>
  <c r="M13" i="5"/>
  <c r="J13" i="5"/>
  <c r="P12" i="5"/>
  <c r="M12" i="5"/>
  <c r="Q12" i="5" s="1"/>
  <c r="J12" i="5"/>
  <c r="P11" i="5"/>
  <c r="M11" i="5"/>
  <c r="Q11" i="5" s="1"/>
  <c r="R10" i="13" s="1"/>
  <c r="J11" i="5"/>
  <c r="P10" i="5"/>
  <c r="M10" i="5"/>
  <c r="J10" i="5"/>
  <c r="O9" i="5"/>
  <c r="O7" i="5" s="1"/>
  <c r="N9" i="5"/>
  <c r="L9" i="5"/>
  <c r="K9" i="5"/>
  <c r="I9" i="5"/>
  <c r="H9" i="5"/>
  <c r="G9" i="5"/>
  <c r="G7" i="5" s="1"/>
  <c r="G5" i="5" s="1"/>
  <c r="F9" i="5"/>
  <c r="F7" i="5" s="1"/>
  <c r="E9" i="5"/>
  <c r="O8" i="5"/>
  <c r="O6" i="5" s="1"/>
  <c r="N8" i="5"/>
  <c r="L8" i="5"/>
  <c r="K8" i="5"/>
  <c r="I8" i="5"/>
  <c r="H8" i="5"/>
  <c r="H6" i="5" s="1"/>
  <c r="G8" i="5"/>
  <c r="F8" i="5"/>
  <c r="J8" i="5" s="1"/>
  <c r="E8" i="5"/>
  <c r="L7" i="5"/>
  <c r="I7" i="5"/>
  <c r="H7" i="5"/>
  <c r="E7" i="5"/>
  <c r="N6" i="5"/>
  <c r="I6" i="5"/>
  <c r="F6" i="5"/>
  <c r="E6" i="5"/>
  <c r="F5" i="5"/>
  <c r="P350" i="4"/>
  <c r="Q350" i="4" s="1"/>
  <c r="M350" i="4"/>
  <c r="J350" i="4"/>
  <c r="P349" i="4"/>
  <c r="Q349" i="4" s="1"/>
  <c r="M349" i="4"/>
  <c r="J349" i="4"/>
  <c r="P348" i="4"/>
  <c r="M348" i="4"/>
  <c r="J348" i="4"/>
  <c r="P347" i="4"/>
  <c r="M347" i="4"/>
  <c r="J347" i="4"/>
  <c r="P346" i="4"/>
  <c r="Q346" i="4" s="1"/>
  <c r="M346" i="4"/>
  <c r="J346" i="4"/>
  <c r="P345" i="4"/>
  <c r="Q345" i="4" s="1"/>
  <c r="M345" i="4"/>
  <c r="J345" i="4"/>
  <c r="P344" i="4"/>
  <c r="M344" i="4"/>
  <c r="J344" i="4"/>
  <c r="P343" i="4"/>
  <c r="M343" i="4"/>
  <c r="J343" i="4"/>
  <c r="P342" i="4"/>
  <c r="Q342" i="4" s="1"/>
  <c r="M342" i="4"/>
  <c r="J342" i="4"/>
  <c r="P341" i="4"/>
  <c r="Q341" i="4" s="1"/>
  <c r="M341" i="4"/>
  <c r="J341" i="4"/>
  <c r="P340" i="4"/>
  <c r="M340" i="4"/>
  <c r="J340" i="4"/>
  <c r="P339" i="4"/>
  <c r="M339" i="4"/>
  <c r="J339" i="4"/>
  <c r="P338" i="4"/>
  <c r="Q338" i="4" s="1"/>
  <c r="M338" i="4"/>
  <c r="J338" i="4"/>
  <c r="P337" i="4"/>
  <c r="Q337" i="4" s="1"/>
  <c r="M337" i="4"/>
  <c r="J337" i="4"/>
  <c r="P336" i="4"/>
  <c r="M336" i="4"/>
  <c r="J336" i="4"/>
  <c r="P335" i="4"/>
  <c r="M335" i="4"/>
  <c r="J335" i="4"/>
  <c r="P334" i="4"/>
  <c r="Q334" i="4" s="1"/>
  <c r="M334" i="4"/>
  <c r="J334" i="4"/>
  <c r="P333" i="4"/>
  <c r="Q333" i="4" s="1"/>
  <c r="M333" i="4"/>
  <c r="J333" i="4"/>
  <c r="P332" i="4"/>
  <c r="M332" i="4"/>
  <c r="J332" i="4"/>
  <c r="P331" i="4"/>
  <c r="M331" i="4"/>
  <c r="J331" i="4"/>
  <c r="P330" i="4"/>
  <c r="Q330" i="4" s="1"/>
  <c r="M330" i="4"/>
  <c r="J330" i="4"/>
  <c r="P329" i="4"/>
  <c r="Q329" i="4" s="1"/>
  <c r="M329" i="4"/>
  <c r="J329" i="4"/>
  <c r="P328" i="4"/>
  <c r="M328" i="4"/>
  <c r="J328" i="4"/>
  <c r="P327" i="4"/>
  <c r="M327" i="4"/>
  <c r="J327" i="4"/>
  <c r="P326" i="4"/>
  <c r="Q326" i="4" s="1"/>
  <c r="M326" i="4"/>
  <c r="J326" i="4"/>
  <c r="P325" i="4"/>
  <c r="Q325" i="4" s="1"/>
  <c r="M325" i="4"/>
  <c r="J325" i="4"/>
  <c r="P324" i="4"/>
  <c r="M324" i="4"/>
  <c r="J324" i="4"/>
  <c r="P323" i="4"/>
  <c r="M323" i="4"/>
  <c r="J323" i="4"/>
  <c r="O322" i="4"/>
  <c r="N322" i="4"/>
  <c r="P322" i="4" s="1"/>
  <c r="L322" i="4"/>
  <c r="K322" i="4"/>
  <c r="M322" i="4" s="1"/>
  <c r="I322" i="4"/>
  <c r="H322" i="4"/>
  <c r="G322" i="4"/>
  <c r="F322" i="4"/>
  <c r="J322" i="4" s="1"/>
  <c r="E322" i="4"/>
  <c r="O321" i="4"/>
  <c r="P321" i="4" s="1"/>
  <c r="N321" i="4"/>
  <c r="L321" i="4"/>
  <c r="K321" i="4"/>
  <c r="M321" i="4" s="1"/>
  <c r="I321" i="4"/>
  <c r="H321" i="4"/>
  <c r="G321" i="4"/>
  <c r="F321" i="4"/>
  <c r="E321" i="4"/>
  <c r="P320" i="4"/>
  <c r="Q320" i="4" s="1"/>
  <c r="M320" i="4"/>
  <c r="J320" i="4"/>
  <c r="P319" i="4"/>
  <c r="Q319" i="4" s="1"/>
  <c r="M319" i="4"/>
  <c r="J319" i="4"/>
  <c r="P318" i="4"/>
  <c r="Q318" i="4" s="1"/>
  <c r="M318" i="4"/>
  <c r="J318" i="4"/>
  <c r="P317" i="4"/>
  <c r="Q317" i="4" s="1"/>
  <c r="M317" i="4"/>
  <c r="J317" i="4"/>
  <c r="P316" i="4"/>
  <c r="Q316" i="4" s="1"/>
  <c r="M316" i="4"/>
  <c r="J316" i="4"/>
  <c r="P315" i="4"/>
  <c r="Q315" i="4" s="1"/>
  <c r="M315" i="4"/>
  <c r="J315" i="4"/>
  <c r="P314" i="4"/>
  <c r="Q314" i="4" s="1"/>
  <c r="M314" i="4"/>
  <c r="J314" i="4"/>
  <c r="P313" i="4"/>
  <c r="Q313" i="4" s="1"/>
  <c r="M313" i="4"/>
  <c r="J313" i="4"/>
  <c r="P312" i="4"/>
  <c r="Q312" i="4" s="1"/>
  <c r="M312" i="4"/>
  <c r="J312" i="4"/>
  <c r="P311" i="4"/>
  <c r="Q311" i="4" s="1"/>
  <c r="M311" i="4"/>
  <c r="J311" i="4"/>
  <c r="P310" i="4"/>
  <c r="Q310" i="4" s="1"/>
  <c r="M310" i="4"/>
  <c r="J310" i="4"/>
  <c r="P309" i="4"/>
  <c r="Q309" i="4" s="1"/>
  <c r="M309" i="4"/>
  <c r="J309" i="4"/>
  <c r="P308" i="4"/>
  <c r="Q308" i="4" s="1"/>
  <c r="M308" i="4"/>
  <c r="J308" i="4"/>
  <c r="P307" i="4"/>
  <c r="Q307" i="4" s="1"/>
  <c r="M307" i="4"/>
  <c r="J307" i="4"/>
  <c r="P306" i="4"/>
  <c r="Q306" i="4" s="1"/>
  <c r="M306" i="4"/>
  <c r="J306" i="4"/>
  <c r="P305" i="4"/>
  <c r="Q305" i="4" s="1"/>
  <c r="M305" i="4"/>
  <c r="J305" i="4"/>
  <c r="P304" i="4"/>
  <c r="Q304" i="4" s="1"/>
  <c r="M304" i="4"/>
  <c r="J304" i="4"/>
  <c r="P303" i="4"/>
  <c r="Q303" i="4" s="1"/>
  <c r="M303" i="4"/>
  <c r="J303" i="4"/>
  <c r="P302" i="4"/>
  <c r="Q302" i="4" s="1"/>
  <c r="M302" i="4"/>
  <c r="J302" i="4"/>
  <c r="P301" i="4"/>
  <c r="Q301" i="4" s="1"/>
  <c r="M301" i="4"/>
  <c r="J301" i="4"/>
  <c r="P300" i="4"/>
  <c r="Q300" i="4" s="1"/>
  <c r="M300" i="4"/>
  <c r="J300" i="4"/>
  <c r="P299" i="4"/>
  <c r="Q299" i="4" s="1"/>
  <c r="M299" i="4"/>
  <c r="J299" i="4"/>
  <c r="P298" i="4"/>
  <c r="O298" i="4"/>
  <c r="N298" i="4"/>
  <c r="L298" i="4"/>
  <c r="K298" i="4"/>
  <c r="I298" i="4"/>
  <c r="H298" i="4"/>
  <c r="H290" i="4" s="1"/>
  <c r="G298" i="4"/>
  <c r="F298" i="4"/>
  <c r="E298" i="4"/>
  <c r="O297" i="4"/>
  <c r="N297" i="4"/>
  <c r="P297" i="4" s="1"/>
  <c r="M297" i="4"/>
  <c r="L297" i="4"/>
  <c r="K297" i="4"/>
  <c r="I297" i="4"/>
  <c r="I289" i="4" s="1"/>
  <c r="H297" i="4"/>
  <c r="G297" i="4"/>
  <c r="F297" i="4"/>
  <c r="E297" i="4"/>
  <c r="P296" i="4"/>
  <c r="M296" i="4"/>
  <c r="J296" i="4"/>
  <c r="P295" i="4"/>
  <c r="M295" i="4"/>
  <c r="J295" i="4"/>
  <c r="P294" i="4"/>
  <c r="Q294" i="4" s="1"/>
  <c r="M294" i="4"/>
  <c r="J294" i="4"/>
  <c r="P293" i="4"/>
  <c r="Q293" i="4" s="1"/>
  <c r="M293" i="4"/>
  <c r="J293" i="4"/>
  <c r="P292" i="4"/>
  <c r="M292" i="4"/>
  <c r="J292" i="4"/>
  <c r="P291" i="4"/>
  <c r="M291" i="4"/>
  <c r="J291" i="4"/>
  <c r="O290" i="4"/>
  <c r="N290" i="4"/>
  <c r="P290" i="4" s="1"/>
  <c r="K290" i="4"/>
  <c r="J290" i="4"/>
  <c r="I290" i="4"/>
  <c r="G290" i="4"/>
  <c r="F290" i="4"/>
  <c r="E290" i="4"/>
  <c r="O289" i="4"/>
  <c r="P289" i="4" s="1"/>
  <c r="N289" i="4"/>
  <c r="L289" i="4"/>
  <c r="K289" i="4"/>
  <c r="M289" i="4" s="1"/>
  <c r="H289" i="4"/>
  <c r="G289" i="4"/>
  <c r="F289" i="4"/>
  <c r="P287" i="4"/>
  <c r="Q287" i="4" s="1"/>
  <c r="J287" i="4"/>
  <c r="P286" i="4"/>
  <c r="Q286" i="4" s="1"/>
  <c r="M286" i="4"/>
  <c r="J286" i="4"/>
  <c r="P285" i="4"/>
  <c r="M285" i="4"/>
  <c r="J285" i="4"/>
  <c r="P284" i="4"/>
  <c r="Q284" i="4" s="1"/>
  <c r="M284" i="4"/>
  <c r="J284" i="4"/>
  <c r="P283" i="4"/>
  <c r="M283" i="4"/>
  <c r="J283" i="4"/>
  <c r="P282" i="4"/>
  <c r="Q282" i="4" s="1"/>
  <c r="M282" i="4"/>
  <c r="J282" i="4"/>
  <c r="P281" i="4"/>
  <c r="Q281" i="4" s="1"/>
  <c r="M281" i="4"/>
  <c r="J281" i="4"/>
  <c r="Q280" i="4"/>
  <c r="S280" i="4" s="1"/>
  <c r="P280" i="4"/>
  <c r="M280" i="4"/>
  <c r="J280" i="4"/>
  <c r="Q279" i="4"/>
  <c r="P279" i="4"/>
  <c r="M279" i="4"/>
  <c r="J279" i="4"/>
  <c r="Q278" i="4"/>
  <c r="P278" i="4"/>
  <c r="M278" i="4"/>
  <c r="J278" i="4"/>
  <c r="Q277" i="4"/>
  <c r="P277" i="4"/>
  <c r="M277" i="4"/>
  <c r="J277" i="4"/>
  <c r="Q276" i="4"/>
  <c r="P276" i="4"/>
  <c r="M276" i="4"/>
  <c r="J276" i="4"/>
  <c r="S275" i="4"/>
  <c r="P275" i="4"/>
  <c r="M275" i="4"/>
  <c r="Q275" i="4" s="1"/>
  <c r="J275" i="4"/>
  <c r="P274" i="4"/>
  <c r="Q274" i="4" s="1"/>
  <c r="S274" i="4" s="1"/>
  <c r="M274" i="4"/>
  <c r="J274" i="4"/>
  <c r="P273" i="4"/>
  <c r="M273" i="4"/>
  <c r="J273" i="4"/>
  <c r="P272" i="4"/>
  <c r="Q272" i="4" s="1"/>
  <c r="M272" i="4"/>
  <c r="J272" i="4"/>
  <c r="P271" i="4"/>
  <c r="M271" i="4"/>
  <c r="P270" i="4"/>
  <c r="M270" i="4"/>
  <c r="Q270" i="4" s="1"/>
  <c r="J270" i="4"/>
  <c r="O269" i="4"/>
  <c r="N269" i="4"/>
  <c r="P269" i="4" s="1"/>
  <c r="L269" i="4"/>
  <c r="K269" i="4"/>
  <c r="M269" i="4" s="1"/>
  <c r="I269" i="4"/>
  <c r="H269" i="4"/>
  <c r="G269" i="4"/>
  <c r="F269" i="4"/>
  <c r="J269" i="4" s="1"/>
  <c r="E269" i="4"/>
  <c r="O268" i="4"/>
  <c r="P268" i="4" s="1"/>
  <c r="N268" i="4"/>
  <c r="L268" i="4"/>
  <c r="K268" i="4"/>
  <c r="M268" i="4" s="1"/>
  <c r="I268" i="4"/>
  <c r="H268" i="4"/>
  <c r="G268" i="4"/>
  <c r="F268" i="4"/>
  <c r="E268" i="4"/>
  <c r="P266" i="4"/>
  <c r="Q266" i="4" s="1"/>
  <c r="M266" i="4"/>
  <c r="J266" i="4"/>
  <c r="P265" i="4"/>
  <c r="Q265" i="4" s="1"/>
  <c r="M265" i="4"/>
  <c r="J265" i="4"/>
  <c r="P264" i="4"/>
  <c r="Q264" i="4" s="1"/>
  <c r="M264" i="4"/>
  <c r="J264" i="4"/>
  <c r="P263" i="4"/>
  <c r="Q263" i="4" s="1"/>
  <c r="M263" i="4"/>
  <c r="J263" i="4"/>
  <c r="P262" i="4"/>
  <c r="Q262" i="4" s="1"/>
  <c r="M262" i="4"/>
  <c r="J262" i="4"/>
  <c r="P261" i="4"/>
  <c r="Q261" i="4" s="1"/>
  <c r="M261" i="4"/>
  <c r="J261" i="4"/>
  <c r="P260" i="4"/>
  <c r="Q260" i="4" s="1"/>
  <c r="M260" i="4"/>
  <c r="J260" i="4"/>
  <c r="P259" i="4"/>
  <c r="Q259" i="4" s="1"/>
  <c r="M259" i="4"/>
  <c r="J259" i="4"/>
  <c r="P258" i="4"/>
  <c r="Q258" i="4" s="1"/>
  <c r="M258" i="4"/>
  <c r="J258" i="4"/>
  <c r="P257" i="4"/>
  <c r="Q257" i="4" s="1"/>
  <c r="M257" i="4"/>
  <c r="J257" i="4"/>
  <c r="P256" i="4"/>
  <c r="Q256" i="4" s="1"/>
  <c r="M256" i="4"/>
  <c r="J256" i="4"/>
  <c r="P255" i="4"/>
  <c r="Q255" i="4" s="1"/>
  <c r="M255" i="4"/>
  <c r="J255" i="4"/>
  <c r="P254" i="4"/>
  <c r="M254" i="4"/>
  <c r="J254" i="4"/>
  <c r="P253" i="4"/>
  <c r="M253" i="4"/>
  <c r="J253" i="4"/>
  <c r="Q252" i="4"/>
  <c r="P252" i="4"/>
  <c r="M252" i="4"/>
  <c r="J252" i="4"/>
  <c r="P251" i="4"/>
  <c r="M251" i="4"/>
  <c r="J251" i="4"/>
  <c r="P250" i="4"/>
  <c r="M250" i="4"/>
  <c r="Q250" i="4" s="1"/>
  <c r="J250" i="4"/>
  <c r="P249" i="4"/>
  <c r="M249" i="4"/>
  <c r="J249" i="4"/>
  <c r="P248" i="4"/>
  <c r="M248" i="4"/>
  <c r="Q248" i="4" s="1"/>
  <c r="J248" i="4"/>
  <c r="P247" i="4"/>
  <c r="M247" i="4"/>
  <c r="J247" i="4"/>
  <c r="P246" i="4"/>
  <c r="M246" i="4"/>
  <c r="Q246" i="4" s="1"/>
  <c r="J246" i="4"/>
  <c r="P245" i="4"/>
  <c r="M245" i="4"/>
  <c r="J245" i="4"/>
  <c r="O244" i="4"/>
  <c r="N244" i="4"/>
  <c r="L244" i="4"/>
  <c r="K244" i="4"/>
  <c r="I244" i="4"/>
  <c r="H244" i="4"/>
  <c r="G244" i="4"/>
  <c r="F244" i="4"/>
  <c r="J244" i="4" s="1"/>
  <c r="E244" i="4"/>
  <c r="O243" i="4"/>
  <c r="N243" i="4"/>
  <c r="L243" i="4"/>
  <c r="K243" i="4"/>
  <c r="I243" i="4"/>
  <c r="H243" i="4"/>
  <c r="G243" i="4"/>
  <c r="F243" i="4"/>
  <c r="E243" i="4"/>
  <c r="P241" i="4"/>
  <c r="Q241" i="4" s="1"/>
  <c r="M241" i="4"/>
  <c r="J241" i="4"/>
  <c r="P240" i="4"/>
  <c r="Q240" i="4" s="1"/>
  <c r="M240" i="4"/>
  <c r="J240" i="4"/>
  <c r="P239" i="4"/>
  <c r="Q239" i="4" s="1"/>
  <c r="M239" i="4"/>
  <c r="J239" i="4"/>
  <c r="P238" i="4"/>
  <c r="Q238" i="4" s="1"/>
  <c r="M238" i="4"/>
  <c r="J238" i="4"/>
  <c r="P237" i="4"/>
  <c r="Q237" i="4" s="1"/>
  <c r="M237" i="4"/>
  <c r="J237" i="4"/>
  <c r="P236" i="4"/>
  <c r="Q236" i="4" s="1"/>
  <c r="M236" i="4"/>
  <c r="J236" i="4"/>
  <c r="P235" i="4"/>
  <c r="Q235" i="4" s="1"/>
  <c r="M235" i="4"/>
  <c r="J235" i="4"/>
  <c r="P234" i="4"/>
  <c r="Q234" i="4" s="1"/>
  <c r="M234" i="4"/>
  <c r="J234" i="4"/>
  <c r="P233" i="4"/>
  <c r="Q233" i="4" s="1"/>
  <c r="M233" i="4"/>
  <c r="J233" i="4"/>
  <c r="P232" i="4"/>
  <c r="Q232" i="4" s="1"/>
  <c r="M232" i="4"/>
  <c r="J232" i="4"/>
  <c r="P231" i="4"/>
  <c r="Q231" i="4" s="1"/>
  <c r="M231" i="4"/>
  <c r="J231" i="4"/>
  <c r="P230" i="4"/>
  <c r="Q230" i="4" s="1"/>
  <c r="M230" i="4"/>
  <c r="J230" i="4"/>
  <c r="P229" i="4"/>
  <c r="O229" i="4"/>
  <c r="N229" i="4"/>
  <c r="L229" i="4"/>
  <c r="M229" i="4" s="1"/>
  <c r="K229" i="4"/>
  <c r="I229" i="4"/>
  <c r="H229" i="4"/>
  <c r="G229" i="4"/>
  <c r="F229" i="4"/>
  <c r="E229" i="4"/>
  <c r="O228" i="4"/>
  <c r="N228" i="4"/>
  <c r="P228" i="4" s="1"/>
  <c r="M228" i="4"/>
  <c r="L228" i="4"/>
  <c r="K228" i="4"/>
  <c r="I228" i="4"/>
  <c r="H228" i="4"/>
  <c r="G228" i="4"/>
  <c r="F228" i="4"/>
  <c r="E228" i="4"/>
  <c r="J228" i="4" s="1"/>
  <c r="P227" i="4"/>
  <c r="Q227" i="4" s="1"/>
  <c r="M227" i="4"/>
  <c r="J227" i="4"/>
  <c r="P226" i="4"/>
  <c r="Q226" i="4" s="1"/>
  <c r="M226" i="4"/>
  <c r="J226" i="4"/>
  <c r="P225" i="4"/>
  <c r="M225" i="4"/>
  <c r="J225" i="4"/>
  <c r="P224" i="4"/>
  <c r="M224" i="4"/>
  <c r="J224" i="4"/>
  <c r="P223" i="4"/>
  <c r="Q223" i="4" s="1"/>
  <c r="M223" i="4"/>
  <c r="J223" i="4"/>
  <c r="P222" i="4"/>
  <c r="Q222" i="4" s="1"/>
  <c r="M222" i="4"/>
  <c r="J222" i="4"/>
  <c r="P221" i="4"/>
  <c r="M221" i="4"/>
  <c r="J221" i="4"/>
  <c r="P220" i="4"/>
  <c r="M220" i="4"/>
  <c r="J220" i="4"/>
  <c r="P219" i="4"/>
  <c r="Q219" i="4" s="1"/>
  <c r="M219" i="4"/>
  <c r="J219" i="4"/>
  <c r="P218" i="4"/>
  <c r="Q218" i="4" s="1"/>
  <c r="M218" i="4"/>
  <c r="J218" i="4"/>
  <c r="P217" i="4"/>
  <c r="M217" i="4"/>
  <c r="J217" i="4"/>
  <c r="P216" i="4"/>
  <c r="M216" i="4"/>
  <c r="J216" i="4"/>
  <c r="P215" i="4"/>
  <c r="Q215" i="4" s="1"/>
  <c r="M215" i="4"/>
  <c r="J215" i="4"/>
  <c r="P214" i="4"/>
  <c r="Q214" i="4" s="1"/>
  <c r="M214" i="4"/>
  <c r="J214" i="4"/>
  <c r="P213" i="4"/>
  <c r="M213" i="4"/>
  <c r="J213" i="4"/>
  <c r="P212" i="4"/>
  <c r="M212" i="4"/>
  <c r="J212" i="4"/>
  <c r="P211" i="4"/>
  <c r="Q211" i="4" s="1"/>
  <c r="M211" i="4"/>
  <c r="J211" i="4"/>
  <c r="P210" i="4"/>
  <c r="Q210" i="4" s="1"/>
  <c r="M210" i="4"/>
  <c r="J210" i="4"/>
  <c r="P209" i="4"/>
  <c r="M209" i="4"/>
  <c r="J209" i="4"/>
  <c r="P208" i="4"/>
  <c r="M208" i="4"/>
  <c r="J208" i="4"/>
  <c r="O207" i="4"/>
  <c r="P207" i="4" s="1"/>
  <c r="N207" i="4"/>
  <c r="L207" i="4"/>
  <c r="K207" i="4"/>
  <c r="I207" i="4"/>
  <c r="H207" i="4"/>
  <c r="G207" i="4"/>
  <c r="F207" i="4"/>
  <c r="E207" i="4"/>
  <c r="O206" i="4"/>
  <c r="N206" i="4"/>
  <c r="P206" i="4" s="1"/>
  <c r="M206" i="4"/>
  <c r="L206" i="4"/>
  <c r="K206" i="4"/>
  <c r="I206" i="4"/>
  <c r="H206" i="4"/>
  <c r="G206" i="4"/>
  <c r="F206" i="4"/>
  <c r="J206" i="4" s="1"/>
  <c r="Q206" i="4" s="1"/>
  <c r="S206" i="4" s="1"/>
  <c r="E206" i="4"/>
  <c r="P205" i="4"/>
  <c r="Q205" i="4" s="1"/>
  <c r="M205" i="4"/>
  <c r="J205" i="4"/>
  <c r="P204" i="4"/>
  <c r="M204" i="4"/>
  <c r="J204" i="4"/>
  <c r="P203" i="4"/>
  <c r="M203" i="4"/>
  <c r="J203" i="4"/>
  <c r="P202" i="4"/>
  <c r="M202" i="4"/>
  <c r="J202" i="4"/>
  <c r="Q201" i="4"/>
  <c r="P201" i="4"/>
  <c r="M201" i="4"/>
  <c r="J201" i="4"/>
  <c r="Q200" i="4"/>
  <c r="P200" i="4"/>
  <c r="M200" i="4"/>
  <c r="J200" i="4"/>
  <c r="Q199" i="4"/>
  <c r="P199" i="4"/>
  <c r="M199" i="4"/>
  <c r="J199" i="4"/>
  <c r="Q198" i="4"/>
  <c r="P198" i="4"/>
  <c r="M198" i="4"/>
  <c r="J198" i="4"/>
  <c r="O197" i="4"/>
  <c r="P197" i="4" s="1"/>
  <c r="N197" i="4"/>
  <c r="M197" i="4"/>
  <c r="L197" i="4"/>
  <c r="L195" i="4" s="1"/>
  <c r="K197" i="4"/>
  <c r="I197" i="4"/>
  <c r="I195" i="4" s="1"/>
  <c r="H197" i="4"/>
  <c r="H195" i="4" s="1"/>
  <c r="G197" i="4"/>
  <c r="F197" i="4"/>
  <c r="E197" i="4"/>
  <c r="O196" i="4"/>
  <c r="N196" i="4"/>
  <c r="L196" i="4"/>
  <c r="M196" i="4" s="1"/>
  <c r="K196" i="4"/>
  <c r="I196" i="4"/>
  <c r="I194" i="4" s="1"/>
  <c r="H196" i="4"/>
  <c r="G196" i="4"/>
  <c r="F196" i="4"/>
  <c r="F194" i="4" s="1"/>
  <c r="E196" i="4"/>
  <c r="E194" i="4" s="1"/>
  <c r="J194" i="4" s="1"/>
  <c r="O195" i="4"/>
  <c r="N195" i="4"/>
  <c r="P195" i="4" s="1"/>
  <c r="K195" i="4"/>
  <c r="G195" i="4"/>
  <c r="F195" i="4"/>
  <c r="O194" i="4"/>
  <c r="L194" i="4"/>
  <c r="K194" i="4"/>
  <c r="H194" i="4"/>
  <c r="G194" i="4"/>
  <c r="Q192" i="4"/>
  <c r="P191" i="13" s="1"/>
  <c r="O191" i="13" s="1"/>
  <c r="P192" i="4"/>
  <c r="M192" i="4"/>
  <c r="J192" i="4"/>
  <c r="Q191" i="4"/>
  <c r="P191" i="4"/>
  <c r="M191" i="4"/>
  <c r="J191" i="4"/>
  <c r="P190" i="4"/>
  <c r="M190" i="4"/>
  <c r="J190" i="4"/>
  <c r="Q190" i="4" s="1"/>
  <c r="P189" i="4"/>
  <c r="M189" i="4"/>
  <c r="Q189" i="4" s="1"/>
  <c r="J189" i="4"/>
  <c r="P188" i="4"/>
  <c r="M188" i="4"/>
  <c r="Q188" i="4" s="1"/>
  <c r="P187" i="13" s="1"/>
  <c r="J188" i="4"/>
  <c r="P187" i="4"/>
  <c r="M187" i="4"/>
  <c r="Q187" i="4" s="1"/>
  <c r="J187" i="4"/>
  <c r="P186" i="4"/>
  <c r="M186" i="4"/>
  <c r="Q186" i="4" s="1"/>
  <c r="J186" i="4"/>
  <c r="P185" i="4"/>
  <c r="M185" i="4"/>
  <c r="Q185" i="4" s="1"/>
  <c r="J185" i="4"/>
  <c r="P184" i="4"/>
  <c r="M184" i="4"/>
  <c r="Q184" i="4" s="1"/>
  <c r="P183" i="13" s="1"/>
  <c r="Q183" i="13" s="1"/>
  <c r="J184" i="4"/>
  <c r="P183" i="4"/>
  <c r="M183" i="4"/>
  <c r="Q183" i="4" s="1"/>
  <c r="J183" i="4"/>
  <c r="P182" i="4"/>
  <c r="M182" i="4"/>
  <c r="Q182" i="4" s="1"/>
  <c r="J182" i="4"/>
  <c r="P181" i="4"/>
  <c r="M181" i="4"/>
  <c r="Q181" i="4" s="1"/>
  <c r="J181" i="4"/>
  <c r="P180" i="4"/>
  <c r="M180" i="4"/>
  <c r="Q180" i="4" s="1"/>
  <c r="P179" i="13" s="1"/>
  <c r="J180" i="4"/>
  <c r="P179" i="4"/>
  <c r="M179" i="4"/>
  <c r="Q179" i="4" s="1"/>
  <c r="J179" i="4"/>
  <c r="P178" i="4"/>
  <c r="M178" i="4"/>
  <c r="Q178" i="4" s="1"/>
  <c r="J178" i="4"/>
  <c r="P177" i="4"/>
  <c r="M177" i="4"/>
  <c r="Q177" i="4" s="1"/>
  <c r="J177" i="4"/>
  <c r="P176" i="4"/>
  <c r="M176" i="4"/>
  <c r="Q176" i="4" s="1"/>
  <c r="P175" i="13" s="1"/>
  <c r="J176" i="4"/>
  <c r="P175" i="4"/>
  <c r="M175" i="4"/>
  <c r="Q175" i="4" s="1"/>
  <c r="J175" i="4"/>
  <c r="P174" i="4"/>
  <c r="M174" i="4"/>
  <c r="Q174" i="4" s="1"/>
  <c r="J174" i="4"/>
  <c r="P173" i="4"/>
  <c r="Q173" i="4" s="1"/>
  <c r="M173" i="4"/>
  <c r="J173" i="4"/>
  <c r="P172" i="4"/>
  <c r="M172" i="4"/>
  <c r="J172" i="4"/>
  <c r="P171" i="4"/>
  <c r="M171" i="4"/>
  <c r="J171" i="4"/>
  <c r="P170" i="4"/>
  <c r="M170" i="4"/>
  <c r="J170" i="4"/>
  <c r="P169" i="4"/>
  <c r="Q169" i="4" s="1"/>
  <c r="M169" i="4"/>
  <c r="J169" i="4"/>
  <c r="P168" i="4"/>
  <c r="M168" i="4"/>
  <c r="J168" i="4"/>
  <c r="P167" i="4"/>
  <c r="M167" i="4"/>
  <c r="J167" i="4"/>
  <c r="P166" i="4"/>
  <c r="M166" i="4"/>
  <c r="J166" i="4"/>
  <c r="P165" i="4"/>
  <c r="Q165" i="4" s="1"/>
  <c r="M165" i="4"/>
  <c r="J165" i="4"/>
  <c r="P164" i="4"/>
  <c r="M164" i="4"/>
  <c r="J164" i="4"/>
  <c r="P163" i="4"/>
  <c r="M163" i="4"/>
  <c r="J163" i="4"/>
  <c r="P162" i="4"/>
  <c r="Q162" i="4" s="1"/>
  <c r="M162" i="4"/>
  <c r="J162" i="4"/>
  <c r="Q161" i="4"/>
  <c r="P161" i="4"/>
  <c r="M161" i="4"/>
  <c r="J161" i="4"/>
  <c r="P160" i="4"/>
  <c r="O160" i="4"/>
  <c r="N160" i="4"/>
  <c r="M160" i="4"/>
  <c r="Q160" i="4" s="1"/>
  <c r="P159" i="13" s="1"/>
  <c r="L160" i="4"/>
  <c r="K160" i="4"/>
  <c r="I160" i="4"/>
  <c r="H160" i="4"/>
  <c r="G160" i="4"/>
  <c r="F160" i="4"/>
  <c r="E160" i="4"/>
  <c r="J160" i="4" s="1"/>
  <c r="O159" i="4"/>
  <c r="N159" i="4"/>
  <c r="P159" i="4" s="1"/>
  <c r="M159" i="4"/>
  <c r="L159" i="4"/>
  <c r="K159" i="4"/>
  <c r="I159" i="4"/>
  <c r="H159" i="4"/>
  <c r="G159" i="4"/>
  <c r="F159" i="4"/>
  <c r="J159" i="4" s="1"/>
  <c r="E159" i="4"/>
  <c r="P157" i="4"/>
  <c r="M157" i="4"/>
  <c r="J157" i="4"/>
  <c r="P156" i="4"/>
  <c r="M156" i="4"/>
  <c r="J156" i="4"/>
  <c r="P155" i="4"/>
  <c r="Q155" i="4" s="1"/>
  <c r="M155" i="4"/>
  <c r="J155" i="4"/>
  <c r="P154" i="4"/>
  <c r="Q154" i="4" s="1"/>
  <c r="M154" i="4"/>
  <c r="J154" i="4"/>
  <c r="P153" i="4"/>
  <c r="M153" i="4"/>
  <c r="J153" i="4"/>
  <c r="P152" i="4"/>
  <c r="M152" i="4"/>
  <c r="J152" i="4"/>
  <c r="P151" i="4"/>
  <c r="Q151" i="4" s="1"/>
  <c r="M151" i="4"/>
  <c r="J151" i="4"/>
  <c r="Q150" i="4"/>
  <c r="P150" i="4"/>
  <c r="M150" i="4"/>
  <c r="J150" i="4"/>
  <c r="P149" i="4"/>
  <c r="O149" i="4"/>
  <c r="N149" i="4"/>
  <c r="M149" i="4"/>
  <c r="Q149" i="4" s="1"/>
  <c r="P148" i="13" s="1"/>
  <c r="L149" i="4"/>
  <c r="K149" i="4"/>
  <c r="I149" i="4"/>
  <c r="H149" i="4"/>
  <c r="G149" i="4"/>
  <c r="F149" i="4"/>
  <c r="E149" i="4"/>
  <c r="J149" i="4" s="1"/>
  <c r="O148" i="4"/>
  <c r="N148" i="4"/>
  <c r="P148" i="4" s="1"/>
  <c r="M148" i="4"/>
  <c r="L148" i="4"/>
  <c r="K148" i="4"/>
  <c r="I148" i="4"/>
  <c r="H148" i="4"/>
  <c r="G148" i="4"/>
  <c r="F148" i="4"/>
  <c r="J148" i="4" s="1"/>
  <c r="E148" i="4"/>
  <c r="P146" i="4"/>
  <c r="M146" i="4"/>
  <c r="J146" i="4"/>
  <c r="P145" i="4"/>
  <c r="M145" i="4"/>
  <c r="J145" i="4"/>
  <c r="P144" i="4"/>
  <c r="M144" i="4"/>
  <c r="J144" i="4"/>
  <c r="P143" i="4"/>
  <c r="Q143" i="4" s="1"/>
  <c r="M143" i="4"/>
  <c r="J143" i="4"/>
  <c r="P142" i="4"/>
  <c r="M142" i="4"/>
  <c r="J142" i="4"/>
  <c r="P141" i="4"/>
  <c r="M141" i="4"/>
  <c r="J141" i="4"/>
  <c r="P140" i="4"/>
  <c r="M140" i="4"/>
  <c r="J140" i="4"/>
  <c r="P139" i="4"/>
  <c r="Q139" i="4" s="1"/>
  <c r="M139" i="4"/>
  <c r="J139" i="4"/>
  <c r="P138" i="4"/>
  <c r="M138" i="4"/>
  <c r="J138" i="4"/>
  <c r="P137" i="4"/>
  <c r="M137" i="4"/>
  <c r="J137" i="4"/>
  <c r="O136" i="4"/>
  <c r="N136" i="4"/>
  <c r="L136" i="4"/>
  <c r="K136" i="4"/>
  <c r="M136" i="4" s="1"/>
  <c r="I136" i="4"/>
  <c r="H136" i="4"/>
  <c r="G136" i="4"/>
  <c r="F136" i="4"/>
  <c r="J136" i="4" s="1"/>
  <c r="E136" i="4"/>
  <c r="O135" i="4"/>
  <c r="P135" i="4" s="1"/>
  <c r="Q135" i="4" s="1"/>
  <c r="N135" i="4"/>
  <c r="L135" i="4"/>
  <c r="K135" i="4"/>
  <c r="M135" i="4" s="1"/>
  <c r="I135" i="4"/>
  <c r="H135" i="4"/>
  <c r="G135" i="4"/>
  <c r="F135" i="4"/>
  <c r="E135" i="4"/>
  <c r="J135" i="4" s="1"/>
  <c r="Q133" i="4"/>
  <c r="P133" i="4"/>
  <c r="M133" i="4"/>
  <c r="J133" i="4"/>
  <c r="Q132" i="4"/>
  <c r="P132" i="4"/>
  <c r="M132" i="4"/>
  <c r="J132" i="4"/>
  <c r="Q131" i="4"/>
  <c r="P131" i="4"/>
  <c r="M131" i="4"/>
  <c r="J131" i="4"/>
  <c r="Q130" i="4"/>
  <c r="P130" i="4"/>
  <c r="M130" i="4"/>
  <c r="J130" i="4"/>
  <c r="P129" i="4"/>
  <c r="M129" i="4"/>
  <c r="J129" i="4"/>
  <c r="Q129" i="4" s="1"/>
  <c r="P128" i="4"/>
  <c r="M128" i="4"/>
  <c r="J128" i="4"/>
  <c r="Q128" i="4" s="1"/>
  <c r="P127" i="4"/>
  <c r="M127" i="4"/>
  <c r="Q127" i="4" s="1"/>
  <c r="J127" i="4"/>
  <c r="P126" i="4"/>
  <c r="M126" i="4"/>
  <c r="J126" i="4"/>
  <c r="P125" i="4"/>
  <c r="M125" i="4"/>
  <c r="J125" i="4"/>
  <c r="P124" i="4"/>
  <c r="M124" i="4"/>
  <c r="J124" i="4"/>
  <c r="P123" i="4"/>
  <c r="Q123" i="4" s="1"/>
  <c r="P122" i="13" s="1"/>
  <c r="M123" i="4"/>
  <c r="J123" i="4"/>
  <c r="P122" i="4"/>
  <c r="M122" i="4"/>
  <c r="J122" i="4"/>
  <c r="P121" i="4"/>
  <c r="M121" i="4"/>
  <c r="J121" i="4"/>
  <c r="P120" i="4"/>
  <c r="Q120" i="4" s="1"/>
  <c r="M120" i="4"/>
  <c r="J120" i="4"/>
  <c r="P119" i="4"/>
  <c r="Q119" i="4" s="1"/>
  <c r="M119" i="4"/>
  <c r="J119" i="4"/>
  <c r="Q118" i="4"/>
  <c r="P118" i="4"/>
  <c r="M118" i="4"/>
  <c r="J118" i="4"/>
  <c r="O117" i="4"/>
  <c r="N117" i="4"/>
  <c r="P117" i="4" s="1"/>
  <c r="Q117" i="4" s="1"/>
  <c r="P116" i="13" s="1"/>
  <c r="M117" i="4"/>
  <c r="L117" i="4"/>
  <c r="K117" i="4"/>
  <c r="I117" i="4"/>
  <c r="H117" i="4"/>
  <c r="G117" i="4"/>
  <c r="F117" i="4"/>
  <c r="E117" i="4"/>
  <c r="J117" i="4" s="1"/>
  <c r="O116" i="4"/>
  <c r="N116" i="4"/>
  <c r="P116" i="4" s="1"/>
  <c r="L116" i="4"/>
  <c r="K116" i="4"/>
  <c r="M116" i="4" s="1"/>
  <c r="I116" i="4"/>
  <c r="H116" i="4"/>
  <c r="G116" i="4"/>
  <c r="F116" i="4"/>
  <c r="J116" i="4" s="1"/>
  <c r="E116" i="4"/>
  <c r="P114" i="4"/>
  <c r="M114" i="4"/>
  <c r="J114" i="4"/>
  <c r="P113" i="4"/>
  <c r="Q113" i="4" s="1"/>
  <c r="M113" i="4"/>
  <c r="J113" i="4"/>
  <c r="P112" i="4"/>
  <c r="M112" i="4"/>
  <c r="J112" i="4"/>
  <c r="P111" i="4"/>
  <c r="Q111" i="4" s="1"/>
  <c r="M111" i="4"/>
  <c r="J111" i="4"/>
  <c r="O110" i="4"/>
  <c r="P110" i="4" s="1"/>
  <c r="N110" i="4"/>
  <c r="L110" i="4"/>
  <c r="K110" i="4"/>
  <c r="M110" i="4" s="1"/>
  <c r="I110" i="4"/>
  <c r="H110" i="4"/>
  <c r="G110" i="4"/>
  <c r="F110" i="4"/>
  <c r="J110" i="4" s="1"/>
  <c r="E110" i="4"/>
  <c r="P109" i="4"/>
  <c r="O109" i="4"/>
  <c r="N109" i="4"/>
  <c r="L109" i="4"/>
  <c r="M109" i="4" s="1"/>
  <c r="K109" i="4"/>
  <c r="I109" i="4"/>
  <c r="H109" i="4"/>
  <c r="G109" i="4"/>
  <c r="F109" i="4"/>
  <c r="E109" i="4"/>
  <c r="Q107" i="4"/>
  <c r="P107" i="4"/>
  <c r="M107" i="4"/>
  <c r="J107" i="4"/>
  <c r="Q106" i="4"/>
  <c r="P106" i="4"/>
  <c r="M106" i="4"/>
  <c r="J106" i="4"/>
  <c r="Q105" i="4"/>
  <c r="P104" i="13" s="1"/>
  <c r="P105" i="4"/>
  <c r="M105" i="4"/>
  <c r="J105" i="4"/>
  <c r="Q104" i="4"/>
  <c r="P104" i="4"/>
  <c r="M104" i="4"/>
  <c r="J104" i="4"/>
  <c r="Q103" i="4"/>
  <c r="P103" i="4"/>
  <c r="M103" i="4"/>
  <c r="J103" i="4"/>
  <c r="Q102" i="4"/>
  <c r="P102" i="4"/>
  <c r="M102" i="4"/>
  <c r="J102" i="4"/>
  <c r="Q101" i="4"/>
  <c r="P100" i="13" s="1"/>
  <c r="P101" i="4"/>
  <c r="M101" i="4"/>
  <c r="J101" i="4"/>
  <c r="Q100" i="4"/>
  <c r="P100" i="4"/>
  <c r="M100" i="4"/>
  <c r="J100" i="4"/>
  <c r="Q99" i="4"/>
  <c r="P99" i="4"/>
  <c r="M99" i="4"/>
  <c r="J99" i="4"/>
  <c r="Q98" i="4"/>
  <c r="P98" i="4"/>
  <c r="M98" i="4"/>
  <c r="J98" i="4"/>
  <c r="O97" i="4"/>
  <c r="N97" i="4"/>
  <c r="P97" i="4" s="1"/>
  <c r="Q97" i="4" s="1"/>
  <c r="P96" i="13" s="1"/>
  <c r="M97" i="4"/>
  <c r="L97" i="4"/>
  <c r="K97" i="4"/>
  <c r="I97" i="4"/>
  <c r="H97" i="4"/>
  <c r="G97" i="4"/>
  <c r="F97" i="4"/>
  <c r="E97" i="4"/>
  <c r="J97" i="4" s="1"/>
  <c r="O96" i="4"/>
  <c r="N96" i="4"/>
  <c r="P96" i="4" s="1"/>
  <c r="L96" i="4"/>
  <c r="K96" i="4"/>
  <c r="M96" i="4" s="1"/>
  <c r="I96" i="4"/>
  <c r="H96" i="4"/>
  <c r="G96" i="4"/>
  <c r="F96" i="4"/>
  <c r="J96" i="4" s="1"/>
  <c r="E96" i="4"/>
  <c r="P94" i="4"/>
  <c r="M94" i="4"/>
  <c r="J94" i="4"/>
  <c r="P93" i="4"/>
  <c r="Q93" i="4" s="1"/>
  <c r="M93" i="4"/>
  <c r="J93" i="4"/>
  <c r="P92" i="4"/>
  <c r="M92" i="4"/>
  <c r="J92" i="4"/>
  <c r="P91" i="4"/>
  <c r="Q91" i="4" s="1"/>
  <c r="M91" i="4"/>
  <c r="J91" i="4"/>
  <c r="P90" i="4"/>
  <c r="Q90" i="4" s="1"/>
  <c r="M90" i="4"/>
  <c r="J90" i="4"/>
  <c r="Q89" i="4"/>
  <c r="P89" i="4"/>
  <c r="M89" i="4"/>
  <c r="J89" i="4"/>
  <c r="Q88" i="4"/>
  <c r="P87" i="13" s="1"/>
  <c r="P88" i="4"/>
  <c r="M88" i="4"/>
  <c r="J88" i="4"/>
  <c r="Q87" i="4"/>
  <c r="P87" i="4"/>
  <c r="M87" i="4"/>
  <c r="J87" i="4"/>
  <c r="O86" i="4"/>
  <c r="N86" i="4"/>
  <c r="P86" i="4" s="1"/>
  <c r="Q86" i="4" s="1"/>
  <c r="P85" i="13" s="1"/>
  <c r="M86" i="4"/>
  <c r="L86" i="4"/>
  <c r="K86" i="4"/>
  <c r="I86" i="4"/>
  <c r="H86" i="4"/>
  <c r="G86" i="4"/>
  <c r="F86" i="4"/>
  <c r="E86" i="4"/>
  <c r="J86" i="4" s="1"/>
  <c r="O85" i="4"/>
  <c r="N85" i="4"/>
  <c r="P85" i="4" s="1"/>
  <c r="L85" i="4"/>
  <c r="K85" i="4"/>
  <c r="M85" i="4" s="1"/>
  <c r="I85" i="4"/>
  <c r="H85" i="4"/>
  <c r="G85" i="4"/>
  <c r="F85" i="4"/>
  <c r="J85" i="4" s="1"/>
  <c r="E85" i="4"/>
  <c r="P83" i="4"/>
  <c r="M83" i="4"/>
  <c r="J83" i="4"/>
  <c r="P82" i="4"/>
  <c r="Q82" i="4" s="1"/>
  <c r="M82" i="4"/>
  <c r="J82" i="4"/>
  <c r="P81" i="4"/>
  <c r="M81" i="4"/>
  <c r="J81" i="4"/>
  <c r="P80" i="4"/>
  <c r="Q80" i="4" s="1"/>
  <c r="M80" i="4"/>
  <c r="J80" i="4"/>
  <c r="P79" i="4"/>
  <c r="Q79" i="4" s="1"/>
  <c r="M79" i="4"/>
  <c r="J79" i="4"/>
  <c r="Q78" i="4"/>
  <c r="P78" i="4"/>
  <c r="M78" i="4"/>
  <c r="J78" i="4"/>
  <c r="Q77" i="4"/>
  <c r="P76" i="13" s="1"/>
  <c r="P77" i="4"/>
  <c r="M77" i="4"/>
  <c r="J77" i="4"/>
  <c r="Q76" i="4"/>
  <c r="P76" i="4"/>
  <c r="M76" i="4"/>
  <c r="J76" i="4"/>
  <c r="Q75" i="4"/>
  <c r="P74" i="13" s="1"/>
  <c r="P75" i="4"/>
  <c r="M75" i="4"/>
  <c r="J75" i="4"/>
  <c r="Q74" i="4"/>
  <c r="P74" i="4"/>
  <c r="M74" i="4"/>
  <c r="J74" i="4"/>
  <c r="Q73" i="4"/>
  <c r="P73" i="4"/>
  <c r="M73" i="4"/>
  <c r="J73" i="4"/>
  <c r="Q72" i="4"/>
  <c r="P72" i="4"/>
  <c r="M72" i="4"/>
  <c r="J72" i="4"/>
  <c r="Q71" i="4"/>
  <c r="P71" i="4"/>
  <c r="M71" i="4"/>
  <c r="J71" i="4"/>
  <c r="Q70" i="4"/>
  <c r="P70" i="4"/>
  <c r="M70" i="4"/>
  <c r="J70" i="4"/>
  <c r="Q69" i="4"/>
  <c r="P69" i="4"/>
  <c r="M69" i="4"/>
  <c r="J69" i="4"/>
  <c r="Q68" i="4"/>
  <c r="P68" i="4"/>
  <c r="M68" i="4"/>
  <c r="J68" i="4"/>
  <c r="P67" i="4"/>
  <c r="M67" i="4"/>
  <c r="Q67" i="4" s="1"/>
  <c r="S67" i="4" s="1"/>
  <c r="J67" i="4"/>
  <c r="P66" i="4"/>
  <c r="Q66" i="4" s="1"/>
  <c r="S66" i="4" s="1"/>
  <c r="M66" i="4"/>
  <c r="J66" i="4"/>
  <c r="P65" i="4"/>
  <c r="M65" i="4"/>
  <c r="J65" i="4"/>
  <c r="P64" i="4"/>
  <c r="Q64" i="4" s="1"/>
  <c r="M64" i="4"/>
  <c r="J64" i="4"/>
  <c r="P63" i="4"/>
  <c r="M63" i="4"/>
  <c r="J63" i="4"/>
  <c r="P62" i="4"/>
  <c r="Q62" i="4" s="1"/>
  <c r="M62" i="4"/>
  <c r="J62" i="4"/>
  <c r="P61" i="4"/>
  <c r="M61" i="4"/>
  <c r="J61" i="4"/>
  <c r="P60" i="4"/>
  <c r="Q60" i="4" s="1"/>
  <c r="M60" i="4"/>
  <c r="J60" i="4"/>
  <c r="O59" i="4"/>
  <c r="P59" i="4" s="1"/>
  <c r="N59" i="4"/>
  <c r="L59" i="4"/>
  <c r="K59" i="4"/>
  <c r="M59" i="4" s="1"/>
  <c r="I59" i="4"/>
  <c r="H59" i="4"/>
  <c r="G59" i="4"/>
  <c r="F59" i="4"/>
  <c r="E59" i="4"/>
  <c r="J59" i="4" s="1"/>
  <c r="P58" i="4"/>
  <c r="O58" i="4"/>
  <c r="N58" i="4"/>
  <c r="L58" i="4"/>
  <c r="M58" i="4" s="1"/>
  <c r="K58" i="4"/>
  <c r="I58" i="4"/>
  <c r="H58" i="4"/>
  <c r="G58" i="4"/>
  <c r="F58" i="4"/>
  <c r="E58" i="4"/>
  <c r="Q56" i="4"/>
  <c r="P56" i="4"/>
  <c r="M56" i="4"/>
  <c r="J56" i="4"/>
  <c r="Q55" i="4"/>
  <c r="P55" i="4"/>
  <c r="M55" i="4"/>
  <c r="J55" i="4"/>
  <c r="Q54" i="4"/>
  <c r="P53" i="13" s="1"/>
  <c r="P54" i="4"/>
  <c r="M54" i="4"/>
  <c r="J54" i="4"/>
  <c r="Q53" i="4"/>
  <c r="P53" i="4"/>
  <c r="M53" i="4"/>
  <c r="J53" i="4"/>
  <c r="Q52" i="4"/>
  <c r="P51" i="13" s="1"/>
  <c r="P52" i="4"/>
  <c r="M52" i="4"/>
  <c r="J52" i="4"/>
  <c r="Q51" i="4"/>
  <c r="P51" i="4"/>
  <c r="M51" i="4"/>
  <c r="J51" i="4"/>
  <c r="P50" i="4"/>
  <c r="M50" i="4"/>
  <c r="Q50" i="4" s="1"/>
  <c r="P49" i="13" s="1"/>
  <c r="J50" i="4"/>
  <c r="P49" i="4"/>
  <c r="Q49" i="4" s="1"/>
  <c r="S49" i="4" s="1"/>
  <c r="M49" i="4"/>
  <c r="J49" i="4"/>
  <c r="P48" i="4"/>
  <c r="M48" i="4"/>
  <c r="J48" i="4"/>
  <c r="P47" i="4"/>
  <c r="Q47" i="4" s="1"/>
  <c r="M47" i="4"/>
  <c r="J47" i="4"/>
  <c r="P46" i="4"/>
  <c r="M46" i="4"/>
  <c r="J46" i="4"/>
  <c r="P45" i="4"/>
  <c r="P43" i="4" s="1"/>
  <c r="M45" i="4"/>
  <c r="M43" i="4" s="1"/>
  <c r="Q43" i="4" s="1"/>
  <c r="J45" i="4"/>
  <c r="J44" i="4"/>
  <c r="Q44" i="4" s="1"/>
  <c r="O43" i="4"/>
  <c r="N43" i="4"/>
  <c r="L43" i="4"/>
  <c r="K43" i="4"/>
  <c r="I43" i="4"/>
  <c r="J43" i="4" s="1"/>
  <c r="H43" i="4"/>
  <c r="E43" i="4"/>
  <c r="P42" i="4"/>
  <c r="Q42" i="4" s="1"/>
  <c r="M42" i="4"/>
  <c r="J42" i="4"/>
  <c r="P41" i="4"/>
  <c r="Q41" i="4" s="1"/>
  <c r="M41" i="4"/>
  <c r="J41" i="4"/>
  <c r="P40" i="4"/>
  <c r="O40" i="4"/>
  <c r="N40" i="4"/>
  <c r="L40" i="4"/>
  <c r="M40" i="4" s="1"/>
  <c r="K40" i="4"/>
  <c r="I40" i="4"/>
  <c r="H40" i="4"/>
  <c r="G40" i="4"/>
  <c r="F40" i="4"/>
  <c r="E40" i="4"/>
  <c r="J40" i="4" s="1"/>
  <c r="O39" i="4"/>
  <c r="N39" i="4"/>
  <c r="P39" i="4" s="1"/>
  <c r="M39" i="4"/>
  <c r="L39" i="4"/>
  <c r="K39" i="4"/>
  <c r="H39" i="4"/>
  <c r="G39" i="4"/>
  <c r="F39" i="4"/>
  <c r="E39" i="4"/>
  <c r="P37" i="4"/>
  <c r="M37" i="4"/>
  <c r="J37" i="4"/>
  <c r="P36" i="4"/>
  <c r="M36" i="4"/>
  <c r="Q36" i="4" s="1"/>
  <c r="J36" i="4"/>
  <c r="P35" i="4"/>
  <c r="M35" i="4"/>
  <c r="J35" i="4"/>
  <c r="P34" i="4"/>
  <c r="M34" i="4"/>
  <c r="Q34" i="4" s="1"/>
  <c r="J34" i="4"/>
  <c r="P33" i="4"/>
  <c r="M33" i="4"/>
  <c r="J33" i="4"/>
  <c r="P32" i="4"/>
  <c r="M32" i="4"/>
  <c r="Q32" i="4" s="1"/>
  <c r="J32" i="4"/>
  <c r="P31" i="4"/>
  <c r="M31" i="4"/>
  <c r="J31" i="4"/>
  <c r="P30" i="4"/>
  <c r="Q30" i="4" s="1"/>
  <c r="M30" i="4"/>
  <c r="J30" i="4"/>
  <c r="P29" i="4"/>
  <c r="M29" i="4"/>
  <c r="J29" i="4"/>
  <c r="P28" i="4"/>
  <c r="M28" i="4"/>
  <c r="J28" i="4"/>
  <c r="P27" i="4"/>
  <c r="Q27" i="4" s="1"/>
  <c r="P26" i="13" s="1"/>
  <c r="M27" i="4"/>
  <c r="J27" i="4"/>
  <c r="P26" i="4"/>
  <c r="Q26" i="4" s="1"/>
  <c r="M26" i="4"/>
  <c r="J26" i="4"/>
  <c r="P25" i="4"/>
  <c r="M25" i="4"/>
  <c r="M23" i="4" s="1"/>
  <c r="J25" i="4"/>
  <c r="J23" i="4" s="1"/>
  <c r="P24" i="4"/>
  <c r="M24" i="4"/>
  <c r="M22" i="4" s="1"/>
  <c r="J24" i="4"/>
  <c r="J22" i="4" s="1"/>
  <c r="P23" i="4"/>
  <c r="O23" i="4"/>
  <c r="N23" i="4"/>
  <c r="L23" i="4"/>
  <c r="K23" i="4"/>
  <c r="I23" i="4"/>
  <c r="H23" i="4"/>
  <c r="G23" i="4"/>
  <c r="F23" i="4"/>
  <c r="E23" i="4"/>
  <c r="P22" i="4"/>
  <c r="O22" i="4"/>
  <c r="N22" i="4"/>
  <c r="L22" i="4"/>
  <c r="K22" i="4"/>
  <c r="I22" i="4"/>
  <c r="H22" i="4"/>
  <c r="G22" i="4"/>
  <c r="F22" i="4"/>
  <c r="E22" i="4"/>
  <c r="P21" i="4"/>
  <c r="Q21" i="4" s="1"/>
  <c r="P20" i="13" s="1"/>
  <c r="M21" i="4"/>
  <c r="J21" i="4"/>
  <c r="P20" i="4"/>
  <c r="Q20" i="4" s="1"/>
  <c r="M20" i="4"/>
  <c r="J20" i="4"/>
  <c r="P19" i="4"/>
  <c r="Q19" i="4" s="1"/>
  <c r="P18" i="13" s="1"/>
  <c r="M19" i="4"/>
  <c r="J19" i="4"/>
  <c r="P18" i="4"/>
  <c r="Q18" i="4" s="1"/>
  <c r="M18" i="4"/>
  <c r="J18" i="4"/>
  <c r="Q17" i="4"/>
  <c r="P17" i="4"/>
  <c r="M17" i="4"/>
  <c r="J17" i="4"/>
  <c r="P16" i="4"/>
  <c r="M16" i="4"/>
  <c r="J16" i="4"/>
  <c r="P15" i="4"/>
  <c r="M15" i="4"/>
  <c r="J15" i="4"/>
  <c r="P14" i="4"/>
  <c r="Q14" i="4" s="1"/>
  <c r="M14" i="4"/>
  <c r="J14" i="4"/>
  <c r="P13" i="4"/>
  <c r="Q13" i="4" s="1"/>
  <c r="P12" i="13" s="1"/>
  <c r="M13" i="4"/>
  <c r="J13" i="4"/>
  <c r="P12" i="4"/>
  <c r="M12" i="4"/>
  <c r="J12" i="4"/>
  <c r="P11" i="4"/>
  <c r="M11" i="4"/>
  <c r="J11" i="4"/>
  <c r="P10" i="4"/>
  <c r="Q10" i="4" s="1"/>
  <c r="M10" i="4"/>
  <c r="J10" i="4"/>
  <c r="O9" i="4"/>
  <c r="O7" i="4" s="1"/>
  <c r="O5" i="4" s="1"/>
  <c r="N9" i="4"/>
  <c r="L9" i="4"/>
  <c r="K9" i="4"/>
  <c r="M9" i="4" s="1"/>
  <c r="I9" i="4"/>
  <c r="H9" i="4"/>
  <c r="G9" i="4"/>
  <c r="G7" i="4" s="1"/>
  <c r="G5" i="4" s="1"/>
  <c r="F9" i="4"/>
  <c r="F7" i="4" s="1"/>
  <c r="E9" i="4"/>
  <c r="O8" i="4"/>
  <c r="N8" i="4"/>
  <c r="L8" i="4"/>
  <c r="L6" i="4" s="1"/>
  <c r="K8" i="4"/>
  <c r="I8" i="4"/>
  <c r="H8" i="4"/>
  <c r="H6" i="4" s="1"/>
  <c r="H4" i="4" s="1"/>
  <c r="G8" i="4"/>
  <c r="F8" i="4"/>
  <c r="E8" i="4"/>
  <c r="L7" i="4"/>
  <c r="I7" i="4"/>
  <c r="I5" i="4" s="1"/>
  <c r="H7" i="4"/>
  <c r="H5" i="4" s="1"/>
  <c r="E7" i="4"/>
  <c r="N6" i="4"/>
  <c r="I6" i="4"/>
  <c r="F6" i="4"/>
  <c r="F4" i="4" s="1"/>
  <c r="E6" i="4"/>
  <c r="F5" i="4"/>
  <c r="P350" i="3"/>
  <c r="M350" i="3"/>
  <c r="J350" i="3"/>
  <c r="P349" i="3"/>
  <c r="Q349" i="3" s="1"/>
  <c r="M349" i="3"/>
  <c r="J349" i="3"/>
  <c r="P348" i="3"/>
  <c r="Q348" i="3" s="1"/>
  <c r="M348" i="3"/>
  <c r="J348" i="3"/>
  <c r="P347" i="3"/>
  <c r="M347" i="3"/>
  <c r="J347" i="3"/>
  <c r="P346" i="3"/>
  <c r="M346" i="3"/>
  <c r="J346" i="3"/>
  <c r="P345" i="3"/>
  <c r="Q345" i="3" s="1"/>
  <c r="M345" i="3"/>
  <c r="J345" i="3"/>
  <c r="P344" i="3"/>
  <c r="Q344" i="3" s="1"/>
  <c r="M344" i="3"/>
  <c r="J344" i="3"/>
  <c r="P343" i="3"/>
  <c r="M343" i="3"/>
  <c r="J343" i="3"/>
  <c r="P342" i="3"/>
  <c r="M342" i="3"/>
  <c r="J342" i="3"/>
  <c r="P341" i="3"/>
  <c r="Q341" i="3" s="1"/>
  <c r="M341" i="3"/>
  <c r="J341" i="3"/>
  <c r="P340" i="3"/>
  <c r="Q340" i="3" s="1"/>
  <c r="M340" i="3"/>
  <c r="J340" i="3"/>
  <c r="P339" i="3"/>
  <c r="M339" i="3"/>
  <c r="J339" i="3"/>
  <c r="P338" i="3"/>
  <c r="M338" i="3"/>
  <c r="J338" i="3"/>
  <c r="P337" i="3"/>
  <c r="Q337" i="3" s="1"/>
  <c r="M337" i="3"/>
  <c r="J337" i="3"/>
  <c r="P336" i="3"/>
  <c r="Q336" i="3" s="1"/>
  <c r="M336" i="3"/>
  <c r="J336" i="3"/>
  <c r="P335" i="3"/>
  <c r="M335" i="3"/>
  <c r="J335" i="3"/>
  <c r="P334" i="3"/>
  <c r="M334" i="3"/>
  <c r="J334" i="3"/>
  <c r="P333" i="3"/>
  <c r="Q333" i="3" s="1"/>
  <c r="M333" i="3"/>
  <c r="J333" i="3"/>
  <c r="P332" i="3"/>
  <c r="Q332" i="3" s="1"/>
  <c r="M332" i="3"/>
  <c r="J332" i="3"/>
  <c r="P331" i="3"/>
  <c r="M331" i="3"/>
  <c r="J331" i="3"/>
  <c r="P330" i="3"/>
  <c r="M330" i="3"/>
  <c r="J330" i="3"/>
  <c r="P329" i="3"/>
  <c r="Q329" i="3" s="1"/>
  <c r="M329" i="3"/>
  <c r="J329" i="3"/>
  <c r="P328" i="3"/>
  <c r="Q328" i="3" s="1"/>
  <c r="M328" i="3"/>
  <c r="J328" i="3"/>
  <c r="P327" i="3"/>
  <c r="M327" i="3"/>
  <c r="J327" i="3"/>
  <c r="P326" i="3"/>
  <c r="M326" i="3"/>
  <c r="J326" i="3"/>
  <c r="P325" i="3"/>
  <c r="Q325" i="3" s="1"/>
  <c r="M325" i="3"/>
  <c r="J325" i="3"/>
  <c r="P324" i="3"/>
  <c r="Q324" i="3" s="1"/>
  <c r="M324" i="3"/>
  <c r="J324" i="3"/>
  <c r="P323" i="3"/>
  <c r="M323" i="3"/>
  <c r="J323" i="3"/>
  <c r="O322" i="3"/>
  <c r="N322" i="3"/>
  <c r="P322" i="3" s="1"/>
  <c r="L322" i="3"/>
  <c r="K322" i="3"/>
  <c r="M322" i="3" s="1"/>
  <c r="I322" i="3"/>
  <c r="H322" i="3"/>
  <c r="G322" i="3"/>
  <c r="F322" i="3"/>
  <c r="J322" i="3" s="1"/>
  <c r="E322" i="3"/>
  <c r="O321" i="3"/>
  <c r="P321" i="3" s="1"/>
  <c r="N321" i="3"/>
  <c r="L321" i="3"/>
  <c r="K321" i="3"/>
  <c r="M321" i="3" s="1"/>
  <c r="I321" i="3"/>
  <c r="H321" i="3"/>
  <c r="G321" i="3"/>
  <c r="F321" i="3"/>
  <c r="E321" i="3"/>
  <c r="J321" i="3" s="1"/>
  <c r="P320" i="3"/>
  <c r="Q320" i="3" s="1"/>
  <c r="M320" i="3"/>
  <c r="J320" i="3"/>
  <c r="P319" i="3"/>
  <c r="Q319" i="3" s="1"/>
  <c r="M319" i="3"/>
  <c r="J319" i="3"/>
  <c r="P318" i="3"/>
  <c r="Q318" i="3" s="1"/>
  <c r="M318" i="3"/>
  <c r="J318" i="3"/>
  <c r="P317" i="3"/>
  <c r="Q317" i="3" s="1"/>
  <c r="M317" i="3"/>
  <c r="J317" i="3"/>
  <c r="P316" i="3"/>
  <c r="Q316" i="3" s="1"/>
  <c r="M316" i="3"/>
  <c r="J316" i="3"/>
  <c r="P315" i="3"/>
  <c r="Q315" i="3" s="1"/>
  <c r="M315" i="3"/>
  <c r="J315" i="3"/>
  <c r="P314" i="3"/>
  <c r="Q314" i="3" s="1"/>
  <c r="M314" i="3"/>
  <c r="J314" i="3"/>
  <c r="P313" i="3"/>
  <c r="Q313" i="3" s="1"/>
  <c r="M313" i="3"/>
  <c r="J313" i="3"/>
  <c r="P312" i="3"/>
  <c r="Q312" i="3" s="1"/>
  <c r="M312" i="3"/>
  <c r="J312" i="3"/>
  <c r="P311" i="3"/>
  <c r="Q311" i="3" s="1"/>
  <c r="M311" i="3"/>
  <c r="J311" i="3"/>
  <c r="P310" i="3"/>
  <c r="Q310" i="3" s="1"/>
  <c r="M310" i="3"/>
  <c r="J310" i="3"/>
  <c r="P309" i="3"/>
  <c r="Q309" i="3" s="1"/>
  <c r="M309" i="3"/>
  <c r="J309" i="3"/>
  <c r="P308" i="3"/>
  <c r="Q308" i="3" s="1"/>
  <c r="M308" i="3"/>
  <c r="J308" i="3"/>
  <c r="P307" i="3"/>
  <c r="Q307" i="3" s="1"/>
  <c r="M307" i="3"/>
  <c r="J307" i="3"/>
  <c r="P306" i="3"/>
  <c r="Q306" i="3" s="1"/>
  <c r="M306" i="3"/>
  <c r="J306" i="3"/>
  <c r="P305" i="3"/>
  <c r="Q305" i="3" s="1"/>
  <c r="M305" i="3"/>
  <c r="J305" i="3"/>
  <c r="P304" i="3"/>
  <c r="Q304" i="3" s="1"/>
  <c r="M304" i="3"/>
  <c r="J304" i="3"/>
  <c r="P303" i="3"/>
  <c r="Q303" i="3" s="1"/>
  <c r="M303" i="3"/>
  <c r="J303" i="3"/>
  <c r="P302" i="3"/>
  <c r="Q302" i="3" s="1"/>
  <c r="M302" i="3"/>
  <c r="J302" i="3"/>
  <c r="P301" i="3"/>
  <c r="Q301" i="3" s="1"/>
  <c r="M301" i="3"/>
  <c r="J301" i="3"/>
  <c r="P300" i="3"/>
  <c r="Q300" i="3" s="1"/>
  <c r="M300" i="3"/>
  <c r="J300" i="3"/>
  <c r="P299" i="3"/>
  <c r="Q299" i="3" s="1"/>
  <c r="M299" i="3"/>
  <c r="J299" i="3"/>
  <c r="P298" i="3"/>
  <c r="O298" i="3"/>
  <c r="N298" i="3"/>
  <c r="L298" i="3"/>
  <c r="L290" i="3" s="1"/>
  <c r="K298" i="3"/>
  <c r="I298" i="3"/>
  <c r="H298" i="3"/>
  <c r="H290" i="3" s="1"/>
  <c r="G298" i="3"/>
  <c r="F298" i="3"/>
  <c r="E298" i="3"/>
  <c r="O297" i="3"/>
  <c r="N297" i="3"/>
  <c r="P297" i="3" s="1"/>
  <c r="M297" i="3"/>
  <c r="L297" i="3"/>
  <c r="K297" i="3"/>
  <c r="I297" i="3"/>
  <c r="I289" i="3" s="1"/>
  <c r="H297" i="3"/>
  <c r="G297" i="3"/>
  <c r="F297" i="3"/>
  <c r="E297" i="3"/>
  <c r="P296" i="3"/>
  <c r="Q296" i="3" s="1"/>
  <c r="M296" i="3"/>
  <c r="J296" i="3"/>
  <c r="P295" i="3"/>
  <c r="M295" i="3"/>
  <c r="J295" i="3"/>
  <c r="P294" i="3"/>
  <c r="M294" i="3"/>
  <c r="J294" i="3"/>
  <c r="P293" i="3"/>
  <c r="Q293" i="3" s="1"/>
  <c r="M293" i="3"/>
  <c r="J293" i="3"/>
  <c r="P292" i="3"/>
  <c r="Q292" i="3" s="1"/>
  <c r="M292" i="3"/>
  <c r="J292" i="3"/>
  <c r="P291" i="3"/>
  <c r="M291" i="3"/>
  <c r="J291" i="3"/>
  <c r="O290" i="3"/>
  <c r="N290" i="3"/>
  <c r="P290" i="3" s="1"/>
  <c r="K290" i="3"/>
  <c r="M290" i="3" s="1"/>
  <c r="J290" i="3"/>
  <c r="I290" i="3"/>
  <c r="G290" i="3"/>
  <c r="F290" i="3"/>
  <c r="E290" i="3"/>
  <c r="O289" i="3"/>
  <c r="N289" i="3"/>
  <c r="P289" i="3" s="1"/>
  <c r="L289" i="3"/>
  <c r="K289" i="3"/>
  <c r="M289" i="3" s="1"/>
  <c r="H289" i="3"/>
  <c r="G289" i="3"/>
  <c r="F289" i="3"/>
  <c r="P287" i="3"/>
  <c r="Q287" i="3" s="1"/>
  <c r="J287" i="3"/>
  <c r="P286" i="3"/>
  <c r="M286" i="3"/>
  <c r="Q286" i="3" s="1"/>
  <c r="J286" i="3"/>
  <c r="P285" i="3"/>
  <c r="M285" i="3"/>
  <c r="Q285" i="3" s="1"/>
  <c r="J285" i="3"/>
  <c r="P284" i="3"/>
  <c r="M284" i="3"/>
  <c r="Q284" i="3" s="1"/>
  <c r="J284" i="3"/>
  <c r="P283" i="3"/>
  <c r="M283" i="3"/>
  <c r="Q283" i="3" s="1"/>
  <c r="J283" i="3"/>
  <c r="P282" i="3"/>
  <c r="M282" i="3"/>
  <c r="Q282" i="3" s="1"/>
  <c r="J282" i="3"/>
  <c r="P281" i="3"/>
  <c r="Q281" i="3" s="1"/>
  <c r="M281" i="3"/>
  <c r="J281" i="3"/>
  <c r="Q280" i="3"/>
  <c r="S280" i="3" s="1"/>
  <c r="P280" i="3"/>
  <c r="M280" i="3"/>
  <c r="J280" i="3"/>
  <c r="Q279" i="3"/>
  <c r="P279" i="3"/>
  <c r="M279" i="3"/>
  <c r="J279" i="3"/>
  <c r="Q278" i="3"/>
  <c r="P278" i="3"/>
  <c r="M278" i="3"/>
  <c r="J278" i="3"/>
  <c r="Q277" i="3"/>
  <c r="P277" i="3"/>
  <c r="M277" i="3"/>
  <c r="J277" i="3"/>
  <c r="Q276" i="3"/>
  <c r="P276" i="3"/>
  <c r="M276" i="3"/>
  <c r="J276" i="3"/>
  <c r="P275" i="3"/>
  <c r="M275" i="3"/>
  <c r="J275" i="3"/>
  <c r="P274" i="3"/>
  <c r="M274" i="3"/>
  <c r="Q274" i="3" s="1"/>
  <c r="J274" i="3"/>
  <c r="P273" i="3"/>
  <c r="M273" i="3"/>
  <c r="Q273" i="3" s="1"/>
  <c r="J273" i="3"/>
  <c r="P272" i="3"/>
  <c r="M272" i="3"/>
  <c r="Q272" i="3" s="1"/>
  <c r="J272" i="3"/>
  <c r="P271" i="3"/>
  <c r="M271" i="3"/>
  <c r="Q271" i="3" s="1"/>
  <c r="P270" i="3"/>
  <c r="Q270" i="3" s="1"/>
  <c r="M270" i="3"/>
  <c r="J270" i="3"/>
  <c r="O269" i="3"/>
  <c r="N269" i="3"/>
  <c r="P269" i="3" s="1"/>
  <c r="L269" i="3"/>
  <c r="K269" i="3"/>
  <c r="M269" i="3" s="1"/>
  <c r="I269" i="3"/>
  <c r="H269" i="3"/>
  <c r="G269" i="3"/>
  <c r="F269" i="3"/>
  <c r="J269" i="3" s="1"/>
  <c r="E269" i="3"/>
  <c r="O268" i="3"/>
  <c r="P268" i="3" s="1"/>
  <c r="N268" i="3"/>
  <c r="L268" i="3"/>
  <c r="K268" i="3"/>
  <c r="M268" i="3" s="1"/>
  <c r="I268" i="3"/>
  <c r="H268" i="3"/>
  <c r="G268" i="3"/>
  <c r="F268" i="3"/>
  <c r="E268" i="3"/>
  <c r="J268" i="3" s="1"/>
  <c r="P266" i="3"/>
  <c r="Q266" i="3" s="1"/>
  <c r="M266" i="3"/>
  <c r="J266" i="3"/>
  <c r="P265" i="3"/>
  <c r="Q265" i="3" s="1"/>
  <c r="M265" i="3"/>
  <c r="J265" i="3"/>
  <c r="P264" i="3"/>
  <c r="Q264" i="3" s="1"/>
  <c r="M264" i="3"/>
  <c r="J264" i="3"/>
  <c r="P263" i="3"/>
  <c r="Q263" i="3" s="1"/>
  <c r="M263" i="3"/>
  <c r="J263" i="3"/>
  <c r="P262" i="3"/>
  <c r="Q262" i="3" s="1"/>
  <c r="M262" i="3"/>
  <c r="J262" i="3"/>
  <c r="P261" i="3"/>
  <c r="Q261" i="3" s="1"/>
  <c r="M261" i="3"/>
  <c r="J261" i="3"/>
  <c r="P260" i="3"/>
  <c r="Q260" i="3" s="1"/>
  <c r="M260" i="3"/>
  <c r="J260" i="3"/>
  <c r="P259" i="3"/>
  <c r="Q259" i="3" s="1"/>
  <c r="M259" i="3"/>
  <c r="J259" i="3"/>
  <c r="P258" i="3"/>
  <c r="Q258" i="3" s="1"/>
  <c r="M258" i="3"/>
  <c r="J258" i="3"/>
  <c r="P257" i="3"/>
  <c r="Q257" i="3" s="1"/>
  <c r="M257" i="3"/>
  <c r="J257" i="3"/>
  <c r="P256" i="3"/>
  <c r="Q256" i="3" s="1"/>
  <c r="M256" i="3"/>
  <c r="J256" i="3"/>
  <c r="P255" i="3"/>
  <c r="Q255" i="3" s="1"/>
  <c r="M255" i="3"/>
  <c r="J255" i="3"/>
  <c r="P254" i="3"/>
  <c r="M254" i="3"/>
  <c r="J254" i="3"/>
  <c r="P253" i="3"/>
  <c r="Q253" i="3" s="1"/>
  <c r="M253" i="3"/>
  <c r="J253" i="3"/>
  <c r="Q252" i="3"/>
  <c r="P252" i="3"/>
  <c r="M252" i="3"/>
  <c r="M244" i="3" s="1"/>
  <c r="J252" i="3"/>
  <c r="P251" i="3"/>
  <c r="Q251" i="3" s="1"/>
  <c r="M251" i="3"/>
  <c r="J251" i="3"/>
  <c r="P250" i="3"/>
  <c r="Q250" i="3" s="1"/>
  <c r="M250" i="3"/>
  <c r="J250" i="3"/>
  <c r="P249" i="3"/>
  <c r="M249" i="3"/>
  <c r="J249" i="3"/>
  <c r="P248" i="3"/>
  <c r="M248" i="3"/>
  <c r="J248" i="3"/>
  <c r="P247" i="3"/>
  <c r="Q247" i="3" s="1"/>
  <c r="M247" i="3"/>
  <c r="J247" i="3"/>
  <c r="P246" i="3"/>
  <c r="Q246" i="3" s="1"/>
  <c r="M246" i="3"/>
  <c r="J246" i="3"/>
  <c r="P245" i="3"/>
  <c r="M245" i="3"/>
  <c r="J245" i="3"/>
  <c r="O244" i="3"/>
  <c r="N244" i="3"/>
  <c r="L244" i="3"/>
  <c r="K244" i="3"/>
  <c r="I244" i="3"/>
  <c r="H244" i="3"/>
  <c r="G244" i="3"/>
  <c r="F244" i="3"/>
  <c r="J244" i="3" s="1"/>
  <c r="E244" i="3"/>
  <c r="O243" i="3"/>
  <c r="N243" i="3"/>
  <c r="M243" i="3"/>
  <c r="L243" i="3"/>
  <c r="K243" i="3"/>
  <c r="I243" i="3"/>
  <c r="H243" i="3"/>
  <c r="G243" i="3"/>
  <c r="F243" i="3"/>
  <c r="E243" i="3"/>
  <c r="J243" i="3" s="1"/>
  <c r="P241" i="3"/>
  <c r="Q241" i="3" s="1"/>
  <c r="M241" i="3"/>
  <c r="J241" i="3"/>
  <c r="P240" i="3"/>
  <c r="Q240" i="3" s="1"/>
  <c r="M240" i="3"/>
  <c r="J240" i="3"/>
  <c r="P239" i="3"/>
  <c r="Q239" i="3" s="1"/>
  <c r="M239" i="3"/>
  <c r="J239" i="3"/>
  <c r="P238" i="3"/>
  <c r="Q238" i="3" s="1"/>
  <c r="M238" i="3"/>
  <c r="J238" i="3"/>
  <c r="P237" i="3"/>
  <c r="Q237" i="3" s="1"/>
  <c r="M237" i="3"/>
  <c r="J237" i="3"/>
  <c r="P236" i="3"/>
  <c r="Q236" i="3" s="1"/>
  <c r="M236" i="3"/>
  <c r="J236" i="3"/>
  <c r="P235" i="3"/>
  <c r="Q235" i="3" s="1"/>
  <c r="M235" i="3"/>
  <c r="J235" i="3"/>
  <c r="P234" i="3"/>
  <c r="Q234" i="3" s="1"/>
  <c r="M234" i="3"/>
  <c r="J234" i="3"/>
  <c r="P233" i="3"/>
  <c r="Q233" i="3" s="1"/>
  <c r="M233" i="3"/>
  <c r="J233" i="3"/>
  <c r="P232" i="3"/>
  <c r="Q232" i="3" s="1"/>
  <c r="M232" i="3"/>
  <c r="J232" i="3"/>
  <c r="P231" i="3"/>
  <c r="Q231" i="3" s="1"/>
  <c r="M231" i="3"/>
  <c r="J231" i="3"/>
  <c r="P230" i="3"/>
  <c r="Q230" i="3" s="1"/>
  <c r="M230" i="3"/>
  <c r="J230" i="3"/>
  <c r="P229" i="3"/>
  <c r="O229" i="3"/>
  <c r="N229" i="3"/>
  <c r="L229" i="3"/>
  <c r="L195" i="3" s="1"/>
  <c r="K229" i="3"/>
  <c r="I229" i="3"/>
  <c r="H229" i="3"/>
  <c r="G229" i="3"/>
  <c r="F229" i="3"/>
  <c r="E229" i="3"/>
  <c r="O228" i="3"/>
  <c r="P228" i="3" s="1"/>
  <c r="Q228" i="3" s="1"/>
  <c r="N228" i="3"/>
  <c r="M228" i="3"/>
  <c r="L228" i="3"/>
  <c r="K228" i="3"/>
  <c r="I228" i="3"/>
  <c r="H228" i="3"/>
  <c r="G228" i="3"/>
  <c r="F228" i="3"/>
  <c r="E228" i="3"/>
  <c r="J228" i="3" s="1"/>
  <c r="P227" i="3"/>
  <c r="M227" i="3"/>
  <c r="J227" i="3"/>
  <c r="P226" i="3"/>
  <c r="M226" i="3"/>
  <c r="J226" i="3"/>
  <c r="P225" i="3"/>
  <c r="Q225" i="3" s="1"/>
  <c r="M225" i="3"/>
  <c r="J225" i="3"/>
  <c r="P224" i="3"/>
  <c r="Q224" i="3" s="1"/>
  <c r="M224" i="3"/>
  <c r="J224" i="3"/>
  <c r="P223" i="3"/>
  <c r="M223" i="3"/>
  <c r="J223" i="3"/>
  <c r="P222" i="3"/>
  <c r="M222" i="3"/>
  <c r="J222" i="3"/>
  <c r="P221" i="3"/>
  <c r="Q221" i="3" s="1"/>
  <c r="M221" i="3"/>
  <c r="J221" i="3"/>
  <c r="P220" i="3"/>
  <c r="Q220" i="3" s="1"/>
  <c r="M220" i="3"/>
  <c r="J220" i="3"/>
  <c r="P219" i="3"/>
  <c r="M219" i="3"/>
  <c r="J219" i="3"/>
  <c r="P218" i="3"/>
  <c r="M218" i="3"/>
  <c r="J218" i="3"/>
  <c r="P217" i="3"/>
  <c r="Q217" i="3" s="1"/>
  <c r="M217" i="3"/>
  <c r="J217" i="3"/>
  <c r="P216" i="3"/>
  <c r="Q216" i="3" s="1"/>
  <c r="M216" i="3"/>
  <c r="J216" i="3"/>
  <c r="P215" i="3"/>
  <c r="M215" i="3"/>
  <c r="J215" i="3"/>
  <c r="P214" i="3"/>
  <c r="M214" i="3"/>
  <c r="J214" i="3"/>
  <c r="P213" i="3"/>
  <c r="Q213" i="3" s="1"/>
  <c r="M213" i="3"/>
  <c r="J213" i="3"/>
  <c r="P212" i="3"/>
  <c r="Q212" i="3" s="1"/>
  <c r="M212" i="3"/>
  <c r="J212" i="3"/>
  <c r="P211" i="3"/>
  <c r="M211" i="3"/>
  <c r="J211" i="3"/>
  <c r="P210" i="3"/>
  <c r="M210" i="3"/>
  <c r="J210" i="3"/>
  <c r="P209" i="3"/>
  <c r="Q209" i="3" s="1"/>
  <c r="M209" i="3"/>
  <c r="J209" i="3"/>
  <c r="P208" i="3"/>
  <c r="Q208" i="3" s="1"/>
  <c r="M208" i="3"/>
  <c r="J208" i="3"/>
  <c r="O207" i="3"/>
  <c r="P207" i="3" s="1"/>
  <c r="N207" i="3"/>
  <c r="L207" i="3"/>
  <c r="K207" i="3"/>
  <c r="M207" i="3" s="1"/>
  <c r="I207" i="3"/>
  <c r="I195" i="3" s="1"/>
  <c r="H207" i="3"/>
  <c r="G207" i="3"/>
  <c r="F207" i="3"/>
  <c r="E207" i="3"/>
  <c r="O206" i="3"/>
  <c r="N206" i="3"/>
  <c r="P206" i="3" s="1"/>
  <c r="M206" i="3"/>
  <c r="L206" i="3"/>
  <c r="K206" i="3"/>
  <c r="I206" i="3"/>
  <c r="I194" i="3" s="1"/>
  <c r="H206" i="3"/>
  <c r="G206" i="3"/>
  <c r="F206" i="3"/>
  <c r="E206" i="3"/>
  <c r="J206" i="3" s="1"/>
  <c r="P205" i="3"/>
  <c r="M205" i="3"/>
  <c r="J205" i="3"/>
  <c r="P204" i="3"/>
  <c r="Q204" i="3" s="1"/>
  <c r="M204" i="3"/>
  <c r="J204" i="3"/>
  <c r="P203" i="3"/>
  <c r="M203" i="3"/>
  <c r="J203" i="3"/>
  <c r="P202" i="3"/>
  <c r="M202" i="3"/>
  <c r="J202" i="3"/>
  <c r="P201" i="3"/>
  <c r="Q201" i="3" s="1"/>
  <c r="M201" i="3"/>
  <c r="J201" i="3"/>
  <c r="P200" i="3"/>
  <c r="Q200" i="3" s="1"/>
  <c r="M200" i="3"/>
  <c r="J200" i="3"/>
  <c r="P199" i="3"/>
  <c r="M199" i="3"/>
  <c r="J199" i="3"/>
  <c r="P198" i="3"/>
  <c r="M198" i="3"/>
  <c r="J198" i="3"/>
  <c r="O197" i="3"/>
  <c r="O195" i="3" s="1"/>
  <c r="N197" i="3"/>
  <c r="L197" i="3"/>
  <c r="K197" i="3"/>
  <c r="M197" i="3" s="1"/>
  <c r="I197" i="3"/>
  <c r="H197" i="3"/>
  <c r="G197" i="3"/>
  <c r="G195" i="3" s="1"/>
  <c r="F197" i="3"/>
  <c r="F195" i="3" s="1"/>
  <c r="E197" i="3"/>
  <c r="O196" i="3"/>
  <c r="N196" i="3"/>
  <c r="L196" i="3"/>
  <c r="L194" i="3" s="1"/>
  <c r="K196" i="3"/>
  <c r="I196" i="3"/>
  <c r="H196" i="3"/>
  <c r="H194" i="3" s="1"/>
  <c r="G196" i="3"/>
  <c r="G194" i="3" s="1"/>
  <c r="F196" i="3"/>
  <c r="E196" i="3"/>
  <c r="H195" i="3"/>
  <c r="N194" i="3"/>
  <c r="F194" i="3"/>
  <c r="E194" i="3"/>
  <c r="P192" i="3"/>
  <c r="Q192" i="3" s="1"/>
  <c r="N191" i="13" s="1"/>
  <c r="M191" i="13" s="1"/>
  <c r="M192" i="3"/>
  <c r="J192" i="3"/>
  <c r="P191" i="3"/>
  <c r="Q191" i="3" s="1"/>
  <c r="M191" i="3"/>
  <c r="J191" i="3"/>
  <c r="P190" i="3"/>
  <c r="M190" i="3"/>
  <c r="J190" i="3"/>
  <c r="P189" i="3"/>
  <c r="Q189" i="3" s="1"/>
  <c r="M189" i="3"/>
  <c r="J189" i="3"/>
  <c r="P188" i="3"/>
  <c r="Q188" i="3" s="1"/>
  <c r="N187" i="13" s="1"/>
  <c r="M188" i="3"/>
  <c r="J188" i="3"/>
  <c r="P187" i="3"/>
  <c r="Q187" i="3" s="1"/>
  <c r="M187" i="3"/>
  <c r="J187" i="3"/>
  <c r="P186" i="3"/>
  <c r="Q186" i="3" s="1"/>
  <c r="M186" i="3"/>
  <c r="J186" i="3"/>
  <c r="P185" i="3"/>
  <c r="Q185" i="3" s="1"/>
  <c r="M185" i="3"/>
  <c r="J185" i="3"/>
  <c r="P184" i="3"/>
  <c r="Q184" i="3" s="1"/>
  <c r="M184" i="3"/>
  <c r="J184" i="3"/>
  <c r="P183" i="3"/>
  <c r="Q183" i="3" s="1"/>
  <c r="M183" i="3"/>
  <c r="J183" i="3"/>
  <c r="P182" i="3"/>
  <c r="Q182" i="3" s="1"/>
  <c r="M182" i="3"/>
  <c r="J182" i="3"/>
  <c r="P181" i="3"/>
  <c r="Q181" i="3" s="1"/>
  <c r="M181" i="3"/>
  <c r="J181" i="3"/>
  <c r="P180" i="3"/>
  <c r="Q180" i="3" s="1"/>
  <c r="N179" i="13" s="1"/>
  <c r="M180" i="3"/>
  <c r="J180" i="3"/>
  <c r="P179" i="3"/>
  <c r="Q179" i="3" s="1"/>
  <c r="M179" i="3"/>
  <c r="J179" i="3"/>
  <c r="P178" i="3"/>
  <c r="Q178" i="3" s="1"/>
  <c r="M178" i="3"/>
  <c r="J178" i="3"/>
  <c r="P177" i="3"/>
  <c r="Q177" i="3" s="1"/>
  <c r="M177" i="3"/>
  <c r="J177" i="3"/>
  <c r="P176" i="3"/>
  <c r="Q176" i="3" s="1"/>
  <c r="N175" i="13" s="1"/>
  <c r="M176" i="3"/>
  <c r="J176" i="3"/>
  <c r="P175" i="3"/>
  <c r="Q175" i="3" s="1"/>
  <c r="M175" i="3"/>
  <c r="J175" i="3"/>
  <c r="P174" i="3"/>
  <c r="Q174" i="3" s="1"/>
  <c r="M174" i="3"/>
  <c r="J174" i="3"/>
  <c r="P173" i="3"/>
  <c r="Q173" i="3" s="1"/>
  <c r="M173" i="3"/>
  <c r="J173" i="3"/>
  <c r="P172" i="3"/>
  <c r="Q172" i="3" s="1"/>
  <c r="N171" i="13" s="1"/>
  <c r="M172" i="3"/>
  <c r="J172" i="3"/>
  <c r="P171" i="3"/>
  <c r="Q171" i="3" s="1"/>
  <c r="M171" i="3"/>
  <c r="J171" i="3"/>
  <c r="P170" i="3"/>
  <c r="Q170" i="3" s="1"/>
  <c r="M170" i="3"/>
  <c r="J170" i="3"/>
  <c r="P169" i="3"/>
  <c r="Q169" i="3" s="1"/>
  <c r="M169" i="3"/>
  <c r="J169" i="3"/>
  <c r="P168" i="3"/>
  <c r="Q168" i="3" s="1"/>
  <c r="N167" i="13" s="1"/>
  <c r="M168" i="3"/>
  <c r="J168" i="3"/>
  <c r="P167" i="3"/>
  <c r="Q167" i="3" s="1"/>
  <c r="M167" i="3"/>
  <c r="J167" i="3"/>
  <c r="P166" i="3"/>
  <c r="Q166" i="3" s="1"/>
  <c r="M166" i="3"/>
  <c r="J166" i="3"/>
  <c r="P165" i="3"/>
  <c r="Q165" i="3" s="1"/>
  <c r="M165" i="3"/>
  <c r="J165" i="3"/>
  <c r="P164" i="3"/>
  <c r="Q164" i="3" s="1"/>
  <c r="N163" i="13" s="1"/>
  <c r="M164" i="3"/>
  <c r="J164" i="3"/>
  <c r="P163" i="3"/>
  <c r="Q163" i="3" s="1"/>
  <c r="M163" i="3"/>
  <c r="J163" i="3"/>
  <c r="Q162" i="3"/>
  <c r="P162" i="3"/>
  <c r="M162" i="3"/>
  <c r="J162" i="3"/>
  <c r="P161" i="3"/>
  <c r="Q161" i="3" s="1"/>
  <c r="S161" i="3" s="1"/>
  <c r="M161" i="3"/>
  <c r="J161" i="3"/>
  <c r="O160" i="3"/>
  <c r="N160" i="3"/>
  <c r="P160" i="3" s="1"/>
  <c r="L160" i="3"/>
  <c r="K160" i="3"/>
  <c r="M160" i="3" s="1"/>
  <c r="I160" i="3"/>
  <c r="H160" i="3"/>
  <c r="G160" i="3"/>
  <c r="F160" i="3"/>
  <c r="J160" i="3" s="1"/>
  <c r="E160" i="3"/>
  <c r="O159" i="3"/>
  <c r="P159" i="3" s="1"/>
  <c r="N159" i="3"/>
  <c r="L159" i="3"/>
  <c r="K159" i="3"/>
  <c r="M159" i="3" s="1"/>
  <c r="I159" i="3"/>
  <c r="H159" i="3"/>
  <c r="G159" i="3"/>
  <c r="F159" i="3"/>
  <c r="E159" i="3"/>
  <c r="J159" i="3" s="1"/>
  <c r="P157" i="3"/>
  <c r="Q157" i="3" s="1"/>
  <c r="M157" i="3"/>
  <c r="J157" i="3"/>
  <c r="P156" i="3"/>
  <c r="Q156" i="3" s="1"/>
  <c r="M156" i="3"/>
  <c r="J156" i="3"/>
  <c r="P155" i="3"/>
  <c r="Q155" i="3" s="1"/>
  <c r="M155" i="3"/>
  <c r="J155" i="3"/>
  <c r="P154" i="3"/>
  <c r="Q154" i="3" s="1"/>
  <c r="M154" i="3"/>
  <c r="J154" i="3"/>
  <c r="P153" i="3"/>
  <c r="Q153" i="3" s="1"/>
  <c r="M153" i="3"/>
  <c r="J153" i="3"/>
  <c r="P152" i="3"/>
  <c r="Q152" i="3" s="1"/>
  <c r="M152" i="3"/>
  <c r="J152" i="3"/>
  <c r="Q151" i="3"/>
  <c r="S151" i="3" s="1"/>
  <c r="P151" i="3"/>
  <c r="M151" i="3"/>
  <c r="J151" i="3"/>
  <c r="P150" i="3"/>
  <c r="Q150" i="3" s="1"/>
  <c r="S150" i="3" s="1"/>
  <c r="M150" i="3"/>
  <c r="J150" i="3"/>
  <c r="O149" i="3"/>
  <c r="N149" i="3"/>
  <c r="P149" i="3" s="1"/>
  <c r="Q149" i="3" s="1"/>
  <c r="N148" i="13" s="1"/>
  <c r="L149" i="3"/>
  <c r="K149" i="3"/>
  <c r="M149" i="3" s="1"/>
  <c r="I149" i="3"/>
  <c r="H149" i="3"/>
  <c r="G149" i="3"/>
  <c r="F149" i="3"/>
  <c r="J149" i="3" s="1"/>
  <c r="E149" i="3"/>
  <c r="O148" i="3"/>
  <c r="P148" i="3" s="1"/>
  <c r="N148" i="3"/>
  <c r="L148" i="3"/>
  <c r="K148" i="3"/>
  <c r="M148" i="3" s="1"/>
  <c r="I148" i="3"/>
  <c r="H148" i="3"/>
  <c r="G148" i="3"/>
  <c r="F148" i="3"/>
  <c r="E148" i="3"/>
  <c r="P146" i="3"/>
  <c r="Q146" i="3" s="1"/>
  <c r="M146" i="3"/>
  <c r="J146" i="3"/>
  <c r="P145" i="3"/>
  <c r="Q145" i="3" s="1"/>
  <c r="M145" i="3"/>
  <c r="J145" i="3"/>
  <c r="P144" i="3"/>
  <c r="Q144" i="3" s="1"/>
  <c r="N143" i="13" s="1"/>
  <c r="M144" i="3"/>
  <c r="J144" i="3"/>
  <c r="P143" i="3"/>
  <c r="Q143" i="3" s="1"/>
  <c r="M143" i="3"/>
  <c r="J143" i="3"/>
  <c r="P142" i="3"/>
  <c r="Q142" i="3" s="1"/>
  <c r="M142" i="3"/>
  <c r="J142" i="3"/>
  <c r="P141" i="3"/>
  <c r="Q141" i="3" s="1"/>
  <c r="M141" i="3"/>
  <c r="J141" i="3"/>
  <c r="P140" i="3"/>
  <c r="Q140" i="3" s="1"/>
  <c r="N139" i="13" s="1"/>
  <c r="M140" i="3"/>
  <c r="J140" i="3"/>
  <c r="P139" i="3"/>
  <c r="Q139" i="3" s="1"/>
  <c r="M139" i="3"/>
  <c r="J139" i="3"/>
  <c r="P138" i="3"/>
  <c r="Q138" i="3" s="1"/>
  <c r="M138" i="3"/>
  <c r="J138" i="3"/>
  <c r="P137" i="3"/>
  <c r="Q137" i="3" s="1"/>
  <c r="M137" i="3"/>
  <c r="J137" i="3"/>
  <c r="P136" i="3"/>
  <c r="O136" i="3"/>
  <c r="N136" i="3"/>
  <c r="L136" i="3"/>
  <c r="M136" i="3" s="1"/>
  <c r="K136" i="3"/>
  <c r="I136" i="3"/>
  <c r="H136" i="3"/>
  <c r="G136" i="3"/>
  <c r="F136" i="3"/>
  <c r="E136" i="3"/>
  <c r="O135" i="3"/>
  <c r="N135" i="3"/>
  <c r="P135" i="3" s="1"/>
  <c r="M135" i="3"/>
  <c r="L135" i="3"/>
  <c r="K135" i="3"/>
  <c r="I135" i="3"/>
  <c r="H135" i="3"/>
  <c r="G135" i="3"/>
  <c r="F135" i="3"/>
  <c r="E135" i="3"/>
  <c r="J135" i="3" s="1"/>
  <c r="P133" i="3"/>
  <c r="M133" i="3"/>
  <c r="J133" i="3"/>
  <c r="P132" i="3"/>
  <c r="Q132" i="3" s="1"/>
  <c r="M132" i="3"/>
  <c r="J132" i="3"/>
  <c r="P131" i="3"/>
  <c r="Q131" i="3" s="1"/>
  <c r="M131" i="3"/>
  <c r="J131" i="3"/>
  <c r="P130" i="3"/>
  <c r="M130" i="3"/>
  <c r="J130" i="3"/>
  <c r="P129" i="3"/>
  <c r="M129" i="3"/>
  <c r="J129" i="3"/>
  <c r="P128" i="3"/>
  <c r="Q128" i="3" s="1"/>
  <c r="M128" i="3"/>
  <c r="J128" i="3"/>
  <c r="P127" i="3"/>
  <c r="M127" i="3"/>
  <c r="J127" i="3"/>
  <c r="P126" i="3"/>
  <c r="Q126" i="3" s="1"/>
  <c r="M126" i="3"/>
  <c r="J126" i="3"/>
  <c r="P125" i="3"/>
  <c r="Q125" i="3" s="1"/>
  <c r="M125" i="3"/>
  <c r="J125" i="3"/>
  <c r="P124" i="3"/>
  <c r="Q124" i="3" s="1"/>
  <c r="M124" i="3"/>
  <c r="J124" i="3"/>
  <c r="P123" i="3"/>
  <c r="Q123" i="3" s="1"/>
  <c r="M123" i="3"/>
  <c r="J123" i="3"/>
  <c r="P122" i="3"/>
  <c r="Q122" i="3" s="1"/>
  <c r="M122" i="3"/>
  <c r="J122" i="3"/>
  <c r="P121" i="3"/>
  <c r="Q121" i="3" s="1"/>
  <c r="M121" i="3"/>
  <c r="J121" i="3"/>
  <c r="P120" i="3"/>
  <c r="Q120" i="3" s="1"/>
  <c r="M120" i="3"/>
  <c r="J120" i="3"/>
  <c r="Q119" i="3"/>
  <c r="S119" i="3" s="1"/>
  <c r="P119" i="3"/>
  <c r="M119" i="3"/>
  <c r="J119" i="3"/>
  <c r="P118" i="3"/>
  <c r="Q118" i="3" s="1"/>
  <c r="M118" i="3"/>
  <c r="J118" i="3"/>
  <c r="O117" i="3"/>
  <c r="N117" i="3"/>
  <c r="P117" i="3" s="1"/>
  <c r="L117" i="3"/>
  <c r="K117" i="3"/>
  <c r="M117" i="3" s="1"/>
  <c r="I117" i="3"/>
  <c r="H117" i="3"/>
  <c r="G117" i="3"/>
  <c r="F117" i="3"/>
  <c r="J117" i="3" s="1"/>
  <c r="E117" i="3"/>
  <c r="O116" i="3"/>
  <c r="P116" i="3" s="1"/>
  <c r="N116" i="3"/>
  <c r="L116" i="3"/>
  <c r="K116" i="3"/>
  <c r="M116" i="3" s="1"/>
  <c r="I116" i="3"/>
  <c r="H116" i="3"/>
  <c r="G116" i="3"/>
  <c r="F116" i="3"/>
  <c r="E116" i="3"/>
  <c r="P114" i="3"/>
  <c r="Q114" i="3" s="1"/>
  <c r="M114" i="3"/>
  <c r="J114" i="3"/>
  <c r="P113" i="3"/>
  <c r="Q113" i="3" s="1"/>
  <c r="M113" i="3"/>
  <c r="J113" i="3"/>
  <c r="P112" i="3"/>
  <c r="Q112" i="3" s="1"/>
  <c r="M112" i="3"/>
  <c r="J112" i="3"/>
  <c r="P111" i="3"/>
  <c r="Q111" i="3" s="1"/>
  <c r="M111" i="3"/>
  <c r="J111" i="3"/>
  <c r="P110" i="3"/>
  <c r="O110" i="3"/>
  <c r="N110" i="3"/>
  <c r="L110" i="3"/>
  <c r="M110" i="3" s="1"/>
  <c r="K110" i="3"/>
  <c r="I110" i="3"/>
  <c r="H110" i="3"/>
  <c r="G110" i="3"/>
  <c r="F110" i="3"/>
  <c r="E110" i="3"/>
  <c r="Q109" i="3"/>
  <c r="O109" i="3"/>
  <c r="N109" i="3"/>
  <c r="P109" i="3" s="1"/>
  <c r="M109" i="3"/>
  <c r="L109" i="3"/>
  <c r="K109" i="3"/>
  <c r="I109" i="3"/>
  <c r="H109" i="3"/>
  <c r="G109" i="3"/>
  <c r="F109" i="3"/>
  <c r="E109" i="3"/>
  <c r="J109" i="3" s="1"/>
  <c r="P107" i="3"/>
  <c r="Q107" i="3" s="1"/>
  <c r="M107" i="3"/>
  <c r="J107" i="3"/>
  <c r="P106" i="3"/>
  <c r="M106" i="3"/>
  <c r="J106" i="3"/>
  <c r="P105" i="3"/>
  <c r="M105" i="3"/>
  <c r="J105" i="3"/>
  <c r="P104" i="3"/>
  <c r="Q104" i="3" s="1"/>
  <c r="M104" i="3"/>
  <c r="J104" i="3"/>
  <c r="P103" i="3"/>
  <c r="Q103" i="3" s="1"/>
  <c r="M103" i="3"/>
  <c r="J103" i="3"/>
  <c r="P102" i="3"/>
  <c r="M102" i="3"/>
  <c r="J102" i="3"/>
  <c r="P101" i="3"/>
  <c r="M101" i="3"/>
  <c r="J101" i="3"/>
  <c r="P100" i="3"/>
  <c r="Q100" i="3" s="1"/>
  <c r="M100" i="3"/>
  <c r="J100" i="3"/>
  <c r="P99" i="3"/>
  <c r="Q99" i="3" s="1"/>
  <c r="M99" i="3"/>
  <c r="J99" i="3"/>
  <c r="P98" i="3"/>
  <c r="M98" i="3"/>
  <c r="J98" i="3"/>
  <c r="O97" i="3"/>
  <c r="N97" i="3"/>
  <c r="P97" i="3" s="1"/>
  <c r="L97" i="3"/>
  <c r="K97" i="3"/>
  <c r="M97" i="3" s="1"/>
  <c r="I97" i="3"/>
  <c r="H97" i="3"/>
  <c r="G97" i="3"/>
  <c r="F97" i="3"/>
  <c r="J97" i="3" s="1"/>
  <c r="E97" i="3"/>
  <c r="O96" i="3"/>
  <c r="P96" i="3" s="1"/>
  <c r="N96" i="3"/>
  <c r="L96" i="3"/>
  <c r="K96" i="3"/>
  <c r="M96" i="3" s="1"/>
  <c r="I96" i="3"/>
  <c r="H96" i="3"/>
  <c r="G96" i="3"/>
  <c r="F96" i="3"/>
  <c r="E96" i="3"/>
  <c r="J96" i="3" s="1"/>
  <c r="P94" i="3"/>
  <c r="Q94" i="3" s="1"/>
  <c r="M94" i="3"/>
  <c r="J94" i="3"/>
  <c r="P93" i="3"/>
  <c r="Q93" i="3" s="1"/>
  <c r="M93" i="3"/>
  <c r="J93" i="3"/>
  <c r="P92" i="3"/>
  <c r="Q92" i="3" s="1"/>
  <c r="M92" i="3"/>
  <c r="J92" i="3"/>
  <c r="P91" i="3"/>
  <c r="Q91" i="3" s="1"/>
  <c r="M91" i="3"/>
  <c r="J91" i="3"/>
  <c r="Q90" i="3"/>
  <c r="S90" i="3" s="1"/>
  <c r="P90" i="3"/>
  <c r="M90" i="3"/>
  <c r="J90" i="3"/>
  <c r="K86" i="3" s="1"/>
  <c r="M86" i="3" s="1"/>
  <c r="P89" i="3"/>
  <c r="M89" i="3"/>
  <c r="J89" i="3"/>
  <c r="P88" i="3"/>
  <c r="Q88" i="3" s="1"/>
  <c r="M88" i="3"/>
  <c r="J88" i="3"/>
  <c r="P87" i="3"/>
  <c r="M87" i="3"/>
  <c r="J87" i="3"/>
  <c r="O86" i="3"/>
  <c r="N86" i="3"/>
  <c r="P86" i="3" s="1"/>
  <c r="L86" i="3"/>
  <c r="I86" i="3"/>
  <c r="H86" i="3"/>
  <c r="G86" i="3"/>
  <c r="F86" i="3"/>
  <c r="J86" i="3" s="1"/>
  <c r="E86" i="3"/>
  <c r="P85" i="3"/>
  <c r="O85" i="3"/>
  <c r="N85" i="3"/>
  <c r="L85" i="3"/>
  <c r="K85" i="3"/>
  <c r="M85" i="3" s="1"/>
  <c r="I85" i="3"/>
  <c r="H85" i="3"/>
  <c r="G85" i="3"/>
  <c r="F85" i="3"/>
  <c r="E85" i="3"/>
  <c r="P83" i="3"/>
  <c r="Q83" i="3" s="1"/>
  <c r="M83" i="3"/>
  <c r="J83" i="3"/>
  <c r="P82" i="3"/>
  <c r="Q82" i="3" s="1"/>
  <c r="M82" i="3"/>
  <c r="J82" i="3"/>
  <c r="P81" i="3"/>
  <c r="M81" i="3"/>
  <c r="J81" i="3"/>
  <c r="P80" i="3"/>
  <c r="Q80" i="3" s="1"/>
  <c r="M80" i="3"/>
  <c r="J80" i="3"/>
  <c r="P79" i="3"/>
  <c r="Q79" i="3" s="1"/>
  <c r="M79" i="3"/>
  <c r="J79" i="3"/>
  <c r="Q78" i="3"/>
  <c r="P78" i="3"/>
  <c r="M78" i="3"/>
  <c r="J78" i="3"/>
  <c r="Q77" i="3"/>
  <c r="P77" i="3"/>
  <c r="M77" i="3"/>
  <c r="J77" i="3"/>
  <c r="Q76" i="3"/>
  <c r="P76" i="3"/>
  <c r="M76" i="3"/>
  <c r="J76" i="3"/>
  <c r="Q75" i="3"/>
  <c r="P75" i="3"/>
  <c r="M75" i="3"/>
  <c r="J75" i="3"/>
  <c r="Q74" i="3"/>
  <c r="P74" i="3"/>
  <c r="M74" i="3"/>
  <c r="J74" i="3"/>
  <c r="Q73" i="3"/>
  <c r="P73" i="3"/>
  <c r="M73" i="3"/>
  <c r="J73" i="3"/>
  <c r="Q72" i="3"/>
  <c r="P72" i="3"/>
  <c r="M72" i="3"/>
  <c r="J72" i="3"/>
  <c r="Q71" i="3"/>
  <c r="P71" i="3"/>
  <c r="M71" i="3"/>
  <c r="J71" i="3"/>
  <c r="Q70" i="3"/>
  <c r="P70" i="3"/>
  <c r="M70" i="3"/>
  <c r="J70" i="3"/>
  <c r="Q69" i="3"/>
  <c r="P69" i="3"/>
  <c r="M69" i="3"/>
  <c r="J69" i="3"/>
  <c r="Q68" i="3"/>
  <c r="P68" i="3"/>
  <c r="M68" i="3"/>
  <c r="J68" i="3"/>
  <c r="P67" i="3"/>
  <c r="Q67" i="3" s="1"/>
  <c r="S67" i="3" s="1"/>
  <c r="M67" i="3"/>
  <c r="J67" i="3"/>
  <c r="P66" i="3"/>
  <c r="M66" i="3"/>
  <c r="J66" i="3"/>
  <c r="P65" i="3"/>
  <c r="M65" i="3"/>
  <c r="J65" i="3"/>
  <c r="P64" i="3"/>
  <c r="Q64" i="3" s="1"/>
  <c r="M64" i="3"/>
  <c r="J64" i="3"/>
  <c r="P63" i="3"/>
  <c r="M63" i="3"/>
  <c r="J63" i="3"/>
  <c r="P62" i="3"/>
  <c r="M62" i="3"/>
  <c r="J62" i="3"/>
  <c r="P61" i="3"/>
  <c r="M61" i="3"/>
  <c r="J61" i="3"/>
  <c r="P60" i="3"/>
  <c r="Q60" i="3" s="1"/>
  <c r="M60" i="3"/>
  <c r="J60" i="3"/>
  <c r="O59" i="3"/>
  <c r="P59" i="3" s="1"/>
  <c r="N59" i="3"/>
  <c r="L59" i="3"/>
  <c r="K59" i="3"/>
  <c r="M59" i="3" s="1"/>
  <c r="I59" i="3"/>
  <c r="H59" i="3"/>
  <c r="G59" i="3"/>
  <c r="F59" i="3"/>
  <c r="E59" i="3"/>
  <c r="J59" i="3" s="1"/>
  <c r="P58" i="3"/>
  <c r="O58" i="3"/>
  <c r="N58" i="3"/>
  <c r="L58" i="3"/>
  <c r="M58" i="3" s="1"/>
  <c r="K58" i="3"/>
  <c r="I58" i="3"/>
  <c r="H58" i="3"/>
  <c r="G58" i="3"/>
  <c r="F58" i="3"/>
  <c r="E58" i="3"/>
  <c r="Q56" i="3"/>
  <c r="P56" i="3"/>
  <c r="M56" i="3"/>
  <c r="J56" i="3"/>
  <c r="Q55" i="3"/>
  <c r="P55" i="3"/>
  <c r="M55" i="3"/>
  <c r="J55" i="3"/>
  <c r="Q54" i="3"/>
  <c r="P54" i="3"/>
  <c r="M54" i="3"/>
  <c r="J54" i="3"/>
  <c r="Q53" i="3"/>
  <c r="P53" i="3"/>
  <c r="M53" i="3"/>
  <c r="J53" i="3"/>
  <c r="Q52" i="3"/>
  <c r="P52" i="3"/>
  <c r="M52" i="3"/>
  <c r="J52" i="3"/>
  <c r="Q51" i="3"/>
  <c r="P51" i="3"/>
  <c r="M51" i="3"/>
  <c r="J51" i="3"/>
  <c r="S50" i="3"/>
  <c r="P50" i="3"/>
  <c r="Q50" i="3" s="1"/>
  <c r="M50" i="3"/>
  <c r="J50" i="3"/>
  <c r="P49" i="3"/>
  <c r="Q49" i="3" s="1"/>
  <c r="S49" i="3" s="1"/>
  <c r="M49" i="3"/>
  <c r="J49" i="3"/>
  <c r="P48" i="3"/>
  <c r="M48" i="3"/>
  <c r="J48" i="3"/>
  <c r="P47" i="3"/>
  <c r="Q47" i="3" s="1"/>
  <c r="M47" i="3"/>
  <c r="J47" i="3"/>
  <c r="P46" i="3"/>
  <c r="M46" i="3"/>
  <c r="J46" i="3"/>
  <c r="P45" i="3"/>
  <c r="P43" i="3" s="1"/>
  <c r="M45" i="3"/>
  <c r="M43" i="3" s="1"/>
  <c r="Q43" i="3" s="1"/>
  <c r="J45" i="3"/>
  <c r="J44" i="3"/>
  <c r="Q44" i="3" s="1"/>
  <c r="O43" i="3"/>
  <c r="N43" i="3"/>
  <c r="L43" i="3"/>
  <c r="K43" i="3"/>
  <c r="I43" i="3"/>
  <c r="J43" i="3" s="1"/>
  <c r="H43" i="3"/>
  <c r="E43" i="3"/>
  <c r="P42" i="3"/>
  <c r="Q42" i="3" s="1"/>
  <c r="M42" i="3"/>
  <c r="J42" i="3"/>
  <c r="P41" i="3"/>
  <c r="Q41" i="3" s="1"/>
  <c r="M41" i="3"/>
  <c r="J41" i="3"/>
  <c r="P40" i="3"/>
  <c r="O40" i="3"/>
  <c r="N40" i="3"/>
  <c r="L40" i="3"/>
  <c r="M40" i="3" s="1"/>
  <c r="K40" i="3"/>
  <c r="I40" i="3"/>
  <c r="H40" i="3"/>
  <c r="G40" i="3"/>
  <c r="F40" i="3"/>
  <c r="E40" i="3"/>
  <c r="J40" i="3" s="1"/>
  <c r="O39" i="3"/>
  <c r="N39" i="3"/>
  <c r="P39" i="3" s="1"/>
  <c r="M39" i="3"/>
  <c r="L39" i="3"/>
  <c r="K39" i="3"/>
  <c r="H39" i="3"/>
  <c r="G39" i="3"/>
  <c r="F39" i="3"/>
  <c r="E39" i="3"/>
  <c r="P37" i="3"/>
  <c r="M37" i="3"/>
  <c r="J37" i="3"/>
  <c r="P36" i="3"/>
  <c r="M36" i="3"/>
  <c r="J36" i="3"/>
  <c r="P35" i="3"/>
  <c r="Q35" i="3" s="1"/>
  <c r="M35" i="3"/>
  <c r="J35" i="3"/>
  <c r="P34" i="3"/>
  <c r="Q34" i="3" s="1"/>
  <c r="M34" i="3"/>
  <c r="J34" i="3"/>
  <c r="P33" i="3"/>
  <c r="M33" i="3"/>
  <c r="J33" i="3"/>
  <c r="P32" i="3"/>
  <c r="M32" i="3"/>
  <c r="J32" i="3"/>
  <c r="P31" i="3"/>
  <c r="Q31" i="3" s="1"/>
  <c r="M31" i="3"/>
  <c r="J31" i="3"/>
  <c r="P30" i="3"/>
  <c r="Q30" i="3" s="1"/>
  <c r="M30" i="3"/>
  <c r="J30" i="3"/>
  <c r="P29" i="3"/>
  <c r="M29" i="3"/>
  <c r="J29" i="3"/>
  <c r="P28" i="3"/>
  <c r="M28" i="3"/>
  <c r="J28" i="3"/>
  <c r="P27" i="3"/>
  <c r="Q27" i="3" s="1"/>
  <c r="N26" i="13" s="1"/>
  <c r="M27" i="3"/>
  <c r="J27" i="3"/>
  <c r="P26" i="3"/>
  <c r="Q26" i="3" s="1"/>
  <c r="M26" i="3"/>
  <c r="J26" i="3"/>
  <c r="P25" i="3"/>
  <c r="M25" i="3"/>
  <c r="M23" i="3" s="1"/>
  <c r="J25" i="3"/>
  <c r="J23" i="3" s="1"/>
  <c r="P24" i="3"/>
  <c r="M24" i="3"/>
  <c r="M22" i="3" s="1"/>
  <c r="J24" i="3"/>
  <c r="J22" i="3" s="1"/>
  <c r="P23" i="3"/>
  <c r="O23" i="3"/>
  <c r="N23" i="3"/>
  <c r="L23" i="3"/>
  <c r="K23" i="3"/>
  <c r="I23" i="3"/>
  <c r="H23" i="3"/>
  <c r="G23" i="3"/>
  <c r="F23" i="3"/>
  <c r="E23" i="3"/>
  <c r="P22" i="3"/>
  <c r="O22" i="3"/>
  <c r="N22" i="3"/>
  <c r="L22" i="3"/>
  <c r="K22" i="3"/>
  <c r="I22" i="3"/>
  <c r="H22" i="3"/>
  <c r="G22" i="3"/>
  <c r="F22" i="3"/>
  <c r="E22" i="3"/>
  <c r="P21" i="3"/>
  <c r="Q21" i="3" s="1"/>
  <c r="M21" i="3"/>
  <c r="J21" i="3"/>
  <c r="P20" i="3"/>
  <c r="Q20" i="3" s="1"/>
  <c r="M20" i="3"/>
  <c r="J20" i="3"/>
  <c r="P19" i="3"/>
  <c r="Q19" i="3" s="1"/>
  <c r="M19" i="3"/>
  <c r="J19" i="3"/>
  <c r="P18" i="3"/>
  <c r="Q18" i="3" s="1"/>
  <c r="M18" i="3"/>
  <c r="J18" i="3"/>
  <c r="Q17" i="3"/>
  <c r="P17" i="3"/>
  <c r="M17" i="3"/>
  <c r="J17" i="3"/>
  <c r="P16" i="3"/>
  <c r="M16" i="3"/>
  <c r="J16" i="3"/>
  <c r="P15" i="3"/>
  <c r="M15" i="3"/>
  <c r="J15" i="3"/>
  <c r="P14" i="3"/>
  <c r="Q14" i="3" s="1"/>
  <c r="M14" i="3"/>
  <c r="J14" i="3"/>
  <c r="P13" i="3"/>
  <c r="Q13" i="3" s="1"/>
  <c r="M13" i="3"/>
  <c r="J13" i="3"/>
  <c r="P12" i="3"/>
  <c r="M12" i="3"/>
  <c r="J12" i="3"/>
  <c r="P11" i="3"/>
  <c r="M11" i="3"/>
  <c r="J11" i="3"/>
  <c r="P10" i="3"/>
  <c r="Q10" i="3" s="1"/>
  <c r="M10" i="3"/>
  <c r="J10" i="3"/>
  <c r="O9" i="3"/>
  <c r="O7" i="3" s="1"/>
  <c r="O5" i="3" s="1"/>
  <c r="N9" i="3"/>
  <c r="L9" i="3"/>
  <c r="K9" i="3"/>
  <c r="M9" i="3" s="1"/>
  <c r="I9" i="3"/>
  <c r="H9" i="3"/>
  <c r="G9" i="3"/>
  <c r="G7" i="3" s="1"/>
  <c r="G5" i="3" s="1"/>
  <c r="F9" i="3"/>
  <c r="F7" i="3" s="1"/>
  <c r="E9" i="3"/>
  <c r="O8" i="3"/>
  <c r="N8" i="3"/>
  <c r="L8" i="3"/>
  <c r="L6" i="3" s="1"/>
  <c r="L4" i="3" s="1"/>
  <c r="K8" i="3"/>
  <c r="I8" i="3"/>
  <c r="H8" i="3"/>
  <c r="H6" i="3" s="1"/>
  <c r="H4" i="3" s="1"/>
  <c r="G8" i="3"/>
  <c r="G6" i="3" s="1"/>
  <c r="G4" i="3" s="1"/>
  <c r="F8" i="3"/>
  <c r="E8" i="3"/>
  <c r="L7" i="3"/>
  <c r="I7" i="3"/>
  <c r="I5" i="3" s="1"/>
  <c r="H7" i="3"/>
  <c r="E7" i="3"/>
  <c r="N6" i="3"/>
  <c r="I6" i="3"/>
  <c r="F6" i="3"/>
  <c r="F4" i="3" s="1"/>
  <c r="E6" i="3"/>
  <c r="F5" i="3"/>
  <c r="P350" i="2"/>
  <c r="M350" i="2"/>
  <c r="J350" i="2"/>
  <c r="P349" i="2"/>
  <c r="Q349" i="2" s="1"/>
  <c r="M349" i="2"/>
  <c r="J349" i="2"/>
  <c r="P348" i="2"/>
  <c r="M348" i="2"/>
  <c r="J348" i="2"/>
  <c r="P347" i="2"/>
  <c r="M347" i="2"/>
  <c r="J347" i="2"/>
  <c r="P346" i="2"/>
  <c r="M346" i="2"/>
  <c r="J346" i="2"/>
  <c r="P345" i="2"/>
  <c r="Q345" i="2" s="1"/>
  <c r="M345" i="2"/>
  <c r="J345" i="2"/>
  <c r="P344" i="2"/>
  <c r="M344" i="2"/>
  <c r="J344" i="2"/>
  <c r="P343" i="2"/>
  <c r="M343" i="2"/>
  <c r="J343" i="2"/>
  <c r="P342" i="2"/>
  <c r="M342" i="2"/>
  <c r="J342" i="2"/>
  <c r="P341" i="2"/>
  <c r="Q341" i="2" s="1"/>
  <c r="M341" i="2"/>
  <c r="J341" i="2"/>
  <c r="P340" i="2"/>
  <c r="M340" i="2"/>
  <c r="J340" i="2"/>
  <c r="P339" i="2"/>
  <c r="M339" i="2"/>
  <c r="J339" i="2"/>
  <c r="P338" i="2"/>
  <c r="M338" i="2"/>
  <c r="J338" i="2"/>
  <c r="P337" i="2"/>
  <c r="Q337" i="2" s="1"/>
  <c r="M337" i="2"/>
  <c r="J337" i="2"/>
  <c r="P336" i="2"/>
  <c r="M336" i="2"/>
  <c r="J336" i="2"/>
  <c r="P335" i="2"/>
  <c r="M335" i="2"/>
  <c r="J335" i="2"/>
  <c r="P334" i="2"/>
  <c r="M334" i="2"/>
  <c r="J334" i="2"/>
  <c r="P333" i="2"/>
  <c r="Q333" i="2" s="1"/>
  <c r="M333" i="2"/>
  <c r="J333" i="2"/>
  <c r="P332" i="2"/>
  <c r="M332" i="2"/>
  <c r="J332" i="2"/>
  <c r="P331" i="2"/>
  <c r="M331" i="2"/>
  <c r="J331" i="2"/>
  <c r="P330" i="2"/>
  <c r="M330" i="2"/>
  <c r="J330" i="2"/>
  <c r="P329" i="2"/>
  <c r="Q329" i="2" s="1"/>
  <c r="M329" i="2"/>
  <c r="J329" i="2"/>
  <c r="P328" i="2"/>
  <c r="M328" i="2"/>
  <c r="J328" i="2"/>
  <c r="P327" i="2"/>
  <c r="M327" i="2"/>
  <c r="J327" i="2"/>
  <c r="P326" i="2"/>
  <c r="M326" i="2"/>
  <c r="J326" i="2"/>
  <c r="P325" i="2"/>
  <c r="Q325" i="2" s="1"/>
  <c r="M325" i="2"/>
  <c r="J325" i="2"/>
  <c r="P324" i="2"/>
  <c r="M324" i="2"/>
  <c r="J324" i="2"/>
  <c r="P323" i="2"/>
  <c r="M323" i="2"/>
  <c r="J323" i="2"/>
  <c r="O322" i="2"/>
  <c r="N322" i="2"/>
  <c r="P322" i="2" s="1"/>
  <c r="L322" i="2"/>
  <c r="K322" i="2"/>
  <c r="I322" i="2"/>
  <c r="H322" i="2"/>
  <c r="G322" i="2"/>
  <c r="F322" i="2"/>
  <c r="J322" i="2" s="1"/>
  <c r="E322" i="2"/>
  <c r="O321" i="2"/>
  <c r="O289" i="2" s="1"/>
  <c r="N321" i="2"/>
  <c r="L321" i="2"/>
  <c r="K321" i="2"/>
  <c r="M321" i="2" s="1"/>
  <c r="I321" i="2"/>
  <c r="H321" i="2"/>
  <c r="G321" i="2"/>
  <c r="F321" i="2"/>
  <c r="E321" i="2"/>
  <c r="J321" i="2" s="1"/>
  <c r="P320" i="2"/>
  <c r="Q320" i="2" s="1"/>
  <c r="L319" i="13" s="1"/>
  <c r="M320" i="2"/>
  <c r="J320" i="2"/>
  <c r="P319" i="2"/>
  <c r="Q319" i="2" s="1"/>
  <c r="M319" i="2"/>
  <c r="J319" i="2"/>
  <c r="P318" i="2"/>
  <c r="Q318" i="2" s="1"/>
  <c r="M318" i="2"/>
  <c r="J318" i="2"/>
  <c r="P317" i="2"/>
  <c r="Q317" i="2" s="1"/>
  <c r="M317" i="2"/>
  <c r="J317" i="2"/>
  <c r="P316" i="2"/>
  <c r="Q316" i="2" s="1"/>
  <c r="M316" i="2"/>
  <c r="J316" i="2"/>
  <c r="P315" i="2"/>
  <c r="Q315" i="2" s="1"/>
  <c r="M315" i="2"/>
  <c r="J315" i="2"/>
  <c r="P314" i="2"/>
  <c r="Q314" i="2" s="1"/>
  <c r="M314" i="2"/>
  <c r="J314" i="2"/>
  <c r="P313" i="2"/>
  <c r="Q313" i="2" s="1"/>
  <c r="M313" i="2"/>
  <c r="J313" i="2"/>
  <c r="P312" i="2"/>
  <c r="Q312" i="2" s="1"/>
  <c r="M312" i="2"/>
  <c r="J312" i="2"/>
  <c r="P311" i="2"/>
  <c r="Q311" i="2" s="1"/>
  <c r="M311" i="2"/>
  <c r="J311" i="2"/>
  <c r="P310" i="2"/>
  <c r="Q310" i="2" s="1"/>
  <c r="M310" i="2"/>
  <c r="J310" i="2"/>
  <c r="P309" i="2"/>
  <c r="Q309" i="2" s="1"/>
  <c r="M309" i="2"/>
  <c r="J309" i="2"/>
  <c r="P308" i="2"/>
  <c r="Q308" i="2" s="1"/>
  <c r="M308" i="2"/>
  <c r="J308" i="2"/>
  <c r="P307" i="2"/>
  <c r="Q307" i="2" s="1"/>
  <c r="M307" i="2"/>
  <c r="J307" i="2"/>
  <c r="P306" i="2"/>
  <c r="Q306" i="2" s="1"/>
  <c r="M306" i="2"/>
  <c r="J306" i="2"/>
  <c r="P305" i="2"/>
  <c r="Q305" i="2" s="1"/>
  <c r="M305" i="2"/>
  <c r="J305" i="2"/>
  <c r="P304" i="2"/>
  <c r="Q304" i="2" s="1"/>
  <c r="M304" i="2"/>
  <c r="J304" i="2"/>
  <c r="P303" i="2"/>
  <c r="Q303" i="2" s="1"/>
  <c r="M303" i="2"/>
  <c r="J303" i="2"/>
  <c r="P302" i="2"/>
  <c r="Q302" i="2" s="1"/>
  <c r="M302" i="2"/>
  <c r="J302" i="2"/>
  <c r="P301" i="2"/>
  <c r="Q301" i="2" s="1"/>
  <c r="M301" i="2"/>
  <c r="J301" i="2"/>
  <c r="P300" i="2"/>
  <c r="Q300" i="2" s="1"/>
  <c r="L299" i="13" s="1"/>
  <c r="K299" i="13" s="1"/>
  <c r="M300" i="2"/>
  <c r="J300" i="2"/>
  <c r="P299" i="2"/>
  <c r="Q299" i="2" s="1"/>
  <c r="M299" i="2"/>
  <c r="J299" i="2"/>
  <c r="P298" i="2"/>
  <c r="O298" i="2"/>
  <c r="N298" i="2"/>
  <c r="L298" i="2"/>
  <c r="L290" i="2" s="1"/>
  <c r="K298" i="2"/>
  <c r="I298" i="2"/>
  <c r="I290" i="2" s="1"/>
  <c r="H298" i="2"/>
  <c r="H290" i="2" s="1"/>
  <c r="G298" i="2"/>
  <c r="F298" i="2"/>
  <c r="E298" i="2"/>
  <c r="O297" i="2"/>
  <c r="N297" i="2"/>
  <c r="M297" i="2"/>
  <c r="L297" i="2"/>
  <c r="K297" i="2"/>
  <c r="I297" i="2"/>
  <c r="I289" i="2" s="1"/>
  <c r="H297" i="2"/>
  <c r="G297" i="2"/>
  <c r="F297" i="2"/>
  <c r="F289" i="2" s="1"/>
  <c r="E297" i="2"/>
  <c r="E289" i="2" s="1"/>
  <c r="J289" i="2" s="1"/>
  <c r="P296" i="2"/>
  <c r="M296" i="2"/>
  <c r="J296" i="2"/>
  <c r="P295" i="2"/>
  <c r="Q295" i="2" s="1"/>
  <c r="M295" i="2"/>
  <c r="J295" i="2"/>
  <c r="P294" i="2"/>
  <c r="M294" i="2"/>
  <c r="J294" i="2"/>
  <c r="P293" i="2"/>
  <c r="M293" i="2"/>
  <c r="J293" i="2"/>
  <c r="P292" i="2"/>
  <c r="M292" i="2"/>
  <c r="J292" i="2"/>
  <c r="P291" i="2"/>
  <c r="Q291" i="2" s="1"/>
  <c r="M291" i="2"/>
  <c r="J291" i="2"/>
  <c r="O290" i="2"/>
  <c r="N290" i="2"/>
  <c r="P290" i="2" s="1"/>
  <c r="G290" i="2"/>
  <c r="F290" i="2"/>
  <c r="L289" i="2"/>
  <c r="K289" i="2"/>
  <c r="M289" i="2" s="1"/>
  <c r="H289" i="2"/>
  <c r="G289" i="2"/>
  <c r="P287" i="2"/>
  <c r="Q287" i="2" s="1"/>
  <c r="L286" i="13" s="1"/>
  <c r="K286" i="13" s="1"/>
  <c r="J287" i="2"/>
  <c r="P286" i="2"/>
  <c r="M286" i="2"/>
  <c r="J286" i="2"/>
  <c r="P285" i="2"/>
  <c r="M285" i="2"/>
  <c r="J285" i="2"/>
  <c r="P284" i="2"/>
  <c r="Q284" i="2" s="1"/>
  <c r="M284" i="2"/>
  <c r="J284" i="2"/>
  <c r="P283" i="2"/>
  <c r="M283" i="2"/>
  <c r="J283" i="2"/>
  <c r="P282" i="2"/>
  <c r="M282" i="2"/>
  <c r="J282" i="2"/>
  <c r="P281" i="2"/>
  <c r="Q281" i="2" s="1"/>
  <c r="M281" i="2"/>
  <c r="J281" i="2"/>
  <c r="Q280" i="2"/>
  <c r="P280" i="2"/>
  <c r="M280" i="2"/>
  <c r="J280" i="2"/>
  <c r="Q279" i="2"/>
  <c r="P279" i="2"/>
  <c r="M279" i="2"/>
  <c r="J279" i="2"/>
  <c r="Q278" i="2"/>
  <c r="P278" i="2"/>
  <c r="M278" i="2"/>
  <c r="J278" i="2"/>
  <c r="Q277" i="2"/>
  <c r="P277" i="2"/>
  <c r="M277" i="2"/>
  <c r="J277" i="2"/>
  <c r="Q276" i="2"/>
  <c r="P276" i="2"/>
  <c r="M276" i="2"/>
  <c r="J276" i="2"/>
  <c r="P275" i="2"/>
  <c r="M275" i="2"/>
  <c r="Q275" i="2" s="1"/>
  <c r="S275" i="2" s="1"/>
  <c r="J275" i="2"/>
  <c r="P274" i="2"/>
  <c r="M274" i="2"/>
  <c r="J274" i="2"/>
  <c r="P273" i="2"/>
  <c r="M273" i="2"/>
  <c r="J273" i="2"/>
  <c r="P272" i="2"/>
  <c r="Q272" i="2" s="1"/>
  <c r="M272" i="2"/>
  <c r="J272" i="2"/>
  <c r="P271" i="2"/>
  <c r="M271" i="2"/>
  <c r="P270" i="2"/>
  <c r="M270" i="2"/>
  <c r="J270" i="2"/>
  <c r="O269" i="2"/>
  <c r="N269" i="2"/>
  <c r="L269" i="2"/>
  <c r="K269" i="2"/>
  <c r="M269" i="2" s="1"/>
  <c r="I269" i="2"/>
  <c r="H269" i="2"/>
  <c r="G269" i="2"/>
  <c r="F269" i="2"/>
  <c r="J269" i="2" s="1"/>
  <c r="E269" i="2"/>
  <c r="O268" i="2"/>
  <c r="P268" i="2" s="1"/>
  <c r="N268" i="2"/>
  <c r="L268" i="2"/>
  <c r="K268" i="2"/>
  <c r="M268" i="2" s="1"/>
  <c r="I268" i="2"/>
  <c r="H268" i="2"/>
  <c r="G268" i="2"/>
  <c r="F268" i="2"/>
  <c r="E268" i="2"/>
  <c r="Q266" i="2"/>
  <c r="P266" i="2"/>
  <c r="M266" i="2"/>
  <c r="J266" i="2"/>
  <c r="Q265" i="2"/>
  <c r="P265" i="2"/>
  <c r="M265" i="2"/>
  <c r="J265" i="2"/>
  <c r="Q264" i="2"/>
  <c r="P264" i="2"/>
  <c r="M264" i="2"/>
  <c r="J264" i="2"/>
  <c r="Q263" i="2"/>
  <c r="P263" i="2"/>
  <c r="M263" i="2"/>
  <c r="J263" i="2"/>
  <c r="Q262" i="2"/>
  <c r="P262" i="2"/>
  <c r="M262" i="2"/>
  <c r="J262" i="2"/>
  <c r="Q261" i="2"/>
  <c r="P261" i="2"/>
  <c r="M261" i="2"/>
  <c r="J261" i="2"/>
  <c r="Q260" i="2"/>
  <c r="P260" i="2"/>
  <c r="M260" i="2"/>
  <c r="J260" i="2"/>
  <c r="Q259" i="2"/>
  <c r="P259" i="2"/>
  <c r="M259" i="2"/>
  <c r="J259" i="2"/>
  <c r="Q258" i="2"/>
  <c r="P258" i="2"/>
  <c r="M258" i="2"/>
  <c r="J258" i="2"/>
  <c r="Q257" i="2"/>
  <c r="P257" i="2"/>
  <c r="M257" i="2"/>
  <c r="J257" i="2"/>
  <c r="Q256" i="2"/>
  <c r="P256" i="2"/>
  <c r="M256" i="2"/>
  <c r="J256" i="2"/>
  <c r="Q255" i="2"/>
  <c r="P255" i="2"/>
  <c r="M255" i="2"/>
  <c r="J255" i="2"/>
  <c r="Q254" i="2"/>
  <c r="P254" i="2"/>
  <c r="P244" i="2" s="1"/>
  <c r="M254" i="2"/>
  <c r="J254" i="2"/>
  <c r="Q253" i="2"/>
  <c r="P253" i="2"/>
  <c r="M253" i="2"/>
  <c r="J253" i="2"/>
  <c r="S252" i="2"/>
  <c r="P252" i="2"/>
  <c r="M252" i="2"/>
  <c r="J252" i="2"/>
  <c r="Q252" i="2" s="1"/>
  <c r="P251" i="2"/>
  <c r="M251" i="2"/>
  <c r="J251" i="2"/>
  <c r="P250" i="2"/>
  <c r="M250" i="2"/>
  <c r="J250" i="2"/>
  <c r="P249" i="2"/>
  <c r="Q249" i="2" s="1"/>
  <c r="M249" i="2"/>
  <c r="J249" i="2"/>
  <c r="P248" i="2"/>
  <c r="M248" i="2"/>
  <c r="J248" i="2"/>
  <c r="P247" i="2"/>
  <c r="M247" i="2"/>
  <c r="J247" i="2"/>
  <c r="P246" i="2"/>
  <c r="M246" i="2"/>
  <c r="J246" i="2"/>
  <c r="P245" i="2"/>
  <c r="Q245" i="2" s="1"/>
  <c r="M245" i="2"/>
  <c r="J245" i="2"/>
  <c r="O244" i="2"/>
  <c r="N244" i="2"/>
  <c r="L244" i="2"/>
  <c r="K244" i="2"/>
  <c r="I244" i="2"/>
  <c r="H244" i="2"/>
  <c r="G244" i="2"/>
  <c r="F244" i="2"/>
  <c r="J244" i="2" s="1"/>
  <c r="E244" i="2"/>
  <c r="P243" i="2"/>
  <c r="O243" i="2"/>
  <c r="N243" i="2"/>
  <c r="L243" i="2"/>
  <c r="K243" i="2"/>
  <c r="I243" i="2"/>
  <c r="H243" i="2"/>
  <c r="G243" i="2"/>
  <c r="F243" i="2"/>
  <c r="E243" i="2"/>
  <c r="P241" i="2"/>
  <c r="Q241" i="2" s="1"/>
  <c r="M241" i="2"/>
  <c r="J241" i="2"/>
  <c r="P240" i="2"/>
  <c r="Q240" i="2" s="1"/>
  <c r="M240" i="2"/>
  <c r="J240" i="2"/>
  <c r="P239" i="2"/>
  <c r="Q239" i="2" s="1"/>
  <c r="M239" i="2"/>
  <c r="J239" i="2"/>
  <c r="P238" i="2"/>
  <c r="Q238" i="2" s="1"/>
  <c r="M238" i="2"/>
  <c r="J238" i="2"/>
  <c r="P237" i="2"/>
  <c r="Q237" i="2" s="1"/>
  <c r="M237" i="2"/>
  <c r="J237" i="2"/>
  <c r="P236" i="2"/>
  <c r="Q236" i="2" s="1"/>
  <c r="M236" i="2"/>
  <c r="J236" i="2"/>
  <c r="P235" i="2"/>
  <c r="Q235" i="2" s="1"/>
  <c r="M235" i="2"/>
  <c r="J235" i="2"/>
  <c r="P234" i="2"/>
  <c r="Q234" i="2" s="1"/>
  <c r="M234" i="2"/>
  <c r="J234" i="2"/>
  <c r="P233" i="2"/>
  <c r="Q233" i="2" s="1"/>
  <c r="M233" i="2"/>
  <c r="J233" i="2"/>
  <c r="P232" i="2"/>
  <c r="Q232" i="2" s="1"/>
  <c r="M232" i="2"/>
  <c r="J232" i="2"/>
  <c r="P231" i="2"/>
  <c r="Q231" i="2" s="1"/>
  <c r="M231" i="2"/>
  <c r="J231" i="2"/>
  <c r="P230" i="2"/>
  <c r="Q230" i="2" s="1"/>
  <c r="M230" i="2"/>
  <c r="J230" i="2"/>
  <c r="P229" i="2"/>
  <c r="O229" i="2"/>
  <c r="N229" i="2"/>
  <c r="L229" i="2"/>
  <c r="M229" i="2" s="1"/>
  <c r="K229" i="2"/>
  <c r="I229" i="2"/>
  <c r="H229" i="2"/>
  <c r="H195" i="2" s="1"/>
  <c r="G229" i="2"/>
  <c r="F229" i="2"/>
  <c r="E229" i="2"/>
  <c r="O228" i="2"/>
  <c r="N228" i="2"/>
  <c r="P228" i="2" s="1"/>
  <c r="M228" i="2"/>
  <c r="L228" i="2"/>
  <c r="K228" i="2"/>
  <c r="I228" i="2"/>
  <c r="H228" i="2"/>
  <c r="G228" i="2"/>
  <c r="F228" i="2"/>
  <c r="J228" i="2" s="1"/>
  <c r="Q228" i="2" s="1"/>
  <c r="E228" i="2"/>
  <c r="P227" i="2"/>
  <c r="M227" i="2"/>
  <c r="J227" i="2"/>
  <c r="P226" i="2"/>
  <c r="M226" i="2"/>
  <c r="J226" i="2"/>
  <c r="P225" i="2"/>
  <c r="M225" i="2"/>
  <c r="J225" i="2"/>
  <c r="P224" i="2"/>
  <c r="Q224" i="2" s="1"/>
  <c r="M224" i="2"/>
  <c r="J224" i="2"/>
  <c r="P223" i="2"/>
  <c r="M223" i="2"/>
  <c r="J223" i="2"/>
  <c r="P222" i="2"/>
  <c r="M222" i="2"/>
  <c r="J222" i="2"/>
  <c r="P221" i="2"/>
  <c r="M221" i="2"/>
  <c r="J221" i="2"/>
  <c r="P220" i="2"/>
  <c r="Q220" i="2" s="1"/>
  <c r="M220" i="2"/>
  <c r="J220" i="2"/>
  <c r="P219" i="2"/>
  <c r="M219" i="2"/>
  <c r="J219" i="2"/>
  <c r="P218" i="2"/>
  <c r="M218" i="2"/>
  <c r="J218" i="2"/>
  <c r="P217" i="2"/>
  <c r="M217" i="2"/>
  <c r="J217" i="2"/>
  <c r="P216" i="2"/>
  <c r="Q216" i="2" s="1"/>
  <c r="M216" i="2"/>
  <c r="J216" i="2"/>
  <c r="P215" i="2"/>
  <c r="M215" i="2"/>
  <c r="J215" i="2"/>
  <c r="P214" i="2"/>
  <c r="M214" i="2"/>
  <c r="J214" i="2"/>
  <c r="P213" i="2"/>
  <c r="M213" i="2"/>
  <c r="J213" i="2"/>
  <c r="P212" i="2"/>
  <c r="Q212" i="2" s="1"/>
  <c r="M212" i="2"/>
  <c r="J212" i="2"/>
  <c r="P211" i="2"/>
  <c r="M211" i="2"/>
  <c r="J211" i="2"/>
  <c r="P210" i="2"/>
  <c r="M210" i="2"/>
  <c r="J210" i="2"/>
  <c r="P209" i="2"/>
  <c r="M209" i="2"/>
  <c r="J209" i="2"/>
  <c r="P208" i="2"/>
  <c r="Q208" i="2" s="1"/>
  <c r="M208" i="2"/>
  <c r="J208" i="2"/>
  <c r="P207" i="2"/>
  <c r="O207" i="2"/>
  <c r="N207" i="2"/>
  <c r="L207" i="2"/>
  <c r="K207" i="2"/>
  <c r="I207" i="2"/>
  <c r="H207" i="2"/>
  <c r="G207" i="2"/>
  <c r="G195" i="2" s="1"/>
  <c r="F207" i="2"/>
  <c r="E207" i="2"/>
  <c r="O206" i="2"/>
  <c r="N206" i="2"/>
  <c r="P206" i="2" s="1"/>
  <c r="L206" i="2"/>
  <c r="K206" i="2"/>
  <c r="I206" i="2"/>
  <c r="H206" i="2"/>
  <c r="G206" i="2"/>
  <c r="F206" i="2"/>
  <c r="E206" i="2"/>
  <c r="Q205" i="2"/>
  <c r="P205" i="2"/>
  <c r="M205" i="2"/>
  <c r="J205" i="2"/>
  <c r="Q204" i="2"/>
  <c r="P204" i="2"/>
  <c r="M204" i="2"/>
  <c r="J204" i="2"/>
  <c r="Q203" i="2"/>
  <c r="P203" i="2"/>
  <c r="M203" i="2"/>
  <c r="J203" i="2"/>
  <c r="Q202" i="2"/>
  <c r="P202" i="2"/>
  <c r="M202" i="2"/>
  <c r="J202" i="2"/>
  <c r="Q201" i="2"/>
  <c r="P201" i="2"/>
  <c r="M201" i="2"/>
  <c r="J201" i="2"/>
  <c r="Q200" i="2"/>
  <c r="P200" i="2"/>
  <c r="M200" i="2"/>
  <c r="J200" i="2"/>
  <c r="Q199" i="2"/>
  <c r="P199" i="2"/>
  <c r="M199" i="2"/>
  <c r="J199" i="2"/>
  <c r="Q198" i="2"/>
  <c r="P198" i="2"/>
  <c r="M198" i="2"/>
  <c r="J198" i="2"/>
  <c r="O197" i="2"/>
  <c r="N197" i="2"/>
  <c r="M197" i="2"/>
  <c r="L197" i="2"/>
  <c r="K197" i="2"/>
  <c r="I197" i="2"/>
  <c r="I195" i="2" s="1"/>
  <c r="H197" i="2"/>
  <c r="G197" i="2"/>
  <c r="F197" i="2"/>
  <c r="F195" i="2" s="1"/>
  <c r="E197" i="2"/>
  <c r="E195" i="2" s="1"/>
  <c r="O196" i="2"/>
  <c r="O194" i="2" s="1"/>
  <c r="N196" i="2"/>
  <c r="L196" i="2"/>
  <c r="K196" i="2"/>
  <c r="I196" i="2"/>
  <c r="H196" i="2"/>
  <c r="G196" i="2"/>
  <c r="G194" i="2" s="1"/>
  <c r="F196" i="2"/>
  <c r="F194" i="2" s="1"/>
  <c r="E196" i="2"/>
  <c r="O195" i="2"/>
  <c r="K195" i="2"/>
  <c r="I194" i="2"/>
  <c r="H194" i="2"/>
  <c r="E194" i="2"/>
  <c r="P192" i="2"/>
  <c r="M192" i="2"/>
  <c r="J192" i="2"/>
  <c r="Q192" i="2" s="1"/>
  <c r="L191" i="13" s="1"/>
  <c r="P191" i="2"/>
  <c r="M191" i="2"/>
  <c r="J191" i="2"/>
  <c r="Q191" i="2" s="1"/>
  <c r="P190" i="2"/>
  <c r="M190" i="2"/>
  <c r="J190" i="2"/>
  <c r="P189" i="2"/>
  <c r="M189" i="2"/>
  <c r="J189" i="2"/>
  <c r="P188" i="2"/>
  <c r="Q188" i="2" s="1"/>
  <c r="M188" i="2"/>
  <c r="J188" i="2"/>
  <c r="P187" i="2"/>
  <c r="M187" i="2"/>
  <c r="J187" i="2"/>
  <c r="P186" i="2"/>
  <c r="M186" i="2"/>
  <c r="J186" i="2"/>
  <c r="P185" i="2"/>
  <c r="M185" i="2"/>
  <c r="J185" i="2"/>
  <c r="P184" i="2"/>
  <c r="Q184" i="2" s="1"/>
  <c r="L183" i="13" s="1"/>
  <c r="M184" i="2"/>
  <c r="J184" i="2"/>
  <c r="P183" i="2"/>
  <c r="M183" i="2"/>
  <c r="J183" i="2"/>
  <c r="P182" i="2"/>
  <c r="M182" i="2"/>
  <c r="J182" i="2"/>
  <c r="P181" i="2"/>
  <c r="M181" i="2"/>
  <c r="J181" i="2"/>
  <c r="P180" i="2"/>
  <c r="Q180" i="2" s="1"/>
  <c r="L179" i="13" s="1"/>
  <c r="K179" i="13" s="1"/>
  <c r="M180" i="2"/>
  <c r="J180" i="2"/>
  <c r="P179" i="2"/>
  <c r="M179" i="2"/>
  <c r="J179" i="2"/>
  <c r="P178" i="2"/>
  <c r="M178" i="2"/>
  <c r="J178" i="2"/>
  <c r="P177" i="2"/>
  <c r="M177" i="2"/>
  <c r="J177" i="2"/>
  <c r="P176" i="2"/>
  <c r="Q176" i="2" s="1"/>
  <c r="M176" i="2"/>
  <c r="J176" i="2"/>
  <c r="P175" i="2"/>
  <c r="M175" i="2"/>
  <c r="J175" i="2"/>
  <c r="P174" i="2"/>
  <c r="M174" i="2"/>
  <c r="J174" i="2"/>
  <c r="P173" i="2"/>
  <c r="M173" i="2"/>
  <c r="J173" i="2"/>
  <c r="P172" i="2"/>
  <c r="Q172" i="2" s="1"/>
  <c r="L171" i="13" s="1"/>
  <c r="K171" i="13" s="1"/>
  <c r="M172" i="2"/>
  <c r="J172" i="2"/>
  <c r="P171" i="2"/>
  <c r="M171" i="2"/>
  <c r="J171" i="2"/>
  <c r="P170" i="2"/>
  <c r="M170" i="2"/>
  <c r="J170" i="2"/>
  <c r="P169" i="2"/>
  <c r="M169" i="2"/>
  <c r="J169" i="2"/>
  <c r="P168" i="2"/>
  <c r="Q168" i="2" s="1"/>
  <c r="L167" i="13" s="1"/>
  <c r="M168" i="2"/>
  <c r="J168" i="2"/>
  <c r="P167" i="2"/>
  <c r="M167" i="2"/>
  <c r="J167" i="2"/>
  <c r="P166" i="2"/>
  <c r="M166" i="2"/>
  <c r="J166" i="2"/>
  <c r="P165" i="2"/>
  <c r="M165" i="2"/>
  <c r="J165" i="2"/>
  <c r="P164" i="2"/>
  <c r="Q164" i="2" s="1"/>
  <c r="L163" i="13" s="1"/>
  <c r="M164" i="2"/>
  <c r="J164" i="2"/>
  <c r="P163" i="2"/>
  <c r="M163" i="2"/>
  <c r="J163" i="2"/>
  <c r="P162" i="2"/>
  <c r="Q162" i="2" s="1"/>
  <c r="M162" i="2"/>
  <c r="J162" i="2"/>
  <c r="Q161" i="2"/>
  <c r="P161" i="2"/>
  <c r="M161" i="2"/>
  <c r="J161" i="2"/>
  <c r="Q160" i="2"/>
  <c r="O160" i="2"/>
  <c r="N160" i="2"/>
  <c r="P160" i="2" s="1"/>
  <c r="M160" i="2"/>
  <c r="L160" i="2"/>
  <c r="K160" i="2"/>
  <c r="I160" i="2"/>
  <c r="H160" i="2"/>
  <c r="G160" i="2"/>
  <c r="F160" i="2"/>
  <c r="E160" i="2"/>
  <c r="J160" i="2" s="1"/>
  <c r="O159" i="2"/>
  <c r="N159" i="2"/>
  <c r="P159" i="2" s="1"/>
  <c r="L159" i="2"/>
  <c r="K159" i="2"/>
  <c r="M159" i="2" s="1"/>
  <c r="I159" i="2"/>
  <c r="H159" i="2"/>
  <c r="G159" i="2"/>
  <c r="F159" i="2"/>
  <c r="J159" i="2" s="1"/>
  <c r="E159" i="2"/>
  <c r="P157" i="2"/>
  <c r="M157" i="2"/>
  <c r="J157" i="2"/>
  <c r="P156" i="2"/>
  <c r="Q156" i="2" s="1"/>
  <c r="M156" i="2"/>
  <c r="J156" i="2"/>
  <c r="P155" i="2"/>
  <c r="M155" i="2"/>
  <c r="J155" i="2"/>
  <c r="P154" i="2"/>
  <c r="M154" i="2"/>
  <c r="J154" i="2"/>
  <c r="P153" i="2"/>
  <c r="M153" i="2"/>
  <c r="J153" i="2"/>
  <c r="P152" i="2"/>
  <c r="Q152" i="2" s="1"/>
  <c r="M152" i="2"/>
  <c r="J152" i="2"/>
  <c r="P151" i="2"/>
  <c r="Q151" i="2" s="1"/>
  <c r="M151" i="2"/>
  <c r="J151" i="2"/>
  <c r="Q150" i="2"/>
  <c r="S150" i="2" s="1"/>
  <c r="P150" i="2"/>
  <c r="M150" i="2"/>
  <c r="J150" i="2"/>
  <c r="Q149" i="2"/>
  <c r="L148" i="13" s="1"/>
  <c r="O149" i="2"/>
  <c r="N149" i="2"/>
  <c r="P149" i="2" s="1"/>
  <c r="M149" i="2"/>
  <c r="L149" i="2"/>
  <c r="K149" i="2"/>
  <c r="I149" i="2"/>
  <c r="H149" i="2"/>
  <c r="G149" i="2"/>
  <c r="F149" i="2"/>
  <c r="E149" i="2"/>
  <c r="J149" i="2" s="1"/>
  <c r="O148" i="2"/>
  <c r="N148" i="2"/>
  <c r="L148" i="2"/>
  <c r="K148" i="2"/>
  <c r="M148" i="2" s="1"/>
  <c r="I148" i="2"/>
  <c r="H148" i="2"/>
  <c r="G148" i="2"/>
  <c r="F148" i="2"/>
  <c r="J148" i="2" s="1"/>
  <c r="E148" i="2"/>
  <c r="P146" i="2"/>
  <c r="M146" i="2"/>
  <c r="J146" i="2"/>
  <c r="P145" i="2"/>
  <c r="M145" i="2"/>
  <c r="J145" i="2"/>
  <c r="P144" i="2"/>
  <c r="Q144" i="2" s="1"/>
  <c r="L143" i="13" s="1"/>
  <c r="M144" i="2"/>
  <c r="J144" i="2"/>
  <c r="P143" i="2"/>
  <c r="M143" i="2"/>
  <c r="J143" i="2"/>
  <c r="P142" i="2"/>
  <c r="M142" i="2"/>
  <c r="J142" i="2"/>
  <c r="P141" i="2"/>
  <c r="M141" i="2"/>
  <c r="J141" i="2"/>
  <c r="P140" i="2"/>
  <c r="Q140" i="2" s="1"/>
  <c r="M140" i="2"/>
  <c r="J140" i="2"/>
  <c r="P139" i="2"/>
  <c r="M139" i="2"/>
  <c r="J139" i="2"/>
  <c r="P138" i="2"/>
  <c r="M138" i="2"/>
  <c r="J138" i="2"/>
  <c r="P137" i="2"/>
  <c r="M137" i="2"/>
  <c r="J137" i="2"/>
  <c r="P136" i="2"/>
  <c r="O136" i="2"/>
  <c r="N136" i="2"/>
  <c r="L136" i="2"/>
  <c r="K136" i="2"/>
  <c r="M136" i="2" s="1"/>
  <c r="I136" i="2"/>
  <c r="H136" i="2"/>
  <c r="G136" i="2"/>
  <c r="F136" i="2"/>
  <c r="E136" i="2"/>
  <c r="P135" i="2"/>
  <c r="O135" i="2"/>
  <c r="N135" i="2"/>
  <c r="L135" i="2"/>
  <c r="M135" i="2" s="1"/>
  <c r="K135" i="2"/>
  <c r="I135" i="2"/>
  <c r="H135" i="2"/>
  <c r="G135" i="2"/>
  <c r="F135" i="2"/>
  <c r="E135" i="2"/>
  <c r="Q133" i="2"/>
  <c r="L132" i="13" s="1"/>
  <c r="P133" i="2"/>
  <c r="M133" i="2"/>
  <c r="J133" i="2"/>
  <c r="Q132" i="2"/>
  <c r="P132" i="2"/>
  <c r="M132" i="2"/>
  <c r="J132" i="2"/>
  <c r="Q131" i="2"/>
  <c r="P131" i="2"/>
  <c r="M131" i="2"/>
  <c r="J131" i="2"/>
  <c r="Q130" i="2"/>
  <c r="P130" i="2"/>
  <c r="M130" i="2"/>
  <c r="J130" i="2"/>
  <c r="Q129" i="2"/>
  <c r="L128" i="13" s="1"/>
  <c r="P129" i="2"/>
  <c r="M129" i="2"/>
  <c r="J129" i="2"/>
  <c r="Q128" i="2"/>
  <c r="P128" i="2"/>
  <c r="M128" i="2"/>
  <c r="J128" i="2"/>
  <c r="P127" i="2"/>
  <c r="Q127" i="2" s="1"/>
  <c r="S127" i="2" s="1"/>
  <c r="M127" i="2"/>
  <c r="J127" i="2"/>
  <c r="P126" i="2"/>
  <c r="Q126" i="2" s="1"/>
  <c r="S126" i="2" s="1"/>
  <c r="M126" i="2"/>
  <c r="J126" i="2"/>
  <c r="P125" i="2"/>
  <c r="Q125" i="2" s="1"/>
  <c r="L124" i="13" s="1"/>
  <c r="M125" i="2"/>
  <c r="J125" i="2"/>
  <c r="P124" i="2"/>
  <c r="Q124" i="2" s="1"/>
  <c r="M124" i="2"/>
  <c r="J124" i="2"/>
  <c r="P123" i="2"/>
  <c r="Q123" i="2" s="1"/>
  <c r="L122" i="13" s="1"/>
  <c r="M123" i="2"/>
  <c r="J123" i="2"/>
  <c r="P122" i="2"/>
  <c r="Q122" i="2" s="1"/>
  <c r="M122" i="2"/>
  <c r="J122" i="2"/>
  <c r="P121" i="2"/>
  <c r="Q121" i="2" s="1"/>
  <c r="L120" i="13" s="1"/>
  <c r="K120" i="13" s="1"/>
  <c r="M121" i="2"/>
  <c r="J121" i="2"/>
  <c r="P120" i="2"/>
  <c r="Q120" i="2" s="1"/>
  <c r="M120" i="2"/>
  <c r="J120" i="2"/>
  <c r="Q119" i="2"/>
  <c r="P119" i="2"/>
  <c r="M119" i="2"/>
  <c r="J119" i="2"/>
  <c r="P118" i="2"/>
  <c r="M118" i="2"/>
  <c r="J118" i="2"/>
  <c r="O117" i="2"/>
  <c r="N117" i="2"/>
  <c r="L117" i="2"/>
  <c r="K117" i="2"/>
  <c r="M117" i="2" s="1"/>
  <c r="I117" i="2"/>
  <c r="H117" i="2"/>
  <c r="G117" i="2"/>
  <c r="F117" i="2"/>
  <c r="J117" i="2" s="1"/>
  <c r="E117" i="2"/>
  <c r="O116" i="2"/>
  <c r="P116" i="2" s="1"/>
  <c r="N116" i="2"/>
  <c r="L116" i="2"/>
  <c r="K116" i="2"/>
  <c r="M116" i="2" s="1"/>
  <c r="I116" i="2"/>
  <c r="H116" i="2"/>
  <c r="H4" i="2" s="1"/>
  <c r="G116" i="2"/>
  <c r="F116" i="2"/>
  <c r="E116" i="2"/>
  <c r="Q114" i="2"/>
  <c r="L113" i="13" s="1"/>
  <c r="M113" i="13" s="1"/>
  <c r="P114" i="2"/>
  <c r="M114" i="2"/>
  <c r="J114" i="2"/>
  <c r="Q113" i="2"/>
  <c r="P113" i="2"/>
  <c r="M113" i="2"/>
  <c r="J113" i="2"/>
  <c r="Q112" i="2"/>
  <c r="L111" i="13" s="1"/>
  <c r="P112" i="2"/>
  <c r="M112" i="2"/>
  <c r="J112" i="2"/>
  <c r="Q111" i="2"/>
  <c r="P111" i="2"/>
  <c r="M111" i="2"/>
  <c r="J111" i="2"/>
  <c r="P110" i="2"/>
  <c r="O110" i="2"/>
  <c r="N110" i="2"/>
  <c r="M110" i="2"/>
  <c r="L110" i="2"/>
  <c r="K110" i="2"/>
  <c r="I110" i="2"/>
  <c r="H110" i="2"/>
  <c r="G110" i="2"/>
  <c r="F110" i="2"/>
  <c r="E110" i="2"/>
  <c r="O109" i="2"/>
  <c r="N109" i="2"/>
  <c r="P109" i="2" s="1"/>
  <c r="M109" i="2"/>
  <c r="L109" i="2"/>
  <c r="K109" i="2"/>
  <c r="I109" i="2"/>
  <c r="H109" i="2"/>
  <c r="G109" i="2"/>
  <c r="F109" i="2"/>
  <c r="E109" i="2"/>
  <c r="J109" i="2" s="1"/>
  <c r="Q109" i="2" s="1"/>
  <c r="P107" i="2"/>
  <c r="Q107" i="2" s="1"/>
  <c r="M107" i="2"/>
  <c r="J107" i="2"/>
  <c r="P106" i="2"/>
  <c r="M106" i="2"/>
  <c r="J106" i="2"/>
  <c r="P105" i="2"/>
  <c r="M105" i="2"/>
  <c r="J105" i="2"/>
  <c r="P104" i="2"/>
  <c r="M104" i="2"/>
  <c r="J104" i="2"/>
  <c r="P103" i="2"/>
  <c r="Q103" i="2" s="1"/>
  <c r="L102" i="13" s="1"/>
  <c r="M103" i="2"/>
  <c r="J103" i="2"/>
  <c r="P102" i="2"/>
  <c r="M102" i="2"/>
  <c r="J102" i="2"/>
  <c r="P101" i="2"/>
  <c r="M101" i="2"/>
  <c r="J101" i="2"/>
  <c r="P100" i="2"/>
  <c r="M100" i="2"/>
  <c r="J100" i="2"/>
  <c r="P99" i="2"/>
  <c r="Q99" i="2" s="1"/>
  <c r="L98" i="13" s="1"/>
  <c r="M99" i="2"/>
  <c r="J99" i="2"/>
  <c r="P98" i="2"/>
  <c r="M98" i="2"/>
  <c r="J98" i="2"/>
  <c r="O97" i="2"/>
  <c r="N97" i="2"/>
  <c r="P97" i="2" s="1"/>
  <c r="L97" i="2"/>
  <c r="K97" i="2"/>
  <c r="M97" i="2" s="1"/>
  <c r="I97" i="2"/>
  <c r="H97" i="2"/>
  <c r="G97" i="2"/>
  <c r="F97" i="2"/>
  <c r="J97" i="2" s="1"/>
  <c r="E97" i="2"/>
  <c r="P96" i="2"/>
  <c r="O96" i="2"/>
  <c r="N96" i="2"/>
  <c r="L96" i="2"/>
  <c r="K96" i="2"/>
  <c r="M96" i="2" s="1"/>
  <c r="I96" i="2"/>
  <c r="H96" i="2"/>
  <c r="G96" i="2"/>
  <c r="F96" i="2"/>
  <c r="E96" i="2"/>
  <c r="P94" i="2"/>
  <c r="Q94" i="2" s="1"/>
  <c r="L93" i="13" s="1"/>
  <c r="M94" i="2"/>
  <c r="J94" i="2"/>
  <c r="P93" i="2"/>
  <c r="Q93" i="2" s="1"/>
  <c r="M93" i="2"/>
  <c r="J93" i="2"/>
  <c r="P92" i="2"/>
  <c r="Q92" i="2" s="1"/>
  <c r="L91" i="13" s="1"/>
  <c r="K91" i="13" s="1"/>
  <c r="M92" i="2"/>
  <c r="J92" i="2"/>
  <c r="P91" i="2"/>
  <c r="Q91" i="2" s="1"/>
  <c r="M91" i="2"/>
  <c r="J91" i="2"/>
  <c r="Q90" i="2"/>
  <c r="L89" i="13" s="1"/>
  <c r="P90" i="2"/>
  <c r="M90" i="2"/>
  <c r="J90" i="2"/>
  <c r="P89" i="2"/>
  <c r="Q89" i="2" s="1"/>
  <c r="S89" i="2" s="1"/>
  <c r="M89" i="2"/>
  <c r="J89" i="2"/>
  <c r="P88" i="2"/>
  <c r="M88" i="2"/>
  <c r="J88" i="2"/>
  <c r="P87" i="2"/>
  <c r="M87" i="2"/>
  <c r="J87" i="2"/>
  <c r="O86" i="2"/>
  <c r="N86" i="2"/>
  <c r="P86" i="2" s="1"/>
  <c r="L86" i="2"/>
  <c r="K86" i="2"/>
  <c r="M86" i="2" s="1"/>
  <c r="I86" i="2"/>
  <c r="H86" i="2"/>
  <c r="G86" i="2"/>
  <c r="G5" i="2" s="1"/>
  <c r="F86" i="2"/>
  <c r="J86" i="2" s="1"/>
  <c r="E86" i="2"/>
  <c r="O85" i="2"/>
  <c r="P85" i="2" s="1"/>
  <c r="Q85" i="2" s="1"/>
  <c r="N85" i="2"/>
  <c r="L85" i="2"/>
  <c r="K85" i="2"/>
  <c r="M85" i="2" s="1"/>
  <c r="I85" i="2"/>
  <c r="H85" i="2"/>
  <c r="G85" i="2"/>
  <c r="F85" i="2"/>
  <c r="E85" i="2"/>
  <c r="J85" i="2" s="1"/>
  <c r="P83" i="2"/>
  <c r="Q83" i="2" s="1"/>
  <c r="L82" i="13" s="1"/>
  <c r="M83" i="2"/>
  <c r="J83" i="2"/>
  <c r="P82" i="2"/>
  <c r="Q82" i="2" s="1"/>
  <c r="M82" i="2"/>
  <c r="J82" i="2"/>
  <c r="P81" i="2"/>
  <c r="Q81" i="2" s="1"/>
  <c r="L80" i="13" s="1"/>
  <c r="M81" i="2"/>
  <c r="J81" i="2"/>
  <c r="P80" i="2"/>
  <c r="Q80" i="2" s="1"/>
  <c r="M80" i="2"/>
  <c r="J80" i="2"/>
  <c r="Q79" i="2"/>
  <c r="L78" i="13" s="1"/>
  <c r="P79" i="2"/>
  <c r="M79" i="2"/>
  <c r="J79" i="2"/>
  <c r="P78" i="2"/>
  <c r="M78" i="2"/>
  <c r="J78" i="2"/>
  <c r="P77" i="2"/>
  <c r="M77" i="2"/>
  <c r="J77" i="2"/>
  <c r="P76" i="2"/>
  <c r="M76" i="2"/>
  <c r="J76" i="2"/>
  <c r="P75" i="2"/>
  <c r="Q75" i="2" s="1"/>
  <c r="L74" i="13" s="1"/>
  <c r="M75" i="2"/>
  <c r="J75" i="2"/>
  <c r="P74" i="2"/>
  <c r="M74" i="2"/>
  <c r="J74" i="2"/>
  <c r="P73" i="2"/>
  <c r="M73" i="2"/>
  <c r="J73" i="2"/>
  <c r="P72" i="2"/>
  <c r="M72" i="2"/>
  <c r="J72" i="2"/>
  <c r="P71" i="2"/>
  <c r="Q71" i="2" s="1"/>
  <c r="L70" i="13" s="1"/>
  <c r="M71" i="2"/>
  <c r="J71" i="2"/>
  <c r="P70" i="2"/>
  <c r="M70" i="2"/>
  <c r="J70" i="2"/>
  <c r="P69" i="2"/>
  <c r="M69" i="2"/>
  <c r="J69" i="2"/>
  <c r="P68" i="2"/>
  <c r="M68" i="2"/>
  <c r="J68" i="2"/>
  <c r="P67" i="2"/>
  <c r="Q67" i="2" s="1"/>
  <c r="M67" i="2"/>
  <c r="J67" i="2"/>
  <c r="P66" i="2"/>
  <c r="Q66" i="2" s="1"/>
  <c r="M66" i="2"/>
  <c r="J66" i="2"/>
  <c r="P65" i="2"/>
  <c r="Q65" i="2" s="1"/>
  <c r="L64" i="13" s="1"/>
  <c r="M65" i="2"/>
  <c r="J65" i="2"/>
  <c r="P64" i="2"/>
  <c r="Q64" i="2" s="1"/>
  <c r="M64" i="2"/>
  <c r="J64" i="2"/>
  <c r="P63" i="2"/>
  <c r="Q63" i="2" s="1"/>
  <c r="L62" i="13" s="1"/>
  <c r="M63" i="2"/>
  <c r="J63" i="2"/>
  <c r="P62" i="2"/>
  <c r="Q62" i="2" s="1"/>
  <c r="M62" i="2"/>
  <c r="J62" i="2"/>
  <c r="P61" i="2"/>
  <c r="Q61" i="2" s="1"/>
  <c r="L60" i="13" s="1"/>
  <c r="M61" i="2"/>
  <c r="J61" i="2"/>
  <c r="P60" i="2"/>
  <c r="Q60" i="2" s="1"/>
  <c r="M60" i="2"/>
  <c r="J60" i="2"/>
  <c r="P59" i="2"/>
  <c r="O59" i="2"/>
  <c r="N59" i="2"/>
  <c r="L59" i="2"/>
  <c r="M59" i="2" s="1"/>
  <c r="K59" i="2"/>
  <c r="I59" i="2"/>
  <c r="H59" i="2"/>
  <c r="G59" i="2"/>
  <c r="F59" i="2"/>
  <c r="E59" i="2"/>
  <c r="O58" i="2"/>
  <c r="N58" i="2"/>
  <c r="P58" i="2" s="1"/>
  <c r="M58" i="2"/>
  <c r="L58" i="2"/>
  <c r="K58" i="2"/>
  <c r="I58" i="2"/>
  <c r="H58" i="2"/>
  <c r="G58" i="2"/>
  <c r="F58" i="2"/>
  <c r="E58" i="2"/>
  <c r="J58" i="2" s="1"/>
  <c r="Q58" i="2" s="1"/>
  <c r="P56" i="2"/>
  <c r="M56" i="2"/>
  <c r="J56" i="2"/>
  <c r="P55" i="2"/>
  <c r="M55" i="2"/>
  <c r="J55" i="2"/>
  <c r="P54" i="2"/>
  <c r="M54" i="2"/>
  <c r="J54" i="2"/>
  <c r="P53" i="2"/>
  <c r="Q53" i="2" s="1"/>
  <c r="M53" i="2"/>
  <c r="J53" i="2"/>
  <c r="P52" i="2"/>
  <c r="M52" i="2"/>
  <c r="J52" i="2"/>
  <c r="P51" i="2"/>
  <c r="M51" i="2"/>
  <c r="J51" i="2"/>
  <c r="P50" i="2"/>
  <c r="M50" i="2"/>
  <c r="J50" i="2"/>
  <c r="Q49" i="2"/>
  <c r="P49" i="2"/>
  <c r="M49" i="2"/>
  <c r="J49" i="2"/>
  <c r="Q48" i="2"/>
  <c r="L47" i="13" s="1"/>
  <c r="P48" i="2"/>
  <c r="M48" i="2"/>
  <c r="J48" i="2"/>
  <c r="Q47" i="2"/>
  <c r="P47" i="2"/>
  <c r="M47" i="2"/>
  <c r="J47" i="2"/>
  <c r="Q46" i="2"/>
  <c r="L45" i="13" s="1"/>
  <c r="P46" i="2"/>
  <c r="M46" i="2"/>
  <c r="J46" i="2"/>
  <c r="Q45" i="2"/>
  <c r="P45" i="2"/>
  <c r="P43" i="2" s="1"/>
  <c r="M45" i="2"/>
  <c r="J45" i="2"/>
  <c r="Q44" i="2"/>
  <c r="J44" i="2"/>
  <c r="O43" i="2"/>
  <c r="N43" i="2"/>
  <c r="M43" i="2"/>
  <c r="L43" i="2"/>
  <c r="K43" i="2"/>
  <c r="J43" i="2"/>
  <c r="I43" i="2"/>
  <c r="H43" i="2"/>
  <c r="E43" i="2"/>
  <c r="E39" i="2" s="1"/>
  <c r="Q42" i="2"/>
  <c r="L41" i="13" s="1"/>
  <c r="P42" i="2"/>
  <c r="M42" i="2"/>
  <c r="J42" i="2"/>
  <c r="Q41" i="2"/>
  <c r="P41" i="2"/>
  <c r="M41" i="2"/>
  <c r="J41" i="2"/>
  <c r="O40" i="2"/>
  <c r="N40" i="2"/>
  <c r="P40" i="2" s="1"/>
  <c r="M40" i="2"/>
  <c r="L40" i="2"/>
  <c r="K40" i="2"/>
  <c r="I40" i="2"/>
  <c r="H40" i="2"/>
  <c r="G40" i="2"/>
  <c r="F40" i="2"/>
  <c r="E40" i="2"/>
  <c r="J40" i="2" s="1"/>
  <c r="Q40" i="2" s="1"/>
  <c r="L39" i="13" s="1"/>
  <c r="O39" i="2"/>
  <c r="N39" i="2"/>
  <c r="P39" i="2" s="1"/>
  <c r="L39" i="2"/>
  <c r="K39" i="2"/>
  <c r="M39" i="2" s="1"/>
  <c r="I39" i="2"/>
  <c r="H39" i="2"/>
  <c r="G39" i="2"/>
  <c r="F39" i="2"/>
  <c r="J39" i="2" s="1"/>
  <c r="P37" i="2"/>
  <c r="Q37" i="2" s="1"/>
  <c r="L36" i="13" s="1"/>
  <c r="M37" i="2"/>
  <c r="J37" i="2"/>
  <c r="P36" i="2"/>
  <c r="M36" i="2"/>
  <c r="J36" i="2"/>
  <c r="P35" i="2"/>
  <c r="M35" i="2"/>
  <c r="J35" i="2"/>
  <c r="P34" i="2"/>
  <c r="M34" i="2"/>
  <c r="J34" i="2"/>
  <c r="P33" i="2"/>
  <c r="Q33" i="2" s="1"/>
  <c r="L32" i="13" s="1"/>
  <c r="M33" i="2"/>
  <c r="J33" i="2"/>
  <c r="P32" i="2"/>
  <c r="M32" i="2"/>
  <c r="J32" i="2"/>
  <c r="P31" i="2"/>
  <c r="M31" i="2"/>
  <c r="J31" i="2"/>
  <c r="P30" i="2"/>
  <c r="M30" i="2"/>
  <c r="J30" i="2"/>
  <c r="P29" i="2"/>
  <c r="Q29" i="2" s="1"/>
  <c r="L28" i="13" s="1"/>
  <c r="M29" i="2"/>
  <c r="J29" i="2"/>
  <c r="P28" i="2"/>
  <c r="M28" i="2"/>
  <c r="J28" i="2"/>
  <c r="P27" i="2"/>
  <c r="M27" i="2"/>
  <c r="J27" i="2"/>
  <c r="P26" i="2"/>
  <c r="M26" i="2"/>
  <c r="J26" i="2"/>
  <c r="P25" i="2"/>
  <c r="Q25" i="2" s="1"/>
  <c r="M25" i="2"/>
  <c r="J25" i="2"/>
  <c r="P24" i="2"/>
  <c r="P22" i="2" s="1"/>
  <c r="M24" i="2"/>
  <c r="M22" i="2" s="1"/>
  <c r="J24" i="2"/>
  <c r="O23" i="2"/>
  <c r="N23" i="2"/>
  <c r="L23" i="2"/>
  <c r="K23" i="2"/>
  <c r="J23" i="2"/>
  <c r="I23" i="2"/>
  <c r="H23" i="2"/>
  <c r="G23" i="2"/>
  <c r="F23" i="2"/>
  <c r="E23" i="2"/>
  <c r="O22" i="2"/>
  <c r="N22" i="2"/>
  <c r="L22" i="2"/>
  <c r="K22" i="2"/>
  <c r="J22" i="2"/>
  <c r="I22" i="2"/>
  <c r="H22" i="2"/>
  <c r="G22" i="2"/>
  <c r="F22" i="2"/>
  <c r="E22" i="2"/>
  <c r="Q21" i="2"/>
  <c r="P21" i="2"/>
  <c r="M21" i="2"/>
  <c r="J21" i="2"/>
  <c r="Q20" i="2"/>
  <c r="P20" i="2"/>
  <c r="M20" i="2"/>
  <c r="J20" i="2"/>
  <c r="Q19" i="2"/>
  <c r="P19" i="2"/>
  <c r="M19" i="2"/>
  <c r="J19" i="2"/>
  <c r="Q18" i="2"/>
  <c r="P18" i="2"/>
  <c r="M18" i="2"/>
  <c r="J18" i="2"/>
  <c r="P17" i="2"/>
  <c r="M17" i="2"/>
  <c r="J17" i="2"/>
  <c r="P16" i="2"/>
  <c r="M16" i="2"/>
  <c r="J16" i="2"/>
  <c r="P15" i="2"/>
  <c r="M15" i="2"/>
  <c r="J15" i="2"/>
  <c r="P14" i="2"/>
  <c r="Q14" i="2" s="1"/>
  <c r="M14" i="2"/>
  <c r="J14" i="2"/>
  <c r="P13" i="2"/>
  <c r="M13" i="2"/>
  <c r="J13" i="2"/>
  <c r="P12" i="2"/>
  <c r="M12" i="2"/>
  <c r="J12" i="2"/>
  <c r="P11" i="2"/>
  <c r="M11" i="2"/>
  <c r="J11" i="2"/>
  <c r="P10" i="2"/>
  <c r="Q10" i="2" s="1"/>
  <c r="M10" i="2"/>
  <c r="J10" i="2"/>
  <c r="O9" i="2"/>
  <c r="O7" i="2" s="1"/>
  <c r="O5" i="2" s="1"/>
  <c r="N9" i="2"/>
  <c r="L9" i="2"/>
  <c r="L7" i="2" s="1"/>
  <c r="K9" i="2"/>
  <c r="I9" i="2"/>
  <c r="H9" i="2"/>
  <c r="H7" i="2" s="1"/>
  <c r="G9" i="2"/>
  <c r="G7" i="2" s="1"/>
  <c r="F9" i="2"/>
  <c r="E9" i="2"/>
  <c r="J9" i="2" s="1"/>
  <c r="P8" i="2"/>
  <c r="O8" i="2"/>
  <c r="N8" i="2"/>
  <c r="L8" i="2"/>
  <c r="L6" i="2" s="1"/>
  <c r="K8" i="2"/>
  <c r="I8" i="2"/>
  <c r="I6" i="2" s="1"/>
  <c r="H8" i="2"/>
  <c r="H6" i="2" s="1"/>
  <c r="G8" i="2"/>
  <c r="F8" i="2"/>
  <c r="E8" i="2"/>
  <c r="N7" i="2"/>
  <c r="J7" i="2"/>
  <c r="I7" i="2"/>
  <c r="F7" i="2"/>
  <c r="E7" i="2"/>
  <c r="O6" i="2"/>
  <c r="O4" i="2" s="1"/>
  <c r="N6" i="2"/>
  <c r="K6" i="2"/>
  <c r="G6" i="2"/>
  <c r="G4" i="2" s="1"/>
  <c r="F6" i="2"/>
  <c r="I4" i="2"/>
  <c r="P350" i="1"/>
  <c r="Q350" i="1" s="1"/>
  <c r="M350" i="1"/>
  <c r="J350" i="1"/>
  <c r="P349" i="1"/>
  <c r="Q349" i="1" s="1"/>
  <c r="M349" i="1"/>
  <c r="J349" i="1"/>
  <c r="P348" i="1"/>
  <c r="M348" i="1"/>
  <c r="J348" i="1"/>
  <c r="P347" i="1"/>
  <c r="M347" i="1"/>
  <c r="J347" i="1"/>
  <c r="P346" i="1"/>
  <c r="Q346" i="1" s="1"/>
  <c r="M346" i="1"/>
  <c r="J346" i="1"/>
  <c r="P345" i="1"/>
  <c r="Q345" i="1" s="1"/>
  <c r="M345" i="1"/>
  <c r="J345" i="1"/>
  <c r="P344" i="1"/>
  <c r="M344" i="1"/>
  <c r="J344" i="1"/>
  <c r="P343" i="1"/>
  <c r="M343" i="1"/>
  <c r="J343" i="1"/>
  <c r="P342" i="1"/>
  <c r="Q342" i="1" s="1"/>
  <c r="M342" i="1"/>
  <c r="J342" i="1"/>
  <c r="P341" i="1"/>
  <c r="Q341" i="1" s="1"/>
  <c r="M341" i="1"/>
  <c r="J341" i="1"/>
  <c r="P340" i="1"/>
  <c r="M340" i="1"/>
  <c r="J340" i="1"/>
  <c r="P339" i="1"/>
  <c r="M339" i="1"/>
  <c r="J339" i="1"/>
  <c r="P338" i="1"/>
  <c r="Q338" i="1" s="1"/>
  <c r="M338" i="1"/>
  <c r="J338" i="1"/>
  <c r="P337" i="1"/>
  <c r="Q337" i="1" s="1"/>
  <c r="M337" i="1"/>
  <c r="J337" i="1"/>
  <c r="P336" i="1"/>
  <c r="M336" i="1"/>
  <c r="J336" i="1"/>
  <c r="P335" i="1"/>
  <c r="M335" i="1"/>
  <c r="J335" i="1"/>
  <c r="P334" i="1"/>
  <c r="Q334" i="1" s="1"/>
  <c r="M334" i="1"/>
  <c r="J334" i="1"/>
  <c r="P333" i="1"/>
  <c r="Q333" i="1" s="1"/>
  <c r="M333" i="1"/>
  <c r="J333" i="1"/>
  <c r="P332" i="1"/>
  <c r="M332" i="1"/>
  <c r="J332" i="1"/>
  <c r="P331" i="1"/>
  <c r="M331" i="1"/>
  <c r="J331" i="1"/>
  <c r="P330" i="1"/>
  <c r="Q330" i="1" s="1"/>
  <c r="M330" i="1"/>
  <c r="J330" i="1"/>
  <c r="P329" i="1"/>
  <c r="Q329" i="1" s="1"/>
  <c r="M329" i="1"/>
  <c r="J329" i="1"/>
  <c r="P328" i="1"/>
  <c r="M328" i="1"/>
  <c r="J328" i="1"/>
  <c r="P327" i="1"/>
  <c r="M327" i="1"/>
  <c r="J327" i="1"/>
  <c r="P326" i="1"/>
  <c r="Q326" i="1" s="1"/>
  <c r="M326" i="1"/>
  <c r="J326" i="1"/>
  <c r="P325" i="1"/>
  <c r="Q325" i="1" s="1"/>
  <c r="M325" i="1"/>
  <c r="J325" i="1"/>
  <c r="P324" i="1"/>
  <c r="M324" i="1"/>
  <c r="J324" i="1"/>
  <c r="P323" i="1"/>
  <c r="M323" i="1"/>
  <c r="J323" i="1"/>
  <c r="O322" i="1"/>
  <c r="N322" i="1"/>
  <c r="P322" i="1" s="1"/>
  <c r="L322" i="1"/>
  <c r="K322" i="1"/>
  <c r="M322" i="1" s="1"/>
  <c r="I322" i="1"/>
  <c r="H322" i="1"/>
  <c r="G322" i="1"/>
  <c r="F322" i="1"/>
  <c r="J322" i="1" s="1"/>
  <c r="E322" i="1"/>
  <c r="O321" i="1"/>
  <c r="P321" i="1" s="1"/>
  <c r="N321" i="1"/>
  <c r="L321" i="1"/>
  <c r="K321" i="1"/>
  <c r="M321" i="1" s="1"/>
  <c r="I321" i="1"/>
  <c r="H321" i="1"/>
  <c r="G321" i="1"/>
  <c r="F321" i="1"/>
  <c r="E321" i="1"/>
  <c r="P320" i="1"/>
  <c r="Q320" i="1" s="1"/>
  <c r="M320" i="1"/>
  <c r="J320" i="1"/>
  <c r="P319" i="1"/>
  <c r="Q319" i="1" s="1"/>
  <c r="M319" i="1"/>
  <c r="J319" i="1"/>
  <c r="P318" i="1"/>
  <c r="Q318" i="1" s="1"/>
  <c r="M318" i="1"/>
  <c r="J318" i="1"/>
  <c r="P317" i="1"/>
  <c r="Q317" i="1" s="1"/>
  <c r="M317" i="1"/>
  <c r="J317" i="1"/>
  <c r="P316" i="1"/>
  <c r="Q316" i="1" s="1"/>
  <c r="M316" i="1"/>
  <c r="J316" i="1"/>
  <c r="P315" i="1"/>
  <c r="Q315" i="1" s="1"/>
  <c r="M315" i="1"/>
  <c r="J315" i="1"/>
  <c r="P314" i="1"/>
  <c r="Q314" i="1" s="1"/>
  <c r="M314" i="1"/>
  <c r="J314" i="1"/>
  <c r="P313" i="1"/>
  <c r="Q313" i="1" s="1"/>
  <c r="M313" i="1"/>
  <c r="J313" i="1"/>
  <c r="P312" i="1"/>
  <c r="Q312" i="1" s="1"/>
  <c r="M312" i="1"/>
  <c r="J312" i="1"/>
  <c r="P311" i="1"/>
  <c r="Q311" i="1" s="1"/>
  <c r="M311" i="1"/>
  <c r="J311" i="1"/>
  <c r="P310" i="1"/>
  <c r="Q310" i="1" s="1"/>
  <c r="M310" i="1"/>
  <c r="J310" i="1"/>
  <c r="P309" i="1"/>
  <c r="Q309" i="1" s="1"/>
  <c r="M309" i="1"/>
  <c r="J309" i="1"/>
  <c r="P308" i="1"/>
  <c r="Q308" i="1" s="1"/>
  <c r="M308" i="1"/>
  <c r="J308" i="1"/>
  <c r="P307" i="1"/>
  <c r="Q307" i="1" s="1"/>
  <c r="M307" i="1"/>
  <c r="J307" i="1"/>
  <c r="P306" i="1"/>
  <c r="Q306" i="1" s="1"/>
  <c r="M306" i="1"/>
  <c r="J306" i="1"/>
  <c r="P305" i="1"/>
  <c r="Q305" i="1" s="1"/>
  <c r="M305" i="1"/>
  <c r="J305" i="1"/>
  <c r="P304" i="1"/>
  <c r="Q304" i="1" s="1"/>
  <c r="M304" i="1"/>
  <c r="J304" i="1"/>
  <c r="P303" i="1"/>
  <c r="Q303" i="1" s="1"/>
  <c r="M303" i="1"/>
  <c r="J303" i="1"/>
  <c r="P302" i="1"/>
  <c r="Q302" i="1" s="1"/>
  <c r="M302" i="1"/>
  <c r="J302" i="1"/>
  <c r="P301" i="1"/>
  <c r="Q301" i="1" s="1"/>
  <c r="M301" i="1"/>
  <c r="J301" i="1"/>
  <c r="P300" i="1"/>
  <c r="Q300" i="1" s="1"/>
  <c r="M300" i="1"/>
  <c r="J300" i="1"/>
  <c r="P299" i="1"/>
  <c r="Q299" i="1" s="1"/>
  <c r="M299" i="1"/>
  <c r="J299" i="1"/>
  <c r="P298" i="1"/>
  <c r="O298" i="1"/>
  <c r="N298" i="1"/>
  <c r="L298" i="1"/>
  <c r="L290" i="1" s="1"/>
  <c r="K298" i="1"/>
  <c r="I298" i="1"/>
  <c r="H298" i="1"/>
  <c r="H290" i="1" s="1"/>
  <c r="G298" i="1"/>
  <c r="F298" i="1"/>
  <c r="E298" i="1"/>
  <c r="O297" i="1"/>
  <c r="N297" i="1"/>
  <c r="P297" i="1" s="1"/>
  <c r="M297" i="1"/>
  <c r="L297" i="1"/>
  <c r="K297" i="1"/>
  <c r="I297" i="1"/>
  <c r="I289" i="1" s="1"/>
  <c r="H297" i="1"/>
  <c r="G297" i="1"/>
  <c r="F297" i="1"/>
  <c r="E297" i="1"/>
  <c r="P296" i="1"/>
  <c r="M296" i="1"/>
  <c r="J296" i="1"/>
  <c r="P295" i="1"/>
  <c r="M295" i="1"/>
  <c r="J295" i="1"/>
  <c r="P294" i="1"/>
  <c r="Q294" i="1" s="1"/>
  <c r="M294" i="1"/>
  <c r="J294" i="1"/>
  <c r="P293" i="1"/>
  <c r="Q293" i="1" s="1"/>
  <c r="M293" i="1"/>
  <c r="J293" i="1"/>
  <c r="P292" i="1"/>
  <c r="M292" i="1"/>
  <c r="J292" i="1"/>
  <c r="P291" i="1"/>
  <c r="M291" i="1"/>
  <c r="J291" i="1"/>
  <c r="O290" i="1"/>
  <c r="N290" i="1"/>
  <c r="P290" i="1" s="1"/>
  <c r="K290" i="1"/>
  <c r="J290" i="1"/>
  <c r="I290" i="1"/>
  <c r="G290" i="1"/>
  <c r="F290" i="1"/>
  <c r="E290" i="1"/>
  <c r="O289" i="1"/>
  <c r="N289" i="1"/>
  <c r="L289" i="1"/>
  <c r="K289" i="1"/>
  <c r="M289" i="1" s="1"/>
  <c r="H289" i="1"/>
  <c r="G289" i="1"/>
  <c r="F289" i="1"/>
  <c r="P287" i="1"/>
  <c r="Q287" i="1" s="1"/>
  <c r="J287" i="1"/>
  <c r="P286" i="1"/>
  <c r="M286" i="1"/>
  <c r="Q286" i="1" s="1"/>
  <c r="J286" i="1"/>
  <c r="P285" i="1"/>
  <c r="M285" i="1"/>
  <c r="Q285" i="1" s="1"/>
  <c r="J285" i="1"/>
  <c r="P284" i="1"/>
  <c r="M284" i="1"/>
  <c r="Q284" i="1" s="1"/>
  <c r="J284" i="1"/>
  <c r="P283" i="1"/>
  <c r="M283" i="1"/>
  <c r="Q283" i="1" s="1"/>
  <c r="J283" i="1"/>
  <c r="P282" i="1"/>
  <c r="M282" i="1"/>
  <c r="Q282" i="1" s="1"/>
  <c r="J282" i="1"/>
  <c r="P281" i="1"/>
  <c r="Q281" i="1" s="1"/>
  <c r="M281" i="1"/>
  <c r="J281" i="1"/>
  <c r="Q280" i="1"/>
  <c r="S280" i="1" s="1"/>
  <c r="P280" i="1"/>
  <c r="M280" i="1"/>
  <c r="J280" i="1"/>
  <c r="Q279" i="1"/>
  <c r="P279" i="1"/>
  <c r="M279" i="1"/>
  <c r="J279" i="1"/>
  <c r="Q278" i="1"/>
  <c r="P278" i="1"/>
  <c r="M278" i="1"/>
  <c r="J278" i="1"/>
  <c r="Q277" i="1"/>
  <c r="P277" i="1"/>
  <c r="M277" i="1"/>
  <c r="J277" i="1"/>
  <c r="Q276" i="1"/>
  <c r="P276" i="1"/>
  <c r="M276" i="1"/>
  <c r="J276" i="1"/>
  <c r="S275" i="1"/>
  <c r="P275" i="1"/>
  <c r="Q275" i="1" s="1"/>
  <c r="M275" i="1"/>
  <c r="J275" i="1"/>
  <c r="P274" i="1"/>
  <c r="M274" i="1"/>
  <c r="Q274" i="1" s="1"/>
  <c r="J274" i="1"/>
  <c r="P273" i="1"/>
  <c r="M273" i="1"/>
  <c r="Q273" i="1" s="1"/>
  <c r="J273" i="1"/>
  <c r="P272" i="1"/>
  <c r="M272" i="1"/>
  <c r="Q272" i="1" s="1"/>
  <c r="J272" i="1"/>
  <c r="P271" i="1"/>
  <c r="M271" i="1"/>
  <c r="Q271" i="1" s="1"/>
  <c r="P270" i="1"/>
  <c r="M270" i="1"/>
  <c r="J270" i="1"/>
  <c r="O269" i="1"/>
  <c r="N269" i="1"/>
  <c r="P269" i="1" s="1"/>
  <c r="L269" i="1"/>
  <c r="K269" i="1"/>
  <c r="M269" i="1" s="1"/>
  <c r="I269" i="1"/>
  <c r="H269" i="1"/>
  <c r="G269" i="1"/>
  <c r="F269" i="1"/>
  <c r="J269" i="1" s="1"/>
  <c r="E269" i="1"/>
  <c r="O268" i="1"/>
  <c r="N268" i="1"/>
  <c r="L268" i="1"/>
  <c r="K268" i="1"/>
  <c r="M268" i="1" s="1"/>
  <c r="I268" i="1"/>
  <c r="H268" i="1"/>
  <c r="G268" i="1"/>
  <c r="F268" i="1"/>
  <c r="E268" i="1"/>
  <c r="J268" i="1" s="1"/>
  <c r="P266" i="1"/>
  <c r="Q266" i="1" s="1"/>
  <c r="M266" i="1"/>
  <c r="J266" i="1"/>
  <c r="P265" i="1"/>
  <c r="Q265" i="1" s="1"/>
  <c r="M265" i="1"/>
  <c r="J265" i="1"/>
  <c r="P264" i="1"/>
  <c r="Q264" i="1" s="1"/>
  <c r="M264" i="1"/>
  <c r="J264" i="1"/>
  <c r="P263" i="1"/>
  <c r="Q263" i="1" s="1"/>
  <c r="M263" i="1"/>
  <c r="J263" i="1"/>
  <c r="P262" i="1"/>
  <c r="Q262" i="1" s="1"/>
  <c r="M262" i="1"/>
  <c r="J262" i="1"/>
  <c r="P261" i="1"/>
  <c r="Q261" i="1" s="1"/>
  <c r="M261" i="1"/>
  <c r="J261" i="1"/>
  <c r="P260" i="1"/>
  <c r="Q260" i="1" s="1"/>
  <c r="M260" i="1"/>
  <c r="J260" i="1"/>
  <c r="P259" i="1"/>
  <c r="Q259" i="1" s="1"/>
  <c r="M259" i="1"/>
  <c r="J259" i="1"/>
  <c r="P258" i="1"/>
  <c r="Q258" i="1" s="1"/>
  <c r="M258" i="1"/>
  <c r="J258" i="1"/>
  <c r="P257" i="1"/>
  <c r="Q257" i="1" s="1"/>
  <c r="M257" i="1"/>
  <c r="J257" i="1"/>
  <c r="P256" i="1"/>
  <c r="Q256" i="1" s="1"/>
  <c r="M256" i="1"/>
  <c r="J256" i="1"/>
  <c r="P255" i="1"/>
  <c r="Q255" i="1" s="1"/>
  <c r="M255" i="1"/>
  <c r="J255" i="1"/>
  <c r="P254" i="1"/>
  <c r="M254" i="1"/>
  <c r="J254" i="1"/>
  <c r="P253" i="1"/>
  <c r="Q253" i="1" s="1"/>
  <c r="M253" i="1"/>
  <c r="J253" i="1"/>
  <c r="Q252" i="1"/>
  <c r="P252" i="1"/>
  <c r="M252" i="1"/>
  <c r="M244" i="1" s="1"/>
  <c r="J252" i="1"/>
  <c r="P251" i="1"/>
  <c r="Q251" i="1" s="1"/>
  <c r="M251" i="1"/>
  <c r="J251" i="1"/>
  <c r="P250" i="1"/>
  <c r="M250" i="1"/>
  <c r="J250" i="1"/>
  <c r="P249" i="1"/>
  <c r="M249" i="1"/>
  <c r="J249" i="1"/>
  <c r="P248" i="1"/>
  <c r="Q248" i="1" s="1"/>
  <c r="M248" i="1"/>
  <c r="J248" i="1"/>
  <c r="P247" i="1"/>
  <c r="Q247" i="1" s="1"/>
  <c r="M247" i="1"/>
  <c r="J247" i="1"/>
  <c r="P246" i="1"/>
  <c r="M246" i="1"/>
  <c r="J246" i="1"/>
  <c r="P245" i="1"/>
  <c r="M245" i="1"/>
  <c r="J245" i="1"/>
  <c r="O244" i="1"/>
  <c r="N244" i="1"/>
  <c r="L244" i="1"/>
  <c r="K244" i="1"/>
  <c r="I244" i="1"/>
  <c r="H244" i="1"/>
  <c r="G244" i="1"/>
  <c r="F244" i="1"/>
  <c r="J244" i="1" s="1"/>
  <c r="E244" i="1"/>
  <c r="O243" i="1"/>
  <c r="N243" i="1"/>
  <c r="M243" i="1"/>
  <c r="L243" i="1"/>
  <c r="K243" i="1"/>
  <c r="I243" i="1"/>
  <c r="H243" i="1"/>
  <c r="G243" i="1"/>
  <c r="F243" i="1"/>
  <c r="E243" i="1"/>
  <c r="J243" i="1" s="1"/>
  <c r="P241" i="1"/>
  <c r="Q241" i="1" s="1"/>
  <c r="M241" i="1"/>
  <c r="J241" i="1"/>
  <c r="P240" i="1"/>
  <c r="Q240" i="1" s="1"/>
  <c r="M240" i="1"/>
  <c r="J240" i="1"/>
  <c r="P239" i="1"/>
  <c r="Q239" i="1" s="1"/>
  <c r="M239" i="1"/>
  <c r="J239" i="1"/>
  <c r="P238" i="1"/>
  <c r="Q238" i="1" s="1"/>
  <c r="M238" i="1"/>
  <c r="J238" i="1"/>
  <c r="P237" i="1"/>
  <c r="Q237" i="1" s="1"/>
  <c r="M237" i="1"/>
  <c r="J237" i="1"/>
  <c r="P236" i="1"/>
  <c r="Q236" i="1" s="1"/>
  <c r="M236" i="1"/>
  <c r="J236" i="1"/>
  <c r="P235" i="1"/>
  <c r="Q235" i="1" s="1"/>
  <c r="M235" i="1"/>
  <c r="J235" i="1"/>
  <c r="P234" i="1"/>
  <c r="Q234" i="1" s="1"/>
  <c r="M234" i="1"/>
  <c r="J234" i="1"/>
  <c r="P233" i="1"/>
  <c r="Q233" i="1" s="1"/>
  <c r="M233" i="1"/>
  <c r="J233" i="1"/>
  <c r="P232" i="1"/>
  <c r="Q232" i="1" s="1"/>
  <c r="M232" i="1"/>
  <c r="J232" i="1"/>
  <c r="P231" i="1"/>
  <c r="Q231" i="1" s="1"/>
  <c r="M231" i="1"/>
  <c r="J231" i="1"/>
  <c r="P230" i="1"/>
  <c r="Q230" i="1" s="1"/>
  <c r="M230" i="1"/>
  <c r="J230" i="1"/>
  <c r="P229" i="1"/>
  <c r="O229" i="1"/>
  <c r="N229" i="1"/>
  <c r="L229" i="1"/>
  <c r="L195" i="1" s="1"/>
  <c r="K229" i="1"/>
  <c r="I229" i="1"/>
  <c r="H229" i="1"/>
  <c r="G229" i="1"/>
  <c r="F229" i="1"/>
  <c r="J229" i="1" s="1"/>
  <c r="E229" i="1"/>
  <c r="O228" i="1"/>
  <c r="P228" i="1" s="1"/>
  <c r="Q228" i="1" s="1"/>
  <c r="N228" i="1"/>
  <c r="M228" i="1"/>
  <c r="L228" i="1"/>
  <c r="K228" i="1"/>
  <c r="I228" i="1"/>
  <c r="H228" i="1"/>
  <c r="G228" i="1"/>
  <c r="F228" i="1"/>
  <c r="E228" i="1"/>
  <c r="J228" i="1" s="1"/>
  <c r="P227" i="1"/>
  <c r="M227" i="1"/>
  <c r="J227" i="1"/>
  <c r="P226" i="1"/>
  <c r="Q226" i="1" s="1"/>
  <c r="M226" i="1"/>
  <c r="J226" i="1"/>
  <c r="P225" i="1"/>
  <c r="Q225" i="1" s="1"/>
  <c r="M225" i="1"/>
  <c r="J225" i="1"/>
  <c r="P224" i="1"/>
  <c r="M224" i="1"/>
  <c r="J224" i="1"/>
  <c r="P223" i="1"/>
  <c r="M223" i="1"/>
  <c r="J223" i="1"/>
  <c r="P222" i="1"/>
  <c r="Q222" i="1" s="1"/>
  <c r="M222" i="1"/>
  <c r="J222" i="1"/>
  <c r="P221" i="1"/>
  <c r="Q221" i="1" s="1"/>
  <c r="M221" i="1"/>
  <c r="J221" i="1"/>
  <c r="P220" i="1"/>
  <c r="M220" i="1"/>
  <c r="J220" i="1"/>
  <c r="P219" i="1"/>
  <c r="M219" i="1"/>
  <c r="J219" i="1"/>
  <c r="P218" i="1"/>
  <c r="Q218" i="1" s="1"/>
  <c r="M218" i="1"/>
  <c r="J218" i="1"/>
  <c r="P217" i="1"/>
  <c r="Q217" i="1" s="1"/>
  <c r="M217" i="1"/>
  <c r="J217" i="1"/>
  <c r="P216" i="1"/>
  <c r="M216" i="1"/>
  <c r="J216" i="1"/>
  <c r="P215" i="1"/>
  <c r="M215" i="1"/>
  <c r="J215" i="1"/>
  <c r="P214" i="1"/>
  <c r="Q214" i="1" s="1"/>
  <c r="M214" i="1"/>
  <c r="J214" i="1"/>
  <c r="P213" i="1"/>
  <c r="Q213" i="1" s="1"/>
  <c r="M213" i="1"/>
  <c r="J213" i="1"/>
  <c r="P212" i="1"/>
  <c r="M212" i="1"/>
  <c r="J212" i="1"/>
  <c r="P211" i="1"/>
  <c r="M211" i="1"/>
  <c r="J211" i="1"/>
  <c r="P210" i="1"/>
  <c r="Q210" i="1" s="1"/>
  <c r="M210" i="1"/>
  <c r="J210" i="1"/>
  <c r="P209" i="1"/>
  <c r="Q209" i="1" s="1"/>
  <c r="M209" i="1"/>
  <c r="J209" i="1"/>
  <c r="P208" i="1"/>
  <c r="M208" i="1"/>
  <c r="J208" i="1"/>
  <c r="O207" i="1"/>
  <c r="P207" i="1" s="1"/>
  <c r="N207" i="1"/>
  <c r="M207" i="1"/>
  <c r="L207" i="1"/>
  <c r="K207" i="1"/>
  <c r="I207" i="1"/>
  <c r="H207" i="1"/>
  <c r="G207" i="1"/>
  <c r="F207" i="1"/>
  <c r="E207" i="1"/>
  <c r="J207" i="1" s="1"/>
  <c r="O206" i="1"/>
  <c r="N206" i="1"/>
  <c r="P206" i="1" s="1"/>
  <c r="M206" i="1"/>
  <c r="L206" i="1"/>
  <c r="K206" i="1"/>
  <c r="I206" i="1"/>
  <c r="I194" i="1" s="1"/>
  <c r="H206" i="1"/>
  <c r="G206" i="1"/>
  <c r="F206" i="1"/>
  <c r="E206" i="1"/>
  <c r="J206" i="1" s="1"/>
  <c r="P205" i="1"/>
  <c r="Q205" i="1" s="1"/>
  <c r="M205" i="1"/>
  <c r="J205" i="1"/>
  <c r="P204" i="1"/>
  <c r="Q204" i="1" s="1"/>
  <c r="M204" i="1"/>
  <c r="J204" i="1"/>
  <c r="P203" i="1"/>
  <c r="M203" i="1"/>
  <c r="J203" i="1"/>
  <c r="P202" i="1"/>
  <c r="M202" i="1"/>
  <c r="J202" i="1"/>
  <c r="P201" i="1"/>
  <c r="M201" i="1"/>
  <c r="J201" i="1"/>
  <c r="Q201" i="1" s="1"/>
  <c r="P200" i="1"/>
  <c r="M200" i="1"/>
  <c r="J200" i="1"/>
  <c r="Q200" i="1" s="1"/>
  <c r="P199" i="1"/>
  <c r="M199" i="1"/>
  <c r="J199" i="1"/>
  <c r="Q199" i="1" s="1"/>
  <c r="P198" i="1"/>
  <c r="M198" i="1"/>
  <c r="J198" i="1"/>
  <c r="Q198" i="1" s="1"/>
  <c r="O197" i="1"/>
  <c r="N197" i="1"/>
  <c r="M197" i="1"/>
  <c r="L197" i="1"/>
  <c r="K197" i="1"/>
  <c r="I197" i="1"/>
  <c r="H197" i="1"/>
  <c r="G197" i="1"/>
  <c r="F197" i="1"/>
  <c r="F195" i="1" s="1"/>
  <c r="E197" i="1"/>
  <c r="O196" i="1"/>
  <c r="O194" i="1" s="1"/>
  <c r="N196" i="1"/>
  <c r="L196" i="1"/>
  <c r="K196" i="1"/>
  <c r="I196" i="1"/>
  <c r="H196" i="1"/>
  <c r="G196" i="1"/>
  <c r="G194" i="1" s="1"/>
  <c r="F196" i="1"/>
  <c r="E196" i="1"/>
  <c r="O195" i="1"/>
  <c r="K195" i="1"/>
  <c r="M195" i="1" s="1"/>
  <c r="H195" i="1"/>
  <c r="G195" i="1"/>
  <c r="L194" i="1"/>
  <c r="H194" i="1"/>
  <c r="P192" i="1"/>
  <c r="M192" i="1"/>
  <c r="J192" i="1"/>
  <c r="Q192" i="1" s="1"/>
  <c r="P191" i="1"/>
  <c r="M191" i="1"/>
  <c r="J191" i="1"/>
  <c r="Q191" i="1" s="1"/>
  <c r="P190" i="1"/>
  <c r="M190" i="1"/>
  <c r="Q190" i="1" s="1"/>
  <c r="J190" i="1"/>
  <c r="P189" i="1"/>
  <c r="Q189" i="1" s="1"/>
  <c r="S189" i="1" s="1"/>
  <c r="M189" i="1"/>
  <c r="J189" i="1"/>
  <c r="P188" i="1"/>
  <c r="Q188" i="1" s="1"/>
  <c r="M188" i="1"/>
  <c r="J188" i="1"/>
  <c r="P187" i="1"/>
  <c r="Q187" i="1" s="1"/>
  <c r="M187" i="1"/>
  <c r="J187" i="1"/>
  <c r="P186" i="1"/>
  <c r="Q186" i="1" s="1"/>
  <c r="M186" i="1"/>
  <c r="J186" i="1"/>
  <c r="P185" i="1"/>
  <c r="Q185" i="1" s="1"/>
  <c r="M185" i="1"/>
  <c r="J185" i="1"/>
  <c r="P184" i="1"/>
  <c r="Q184" i="1" s="1"/>
  <c r="M184" i="1"/>
  <c r="J184" i="1"/>
  <c r="P183" i="1"/>
  <c r="Q183" i="1" s="1"/>
  <c r="M183" i="1"/>
  <c r="J183" i="1"/>
  <c r="P182" i="1"/>
  <c r="Q182" i="1" s="1"/>
  <c r="M182" i="1"/>
  <c r="J182" i="1"/>
  <c r="P181" i="1"/>
  <c r="Q181" i="1" s="1"/>
  <c r="M181" i="1"/>
  <c r="J181" i="1"/>
  <c r="P180" i="1"/>
  <c r="Q180" i="1" s="1"/>
  <c r="M180" i="1"/>
  <c r="J180" i="1"/>
  <c r="P179" i="1"/>
  <c r="Q179" i="1" s="1"/>
  <c r="M179" i="1"/>
  <c r="J179" i="1"/>
  <c r="P178" i="1"/>
  <c r="Q178" i="1" s="1"/>
  <c r="M178" i="1"/>
  <c r="J178" i="1"/>
  <c r="P177" i="1"/>
  <c r="Q177" i="1" s="1"/>
  <c r="M177" i="1"/>
  <c r="J177" i="1"/>
  <c r="P176" i="1"/>
  <c r="Q176" i="1" s="1"/>
  <c r="M176" i="1"/>
  <c r="J176" i="1"/>
  <c r="P175" i="1"/>
  <c r="Q175" i="1" s="1"/>
  <c r="M175" i="1"/>
  <c r="J175" i="1"/>
  <c r="P174" i="1"/>
  <c r="Q174" i="1" s="1"/>
  <c r="M174" i="1"/>
  <c r="J174" i="1"/>
  <c r="P173" i="1"/>
  <c r="Q173" i="1" s="1"/>
  <c r="M173" i="1"/>
  <c r="J173" i="1"/>
  <c r="P172" i="1"/>
  <c r="Q172" i="1" s="1"/>
  <c r="M172" i="1"/>
  <c r="J172" i="1"/>
  <c r="P171" i="1"/>
  <c r="Q171" i="1" s="1"/>
  <c r="M171" i="1"/>
  <c r="J171" i="1"/>
  <c r="P170" i="1"/>
  <c r="Q170" i="1" s="1"/>
  <c r="M170" i="1"/>
  <c r="J170" i="1"/>
  <c r="P169" i="1"/>
  <c r="Q169" i="1" s="1"/>
  <c r="M169" i="1"/>
  <c r="J169" i="1"/>
  <c r="P168" i="1"/>
  <c r="M168" i="1"/>
  <c r="J168" i="1"/>
  <c r="P167" i="1"/>
  <c r="Q167" i="1" s="1"/>
  <c r="M167" i="1"/>
  <c r="J167" i="1"/>
  <c r="P166" i="1"/>
  <c r="M166" i="1"/>
  <c r="J166" i="1"/>
  <c r="P165" i="1"/>
  <c r="Q165" i="1" s="1"/>
  <c r="M165" i="1"/>
  <c r="J165" i="1"/>
  <c r="P164" i="1"/>
  <c r="M164" i="1"/>
  <c r="J164" i="1"/>
  <c r="P163" i="1"/>
  <c r="Q163" i="1" s="1"/>
  <c r="M163" i="1"/>
  <c r="J163" i="1"/>
  <c r="P162" i="1"/>
  <c r="Q162" i="1" s="1"/>
  <c r="M162" i="1"/>
  <c r="J162" i="1"/>
  <c r="Q161" i="1"/>
  <c r="S161" i="1" s="1"/>
  <c r="P161" i="1"/>
  <c r="M161" i="1"/>
  <c r="J161" i="1"/>
  <c r="Q160" i="1"/>
  <c r="J159" i="13" s="1"/>
  <c r="O160" i="1"/>
  <c r="N160" i="1"/>
  <c r="P160" i="1" s="1"/>
  <c r="M160" i="1"/>
  <c r="L160" i="1"/>
  <c r="K160" i="1"/>
  <c r="I160" i="1"/>
  <c r="H160" i="1"/>
  <c r="G160" i="1"/>
  <c r="F160" i="1"/>
  <c r="J160" i="1" s="1"/>
  <c r="E160" i="1"/>
  <c r="O159" i="1"/>
  <c r="N159" i="1"/>
  <c r="L159" i="1"/>
  <c r="K159" i="1"/>
  <c r="M159" i="1" s="1"/>
  <c r="I159" i="1"/>
  <c r="H159" i="1"/>
  <c r="G159" i="1"/>
  <c r="F159" i="1"/>
  <c r="J159" i="1" s="1"/>
  <c r="E159" i="1"/>
  <c r="P157" i="1"/>
  <c r="Q157" i="1" s="1"/>
  <c r="M157" i="1"/>
  <c r="J157" i="1"/>
  <c r="P156" i="1"/>
  <c r="M156" i="1"/>
  <c r="J156" i="1"/>
  <c r="P155" i="1"/>
  <c r="Q155" i="1" s="1"/>
  <c r="J154" i="13" s="1"/>
  <c r="M155" i="1"/>
  <c r="J155" i="1"/>
  <c r="P154" i="1"/>
  <c r="M154" i="1"/>
  <c r="J154" i="1"/>
  <c r="P153" i="1"/>
  <c r="Q153" i="1" s="1"/>
  <c r="M153" i="1"/>
  <c r="J153" i="1"/>
  <c r="P152" i="1"/>
  <c r="M152" i="1"/>
  <c r="J152" i="1"/>
  <c r="Q151" i="1"/>
  <c r="P151" i="1"/>
  <c r="M151" i="1"/>
  <c r="J151" i="1"/>
  <c r="P150" i="1"/>
  <c r="M150" i="1"/>
  <c r="J150" i="1"/>
  <c r="Q150" i="1" s="1"/>
  <c r="O149" i="1"/>
  <c r="N149" i="1"/>
  <c r="P149" i="1" s="1"/>
  <c r="M149" i="1"/>
  <c r="L149" i="1"/>
  <c r="K149" i="1"/>
  <c r="I149" i="1"/>
  <c r="H149" i="1"/>
  <c r="G149" i="1"/>
  <c r="F149" i="1"/>
  <c r="E149" i="1"/>
  <c r="J149" i="1" s="1"/>
  <c r="O148" i="1"/>
  <c r="N148" i="1"/>
  <c r="P148" i="1" s="1"/>
  <c r="L148" i="1"/>
  <c r="K148" i="1"/>
  <c r="M148" i="1" s="1"/>
  <c r="I148" i="1"/>
  <c r="H148" i="1"/>
  <c r="G148" i="1"/>
  <c r="F148" i="1"/>
  <c r="J148" i="1" s="1"/>
  <c r="E148" i="1"/>
  <c r="P146" i="1"/>
  <c r="M146" i="1"/>
  <c r="J146" i="1"/>
  <c r="P145" i="1"/>
  <c r="Q145" i="1" s="1"/>
  <c r="M145" i="1"/>
  <c r="J145" i="1"/>
  <c r="P144" i="1"/>
  <c r="M144" i="1"/>
  <c r="J144" i="1"/>
  <c r="P143" i="1"/>
  <c r="Q143" i="1" s="1"/>
  <c r="M143" i="1"/>
  <c r="J143" i="1"/>
  <c r="P142" i="1"/>
  <c r="M142" i="1"/>
  <c r="J142" i="1"/>
  <c r="P141" i="1"/>
  <c r="Q141" i="1" s="1"/>
  <c r="M141" i="1"/>
  <c r="J141" i="1"/>
  <c r="P140" i="1"/>
  <c r="M140" i="1"/>
  <c r="J140" i="1"/>
  <c r="P139" i="1"/>
  <c r="Q139" i="1" s="1"/>
  <c r="M139" i="1"/>
  <c r="J139" i="1"/>
  <c r="P138" i="1"/>
  <c r="M138" i="1"/>
  <c r="J138" i="1"/>
  <c r="P137" i="1"/>
  <c r="Q137" i="1" s="1"/>
  <c r="M137" i="1"/>
  <c r="J137" i="1"/>
  <c r="O136" i="1"/>
  <c r="P136" i="1" s="1"/>
  <c r="N136" i="1"/>
  <c r="L136" i="1"/>
  <c r="K136" i="1"/>
  <c r="I136" i="1"/>
  <c r="H136" i="1"/>
  <c r="G136" i="1"/>
  <c r="F136" i="1"/>
  <c r="E136" i="1"/>
  <c r="P135" i="1"/>
  <c r="O135" i="1"/>
  <c r="N135" i="1"/>
  <c r="L135" i="1"/>
  <c r="M135" i="1" s="1"/>
  <c r="K135" i="1"/>
  <c r="I135" i="1"/>
  <c r="H135" i="1"/>
  <c r="G135" i="1"/>
  <c r="F135" i="1"/>
  <c r="E135" i="1"/>
  <c r="J135" i="1" s="1"/>
  <c r="P133" i="1"/>
  <c r="M133" i="1"/>
  <c r="J133" i="1"/>
  <c r="Q133" i="1" s="1"/>
  <c r="J132" i="13" s="1"/>
  <c r="P132" i="1"/>
  <c r="M132" i="1"/>
  <c r="J132" i="1"/>
  <c r="Q132" i="1" s="1"/>
  <c r="P131" i="1"/>
  <c r="M131" i="1"/>
  <c r="J131" i="1"/>
  <c r="Q131" i="1" s="1"/>
  <c r="J130" i="13" s="1"/>
  <c r="P130" i="1"/>
  <c r="M130" i="1"/>
  <c r="J130" i="1"/>
  <c r="Q130" i="1" s="1"/>
  <c r="P129" i="1"/>
  <c r="M129" i="1"/>
  <c r="J129" i="1"/>
  <c r="Q129" i="1" s="1"/>
  <c r="J128" i="13" s="1"/>
  <c r="P128" i="1"/>
  <c r="M128" i="1"/>
  <c r="J128" i="1"/>
  <c r="Q128" i="1" s="1"/>
  <c r="P127" i="1"/>
  <c r="Q127" i="1" s="1"/>
  <c r="M127" i="1"/>
  <c r="J127" i="1"/>
  <c r="P126" i="1"/>
  <c r="M126" i="1"/>
  <c r="J126" i="1"/>
  <c r="P125" i="1"/>
  <c r="M125" i="1"/>
  <c r="Q125" i="1" s="1"/>
  <c r="J124" i="13" s="1"/>
  <c r="I124" i="13" s="1"/>
  <c r="J125" i="1"/>
  <c r="P124" i="1"/>
  <c r="M124" i="1"/>
  <c r="Q124" i="1" s="1"/>
  <c r="J124" i="1"/>
  <c r="P123" i="1"/>
  <c r="M123" i="1"/>
  <c r="Q123" i="1" s="1"/>
  <c r="J122" i="13" s="1"/>
  <c r="J123" i="1"/>
  <c r="P122" i="1"/>
  <c r="M122" i="1"/>
  <c r="Q122" i="1" s="1"/>
  <c r="J122" i="1"/>
  <c r="P121" i="1"/>
  <c r="M121" i="1"/>
  <c r="Q121" i="1" s="1"/>
  <c r="J120" i="13" s="1"/>
  <c r="J121" i="1"/>
  <c r="P120" i="1"/>
  <c r="M120" i="1"/>
  <c r="Q120" i="1" s="1"/>
  <c r="J120" i="1"/>
  <c r="P119" i="1"/>
  <c r="Q119" i="1" s="1"/>
  <c r="M119" i="1"/>
  <c r="J119" i="1"/>
  <c r="Q118" i="1"/>
  <c r="S118" i="1" s="1"/>
  <c r="P118" i="1"/>
  <c r="M118" i="1"/>
  <c r="J118" i="1"/>
  <c r="Q117" i="1"/>
  <c r="J116" i="13" s="1"/>
  <c r="O117" i="1"/>
  <c r="N117" i="1"/>
  <c r="P117" i="1" s="1"/>
  <c r="M117" i="1"/>
  <c r="L117" i="1"/>
  <c r="K117" i="1"/>
  <c r="I117" i="1"/>
  <c r="H117" i="1"/>
  <c r="G117" i="1"/>
  <c r="F117" i="1"/>
  <c r="E117" i="1"/>
  <c r="J117" i="1" s="1"/>
  <c r="O116" i="1"/>
  <c r="N116" i="1"/>
  <c r="P116" i="1" s="1"/>
  <c r="L116" i="1"/>
  <c r="K116" i="1"/>
  <c r="M116" i="1" s="1"/>
  <c r="I116" i="1"/>
  <c r="H116" i="1"/>
  <c r="G116" i="1"/>
  <c r="F116" i="1"/>
  <c r="J116" i="1" s="1"/>
  <c r="E116" i="1"/>
  <c r="P114" i="1"/>
  <c r="M114" i="1"/>
  <c r="Q114" i="1" s="1"/>
  <c r="J114" i="1"/>
  <c r="P113" i="1"/>
  <c r="M113" i="1"/>
  <c r="Q113" i="1" s="1"/>
  <c r="J113" i="1"/>
  <c r="P112" i="1"/>
  <c r="M112" i="1"/>
  <c r="Q112" i="1" s="1"/>
  <c r="J111" i="13" s="1"/>
  <c r="J112" i="1"/>
  <c r="P111" i="1"/>
  <c r="M111" i="1"/>
  <c r="Q111" i="1" s="1"/>
  <c r="J111" i="1"/>
  <c r="O110" i="1"/>
  <c r="P110" i="1" s="1"/>
  <c r="N110" i="1"/>
  <c r="L110" i="1"/>
  <c r="K110" i="1"/>
  <c r="M110" i="1" s="1"/>
  <c r="I110" i="1"/>
  <c r="H110" i="1"/>
  <c r="G110" i="1"/>
  <c r="F110" i="1"/>
  <c r="E110" i="1"/>
  <c r="J110" i="1" s="1"/>
  <c r="P109" i="1"/>
  <c r="O109" i="1"/>
  <c r="N109" i="1"/>
  <c r="L109" i="1"/>
  <c r="M109" i="1" s="1"/>
  <c r="K109" i="1"/>
  <c r="I109" i="1"/>
  <c r="H109" i="1"/>
  <c r="G109" i="1"/>
  <c r="F109" i="1"/>
  <c r="E109" i="1"/>
  <c r="Q107" i="1"/>
  <c r="J106" i="13" s="1"/>
  <c r="P107" i="1"/>
  <c r="M107" i="1"/>
  <c r="J107" i="1"/>
  <c r="Q106" i="1"/>
  <c r="P106" i="1"/>
  <c r="M106" i="1"/>
  <c r="J106" i="1"/>
  <c r="Q105" i="1"/>
  <c r="J104" i="13" s="1"/>
  <c r="P105" i="1"/>
  <c r="M105" i="1"/>
  <c r="J105" i="1"/>
  <c r="Q104" i="1"/>
  <c r="P104" i="1"/>
  <c r="M104" i="1"/>
  <c r="J104" i="1"/>
  <c r="Q103" i="1"/>
  <c r="J102" i="13" s="1"/>
  <c r="P103" i="1"/>
  <c r="M103" i="1"/>
  <c r="J103" i="1"/>
  <c r="Q102" i="1"/>
  <c r="P102" i="1"/>
  <c r="M102" i="1"/>
  <c r="J102" i="1"/>
  <c r="Q101" i="1"/>
  <c r="J100" i="13" s="1"/>
  <c r="P101" i="1"/>
  <c r="M101" i="1"/>
  <c r="J101" i="1"/>
  <c r="Q100" i="1"/>
  <c r="P100" i="1"/>
  <c r="M100" i="1"/>
  <c r="J100" i="1"/>
  <c r="Q99" i="1"/>
  <c r="J98" i="13" s="1"/>
  <c r="P99" i="1"/>
  <c r="M99" i="1"/>
  <c r="J99" i="1"/>
  <c r="Q98" i="1"/>
  <c r="P98" i="1"/>
  <c r="M98" i="1"/>
  <c r="J98" i="1"/>
  <c r="Q97" i="1"/>
  <c r="J96" i="13" s="1"/>
  <c r="O97" i="1"/>
  <c r="N97" i="1"/>
  <c r="P97" i="1" s="1"/>
  <c r="M97" i="1"/>
  <c r="L97" i="1"/>
  <c r="K97" i="1"/>
  <c r="I97" i="1"/>
  <c r="H97" i="1"/>
  <c r="G97" i="1"/>
  <c r="F97" i="1"/>
  <c r="E97" i="1"/>
  <c r="J97" i="1" s="1"/>
  <c r="O96" i="1"/>
  <c r="N96" i="1"/>
  <c r="P96" i="1" s="1"/>
  <c r="L96" i="1"/>
  <c r="M96" i="1" s="1"/>
  <c r="K96" i="1"/>
  <c r="I96" i="1"/>
  <c r="H96" i="1"/>
  <c r="G96" i="1"/>
  <c r="F96" i="1"/>
  <c r="J96" i="1" s="1"/>
  <c r="E96" i="1"/>
  <c r="P94" i="1"/>
  <c r="M94" i="1"/>
  <c r="Q94" i="1" s="1"/>
  <c r="J93" i="13" s="1"/>
  <c r="J94" i="1"/>
  <c r="P93" i="1"/>
  <c r="M93" i="1"/>
  <c r="Q93" i="1" s="1"/>
  <c r="J93" i="1"/>
  <c r="P92" i="1"/>
  <c r="M92" i="1"/>
  <c r="Q92" i="1" s="1"/>
  <c r="J91" i="13" s="1"/>
  <c r="J92" i="1"/>
  <c r="P91" i="1"/>
  <c r="M91" i="1"/>
  <c r="Q91" i="1" s="1"/>
  <c r="J91" i="1"/>
  <c r="P90" i="1"/>
  <c r="Q90" i="1" s="1"/>
  <c r="M90" i="1"/>
  <c r="J90" i="1"/>
  <c r="Q89" i="1"/>
  <c r="S89" i="1" s="1"/>
  <c r="P89" i="1"/>
  <c r="M89" i="1"/>
  <c r="J89" i="1"/>
  <c r="Q88" i="1"/>
  <c r="J87" i="13" s="1"/>
  <c r="P88" i="1"/>
  <c r="M88" i="1"/>
  <c r="J88" i="1"/>
  <c r="Q87" i="1"/>
  <c r="P87" i="1"/>
  <c r="M87" i="1"/>
  <c r="J87" i="1"/>
  <c r="Q86" i="1"/>
  <c r="J85" i="13" s="1"/>
  <c r="O86" i="1"/>
  <c r="P86" i="1" s="1"/>
  <c r="N86" i="1"/>
  <c r="M86" i="1"/>
  <c r="L86" i="1"/>
  <c r="K86" i="1"/>
  <c r="I86" i="1"/>
  <c r="H86" i="1"/>
  <c r="G86" i="1"/>
  <c r="F86" i="1"/>
  <c r="E86" i="1"/>
  <c r="J86" i="1" s="1"/>
  <c r="O85" i="1"/>
  <c r="N85" i="1"/>
  <c r="P85" i="1" s="1"/>
  <c r="L85" i="1"/>
  <c r="M85" i="1" s="1"/>
  <c r="K85" i="1"/>
  <c r="I85" i="1"/>
  <c r="H85" i="1"/>
  <c r="G85" i="1"/>
  <c r="F85" i="1"/>
  <c r="J85" i="1" s="1"/>
  <c r="E85" i="1"/>
  <c r="P83" i="1"/>
  <c r="M83" i="1"/>
  <c r="Q83" i="1" s="1"/>
  <c r="J83" i="1"/>
  <c r="P82" i="1"/>
  <c r="M82" i="1"/>
  <c r="Q82" i="1" s="1"/>
  <c r="J82" i="1"/>
  <c r="P81" i="1"/>
  <c r="M81" i="1"/>
  <c r="Q81" i="1" s="1"/>
  <c r="J81" i="1"/>
  <c r="P80" i="1"/>
  <c r="M80" i="1"/>
  <c r="Q80" i="1" s="1"/>
  <c r="J80" i="1"/>
  <c r="P79" i="1"/>
  <c r="Q79" i="1" s="1"/>
  <c r="M79" i="1"/>
  <c r="J79" i="1"/>
  <c r="Q78" i="1"/>
  <c r="S78" i="1" s="1"/>
  <c r="P78" i="1"/>
  <c r="M78" i="1"/>
  <c r="J78" i="1"/>
  <c r="Q77" i="1"/>
  <c r="J76" i="13" s="1"/>
  <c r="P77" i="1"/>
  <c r="M77" i="1"/>
  <c r="J77" i="1"/>
  <c r="Q76" i="1"/>
  <c r="P76" i="1"/>
  <c r="M76" i="1"/>
  <c r="J76" i="1"/>
  <c r="Q75" i="1"/>
  <c r="J74" i="13" s="1"/>
  <c r="P75" i="1"/>
  <c r="M75" i="1"/>
  <c r="J75" i="1"/>
  <c r="Q74" i="1"/>
  <c r="P74" i="1"/>
  <c r="M74" i="1"/>
  <c r="J74" i="1"/>
  <c r="Q73" i="1"/>
  <c r="J72" i="13" s="1"/>
  <c r="I72" i="13" s="1"/>
  <c r="P73" i="1"/>
  <c r="M73" i="1"/>
  <c r="J73" i="1"/>
  <c r="Q72" i="1"/>
  <c r="P72" i="1"/>
  <c r="M72" i="1"/>
  <c r="J72" i="1"/>
  <c r="Q71" i="1"/>
  <c r="J70" i="13" s="1"/>
  <c r="P71" i="1"/>
  <c r="M71" i="1"/>
  <c r="J71" i="1"/>
  <c r="Q70" i="1"/>
  <c r="P70" i="1"/>
  <c r="M70" i="1"/>
  <c r="J70" i="1"/>
  <c r="Q69" i="1"/>
  <c r="J68" i="13" s="1"/>
  <c r="P69" i="1"/>
  <c r="M69" i="1"/>
  <c r="J69" i="1"/>
  <c r="Q68" i="1"/>
  <c r="P68" i="1"/>
  <c r="M68" i="1"/>
  <c r="J68" i="1"/>
  <c r="S67" i="1"/>
  <c r="P67" i="1"/>
  <c r="Q67" i="1" s="1"/>
  <c r="M67" i="1"/>
  <c r="J67" i="1"/>
  <c r="P66" i="1"/>
  <c r="M66" i="1"/>
  <c r="Q66" i="1" s="1"/>
  <c r="J66" i="1"/>
  <c r="P65" i="1"/>
  <c r="M65" i="1"/>
  <c r="Q65" i="1" s="1"/>
  <c r="J64" i="13" s="1"/>
  <c r="I64" i="13" s="1"/>
  <c r="J65" i="1"/>
  <c r="P64" i="1"/>
  <c r="M64" i="1"/>
  <c r="Q64" i="1" s="1"/>
  <c r="J64" i="1"/>
  <c r="P63" i="1"/>
  <c r="M63" i="1"/>
  <c r="Q63" i="1" s="1"/>
  <c r="J63" i="1"/>
  <c r="P62" i="1"/>
  <c r="M62" i="1"/>
  <c r="Q62" i="1" s="1"/>
  <c r="J62" i="1"/>
  <c r="P61" i="1"/>
  <c r="M61" i="1"/>
  <c r="Q61" i="1" s="1"/>
  <c r="J61" i="1"/>
  <c r="P60" i="1"/>
  <c r="M60" i="1"/>
  <c r="Q60" i="1" s="1"/>
  <c r="J60" i="1"/>
  <c r="O59" i="1"/>
  <c r="O5" i="1" s="1"/>
  <c r="N59" i="1"/>
  <c r="L59" i="1"/>
  <c r="K59" i="1"/>
  <c r="I59" i="1"/>
  <c r="H59" i="1"/>
  <c r="G59" i="1"/>
  <c r="G5" i="1" s="1"/>
  <c r="F59" i="1"/>
  <c r="E59" i="1"/>
  <c r="J59" i="1" s="1"/>
  <c r="P58" i="1"/>
  <c r="O58" i="1"/>
  <c r="N58" i="1"/>
  <c r="L58" i="1"/>
  <c r="K58" i="1"/>
  <c r="I58" i="1"/>
  <c r="H58" i="1"/>
  <c r="H4" i="1" s="1"/>
  <c r="G58" i="1"/>
  <c r="F58" i="1"/>
  <c r="E58" i="1"/>
  <c r="Q56" i="1"/>
  <c r="J55" i="13" s="1"/>
  <c r="P56" i="1"/>
  <c r="M56" i="1"/>
  <c r="J56" i="1"/>
  <c r="Q55" i="1"/>
  <c r="P55" i="1"/>
  <c r="M55" i="1"/>
  <c r="J55" i="1"/>
  <c r="Q54" i="1"/>
  <c r="J53" i="13" s="1"/>
  <c r="P54" i="1"/>
  <c r="M54" i="1"/>
  <c r="J54" i="1"/>
  <c r="Q53" i="1"/>
  <c r="P53" i="1"/>
  <c r="M53" i="1"/>
  <c r="J53" i="1"/>
  <c r="Q52" i="1"/>
  <c r="J51" i="13" s="1"/>
  <c r="P52" i="1"/>
  <c r="M52" i="1"/>
  <c r="J52" i="1"/>
  <c r="Q51" i="1"/>
  <c r="P51" i="1"/>
  <c r="M51" i="1"/>
  <c r="J51" i="1"/>
  <c r="S50" i="1"/>
  <c r="P50" i="1"/>
  <c r="Q50" i="1" s="1"/>
  <c r="M50" i="1"/>
  <c r="J50" i="1"/>
  <c r="P49" i="1"/>
  <c r="M49" i="1"/>
  <c r="Q49" i="1" s="1"/>
  <c r="J49" i="1"/>
  <c r="P48" i="1"/>
  <c r="M48" i="1"/>
  <c r="Q48" i="1" s="1"/>
  <c r="J47" i="13" s="1"/>
  <c r="J48" i="1"/>
  <c r="P47" i="1"/>
  <c r="M47" i="1"/>
  <c r="Q47" i="1" s="1"/>
  <c r="J47" i="1"/>
  <c r="P46" i="1"/>
  <c r="M46" i="1"/>
  <c r="Q46" i="1" s="1"/>
  <c r="J46" i="1"/>
  <c r="P45" i="1"/>
  <c r="M45" i="1"/>
  <c r="Q45" i="1" s="1"/>
  <c r="J45" i="1"/>
  <c r="Q44" i="1"/>
  <c r="J44" i="1"/>
  <c r="P43" i="1"/>
  <c r="O43" i="1"/>
  <c r="N43" i="1"/>
  <c r="M43" i="1"/>
  <c r="L43" i="1"/>
  <c r="K43" i="1"/>
  <c r="I43" i="1"/>
  <c r="I39" i="1" s="1"/>
  <c r="H43" i="1"/>
  <c r="E43" i="1"/>
  <c r="P42" i="1"/>
  <c r="Q42" i="1" s="1"/>
  <c r="M42" i="1"/>
  <c r="J42" i="1"/>
  <c r="P41" i="1"/>
  <c r="Q41" i="1" s="1"/>
  <c r="M41" i="1"/>
  <c r="J41" i="1"/>
  <c r="P40" i="1"/>
  <c r="O40" i="1"/>
  <c r="N40" i="1"/>
  <c r="L40" i="1"/>
  <c r="K40" i="1"/>
  <c r="I40" i="1"/>
  <c r="H40" i="1"/>
  <c r="G40" i="1"/>
  <c r="F40" i="1"/>
  <c r="J40" i="1" s="1"/>
  <c r="E40" i="1"/>
  <c r="O39" i="1"/>
  <c r="N39" i="1"/>
  <c r="P39" i="1" s="1"/>
  <c r="M39" i="1"/>
  <c r="L39" i="1"/>
  <c r="K39" i="1"/>
  <c r="H39" i="1"/>
  <c r="G39" i="1"/>
  <c r="F39" i="1"/>
  <c r="E39" i="1"/>
  <c r="P37" i="1"/>
  <c r="M37" i="1"/>
  <c r="J37" i="1"/>
  <c r="P36" i="1"/>
  <c r="Q36" i="1" s="1"/>
  <c r="M36" i="1"/>
  <c r="J36" i="1"/>
  <c r="P35" i="1"/>
  <c r="Q35" i="1" s="1"/>
  <c r="J34" i="13" s="1"/>
  <c r="M35" i="1"/>
  <c r="J35" i="1"/>
  <c r="P34" i="1"/>
  <c r="M34" i="1"/>
  <c r="J34" i="1"/>
  <c r="P33" i="1"/>
  <c r="M33" i="1"/>
  <c r="J33" i="1"/>
  <c r="P32" i="1"/>
  <c r="Q32" i="1" s="1"/>
  <c r="M32" i="1"/>
  <c r="J32" i="1"/>
  <c r="P31" i="1"/>
  <c r="Q31" i="1" s="1"/>
  <c r="J30" i="13" s="1"/>
  <c r="I30" i="13" s="1"/>
  <c r="M31" i="1"/>
  <c r="J31" i="1"/>
  <c r="P30" i="1"/>
  <c r="M30" i="1"/>
  <c r="J30" i="1"/>
  <c r="P29" i="1"/>
  <c r="M29" i="1"/>
  <c r="J29" i="1"/>
  <c r="P28" i="1"/>
  <c r="Q28" i="1" s="1"/>
  <c r="M28" i="1"/>
  <c r="J28" i="1"/>
  <c r="P27" i="1"/>
  <c r="Q27" i="1" s="1"/>
  <c r="J26" i="13" s="1"/>
  <c r="M27" i="1"/>
  <c r="J27" i="1"/>
  <c r="P26" i="1"/>
  <c r="M26" i="1"/>
  <c r="J26" i="1"/>
  <c r="P25" i="1"/>
  <c r="M25" i="1"/>
  <c r="M23" i="1" s="1"/>
  <c r="J25" i="1"/>
  <c r="J23" i="1" s="1"/>
  <c r="P24" i="1"/>
  <c r="Q24" i="1" s="1"/>
  <c r="M24" i="1"/>
  <c r="J24" i="1"/>
  <c r="P23" i="1"/>
  <c r="O23" i="1"/>
  <c r="N23" i="1"/>
  <c r="L23" i="1"/>
  <c r="K23" i="1"/>
  <c r="I23" i="1"/>
  <c r="H23" i="1"/>
  <c r="G23" i="1"/>
  <c r="F23" i="1"/>
  <c r="E23" i="1"/>
  <c r="O22" i="1"/>
  <c r="N22" i="1"/>
  <c r="M22" i="1"/>
  <c r="L22" i="1"/>
  <c r="K22" i="1"/>
  <c r="I22" i="1"/>
  <c r="H22" i="1"/>
  <c r="G22" i="1"/>
  <c r="F22" i="1"/>
  <c r="E22" i="1"/>
  <c r="P21" i="1"/>
  <c r="Q21" i="1" s="1"/>
  <c r="M21" i="1"/>
  <c r="J21" i="1"/>
  <c r="P20" i="1"/>
  <c r="Q20" i="1" s="1"/>
  <c r="M20" i="1"/>
  <c r="J20" i="1"/>
  <c r="P19" i="1"/>
  <c r="Q19" i="1" s="1"/>
  <c r="M19" i="1"/>
  <c r="J19" i="1"/>
  <c r="P18" i="1"/>
  <c r="Q18" i="1" s="1"/>
  <c r="M18" i="1"/>
  <c r="J18" i="1"/>
  <c r="Q17" i="1"/>
  <c r="S17" i="1" s="1"/>
  <c r="P17" i="1"/>
  <c r="M17" i="1"/>
  <c r="J17" i="1"/>
  <c r="P16" i="1"/>
  <c r="M16" i="1"/>
  <c r="J16" i="1"/>
  <c r="P15" i="1"/>
  <c r="Q15" i="1" s="1"/>
  <c r="M15" i="1"/>
  <c r="J15" i="1"/>
  <c r="P14" i="1"/>
  <c r="Q14" i="1" s="1"/>
  <c r="M14" i="1"/>
  <c r="J14" i="1"/>
  <c r="P13" i="1"/>
  <c r="M13" i="1"/>
  <c r="J13" i="1"/>
  <c r="P12" i="1"/>
  <c r="M12" i="1"/>
  <c r="J12" i="1"/>
  <c r="P11" i="1"/>
  <c r="Q11" i="1" s="1"/>
  <c r="M11" i="1"/>
  <c r="J11" i="1"/>
  <c r="P10" i="1"/>
  <c r="Q10" i="1" s="1"/>
  <c r="M10" i="1"/>
  <c r="J10" i="1"/>
  <c r="O9" i="1"/>
  <c r="N9" i="1"/>
  <c r="L9" i="1"/>
  <c r="K9" i="1"/>
  <c r="M9" i="1" s="1"/>
  <c r="I9" i="1"/>
  <c r="H9" i="1"/>
  <c r="G9" i="1"/>
  <c r="F9" i="1"/>
  <c r="E9" i="1"/>
  <c r="O8" i="1"/>
  <c r="O6" i="1" s="1"/>
  <c r="N8" i="1"/>
  <c r="L8" i="1"/>
  <c r="K8" i="1"/>
  <c r="I8" i="1"/>
  <c r="H8" i="1"/>
  <c r="G8" i="1"/>
  <c r="G6" i="1" s="1"/>
  <c r="F8" i="1"/>
  <c r="E8" i="1"/>
  <c r="J8" i="1" s="1"/>
  <c r="O7" i="1"/>
  <c r="L7" i="1"/>
  <c r="L5" i="1" s="1"/>
  <c r="K7" i="1"/>
  <c r="I7" i="1"/>
  <c r="H7" i="1"/>
  <c r="H5" i="1" s="1"/>
  <c r="G7" i="1"/>
  <c r="E7" i="1"/>
  <c r="N6" i="1"/>
  <c r="L6" i="1"/>
  <c r="I6" i="1"/>
  <c r="H6" i="1"/>
  <c r="F6" i="1"/>
  <c r="E6" i="1"/>
  <c r="O4" i="1"/>
  <c r="G4" i="1"/>
  <c r="P350" i="11"/>
  <c r="M350" i="11"/>
  <c r="J350" i="11"/>
  <c r="P349" i="11"/>
  <c r="Q349" i="11" s="1"/>
  <c r="M349" i="11"/>
  <c r="J349" i="11"/>
  <c r="P348" i="11"/>
  <c r="Q348" i="11" s="1"/>
  <c r="M348" i="11"/>
  <c r="J348" i="11"/>
  <c r="P347" i="11"/>
  <c r="M347" i="11"/>
  <c r="J347" i="11"/>
  <c r="P346" i="11"/>
  <c r="M346" i="11"/>
  <c r="J346" i="11"/>
  <c r="P345" i="11"/>
  <c r="Q345" i="11" s="1"/>
  <c r="M345" i="11"/>
  <c r="J345" i="11"/>
  <c r="P344" i="11"/>
  <c r="Q344" i="11" s="1"/>
  <c r="M344" i="11"/>
  <c r="J344" i="11"/>
  <c r="P343" i="11"/>
  <c r="M343" i="11"/>
  <c r="J343" i="11"/>
  <c r="P342" i="11"/>
  <c r="M342" i="11"/>
  <c r="J342" i="11"/>
  <c r="P341" i="11"/>
  <c r="Q341" i="11" s="1"/>
  <c r="M341" i="11"/>
  <c r="J341" i="11"/>
  <c r="P340" i="11"/>
  <c r="Q340" i="11" s="1"/>
  <c r="M340" i="11"/>
  <c r="J340" i="11"/>
  <c r="P339" i="11"/>
  <c r="M339" i="11"/>
  <c r="J339" i="11"/>
  <c r="P338" i="11"/>
  <c r="M338" i="11"/>
  <c r="J338" i="11"/>
  <c r="P337" i="11"/>
  <c r="Q337" i="11" s="1"/>
  <c r="M337" i="11"/>
  <c r="J337" i="11"/>
  <c r="P336" i="11"/>
  <c r="Q336" i="11" s="1"/>
  <c r="M336" i="11"/>
  <c r="J336" i="11"/>
  <c r="P335" i="11"/>
  <c r="M335" i="11"/>
  <c r="J335" i="11"/>
  <c r="P334" i="11"/>
  <c r="M334" i="11"/>
  <c r="J334" i="11"/>
  <c r="P333" i="11"/>
  <c r="Q333" i="11" s="1"/>
  <c r="M333" i="11"/>
  <c r="J333" i="11"/>
  <c r="P332" i="11"/>
  <c r="Q332" i="11" s="1"/>
  <c r="M332" i="11"/>
  <c r="J332" i="11"/>
  <c r="P331" i="11"/>
  <c r="M331" i="11"/>
  <c r="J331" i="11"/>
  <c r="P330" i="11"/>
  <c r="M330" i="11"/>
  <c r="J330" i="11"/>
  <c r="P329" i="11"/>
  <c r="Q329" i="11" s="1"/>
  <c r="M329" i="11"/>
  <c r="J329" i="11"/>
  <c r="P328" i="11"/>
  <c r="Q328" i="11" s="1"/>
  <c r="M328" i="11"/>
  <c r="J328" i="11"/>
  <c r="P327" i="11"/>
  <c r="M327" i="11"/>
  <c r="J327" i="11"/>
  <c r="P326" i="11"/>
  <c r="M326" i="11"/>
  <c r="J326" i="11"/>
  <c r="P325" i="11"/>
  <c r="Q325" i="11" s="1"/>
  <c r="M325" i="11"/>
  <c r="J325" i="11"/>
  <c r="P324" i="11"/>
  <c r="Q324" i="11" s="1"/>
  <c r="M324" i="11"/>
  <c r="J324" i="11"/>
  <c r="P323" i="11"/>
  <c r="M323" i="11"/>
  <c r="J323" i="11"/>
  <c r="O322" i="11"/>
  <c r="N322" i="11"/>
  <c r="P322" i="11" s="1"/>
  <c r="L322" i="11"/>
  <c r="K322" i="11"/>
  <c r="M322" i="11" s="1"/>
  <c r="I322" i="11"/>
  <c r="H322" i="11"/>
  <c r="G322" i="11"/>
  <c r="F322" i="11"/>
  <c r="J322" i="11" s="1"/>
  <c r="E322" i="11"/>
  <c r="O321" i="11"/>
  <c r="P321" i="11" s="1"/>
  <c r="N321" i="11"/>
  <c r="L321" i="11"/>
  <c r="K321" i="11"/>
  <c r="M321" i="11" s="1"/>
  <c r="I321" i="11"/>
  <c r="H321" i="11"/>
  <c r="G321" i="11"/>
  <c r="F321" i="11"/>
  <c r="E321" i="11"/>
  <c r="J321" i="11" s="1"/>
  <c r="P320" i="11"/>
  <c r="Q320" i="11" s="1"/>
  <c r="M320" i="11"/>
  <c r="J320" i="11"/>
  <c r="P319" i="11"/>
  <c r="Q319" i="11" s="1"/>
  <c r="M319" i="11"/>
  <c r="J319" i="11"/>
  <c r="P318" i="11"/>
  <c r="Q318" i="11" s="1"/>
  <c r="M318" i="11"/>
  <c r="J318" i="11"/>
  <c r="P317" i="11"/>
  <c r="Q317" i="11" s="1"/>
  <c r="M317" i="11"/>
  <c r="J317" i="11"/>
  <c r="P316" i="11"/>
  <c r="Q316" i="11" s="1"/>
  <c r="M316" i="11"/>
  <c r="J316" i="11"/>
  <c r="P315" i="11"/>
  <c r="Q315" i="11" s="1"/>
  <c r="M315" i="11"/>
  <c r="J315" i="11"/>
  <c r="P314" i="11"/>
  <c r="Q314" i="11" s="1"/>
  <c r="M314" i="11"/>
  <c r="J314" i="11"/>
  <c r="P313" i="11"/>
  <c r="Q313" i="11" s="1"/>
  <c r="M313" i="11"/>
  <c r="J313" i="11"/>
  <c r="P312" i="11"/>
  <c r="Q312" i="11" s="1"/>
  <c r="M312" i="11"/>
  <c r="J312" i="11"/>
  <c r="P311" i="11"/>
  <c r="Q311" i="11" s="1"/>
  <c r="M311" i="11"/>
  <c r="J311" i="11"/>
  <c r="P310" i="11"/>
  <c r="Q310" i="11" s="1"/>
  <c r="M310" i="11"/>
  <c r="J310" i="11"/>
  <c r="P309" i="11"/>
  <c r="Q309" i="11" s="1"/>
  <c r="M309" i="11"/>
  <c r="J309" i="11"/>
  <c r="P308" i="11"/>
  <c r="Q308" i="11" s="1"/>
  <c r="M308" i="11"/>
  <c r="J308" i="11"/>
  <c r="P307" i="11"/>
  <c r="Q307" i="11" s="1"/>
  <c r="M307" i="11"/>
  <c r="J307" i="11"/>
  <c r="P306" i="11"/>
  <c r="Q306" i="11" s="1"/>
  <c r="M306" i="11"/>
  <c r="J306" i="11"/>
  <c r="P305" i="11"/>
  <c r="Q305" i="11" s="1"/>
  <c r="M305" i="11"/>
  <c r="J305" i="11"/>
  <c r="P304" i="11"/>
  <c r="Q304" i="11" s="1"/>
  <c r="M304" i="11"/>
  <c r="J304" i="11"/>
  <c r="P303" i="11"/>
  <c r="Q303" i="11" s="1"/>
  <c r="M303" i="11"/>
  <c r="J303" i="11"/>
  <c r="P302" i="11"/>
  <c r="Q302" i="11" s="1"/>
  <c r="M302" i="11"/>
  <c r="J302" i="11"/>
  <c r="P301" i="11"/>
  <c r="Q301" i="11" s="1"/>
  <c r="M301" i="11"/>
  <c r="J301" i="11"/>
  <c r="P300" i="11"/>
  <c r="Q300" i="11" s="1"/>
  <c r="M300" i="11"/>
  <c r="J300" i="11"/>
  <c r="P299" i="11"/>
  <c r="Q299" i="11" s="1"/>
  <c r="M299" i="11"/>
  <c r="J299" i="11"/>
  <c r="P298" i="11"/>
  <c r="O298" i="11"/>
  <c r="N298" i="11"/>
  <c r="L298" i="11"/>
  <c r="L290" i="11" s="1"/>
  <c r="K298" i="11"/>
  <c r="M298" i="11" s="1"/>
  <c r="I298" i="11"/>
  <c r="H298" i="11"/>
  <c r="H290" i="11" s="1"/>
  <c r="G298" i="11"/>
  <c r="F298" i="11"/>
  <c r="E298" i="11"/>
  <c r="O297" i="11"/>
  <c r="P297" i="11" s="1"/>
  <c r="N297" i="11"/>
  <c r="M297" i="11"/>
  <c r="L297" i="11"/>
  <c r="K297" i="11"/>
  <c r="I297" i="11"/>
  <c r="I289" i="11" s="1"/>
  <c r="H297" i="11"/>
  <c r="G297" i="11"/>
  <c r="F297" i="11"/>
  <c r="E297" i="11"/>
  <c r="P296" i="11"/>
  <c r="M296" i="11"/>
  <c r="J296" i="11"/>
  <c r="P295" i="11"/>
  <c r="M295" i="11"/>
  <c r="J295" i="11"/>
  <c r="P294" i="11"/>
  <c r="Q294" i="11" s="1"/>
  <c r="M294" i="11"/>
  <c r="J294" i="11"/>
  <c r="P293" i="11"/>
  <c r="Q293" i="11" s="1"/>
  <c r="M293" i="11"/>
  <c r="J293" i="11"/>
  <c r="P292" i="11"/>
  <c r="M292" i="11"/>
  <c r="J292" i="11"/>
  <c r="P291" i="11"/>
  <c r="M291" i="11"/>
  <c r="J291" i="11"/>
  <c r="O290" i="11"/>
  <c r="N290" i="11"/>
  <c r="P290" i="11" s="1"/>
  <c r="K290" i="11"/>
  <c r="M290" i="11" s="1"/>
  <c r="J290" i="11"/>
  <c r="I290" i="11"/>
  <c r="G290" i="11"/>
  <c r="F290" i="11"/>
  <c r="E290" i="11"/>
  <c r="O289" i="11"/>
  <c r="N289" i="11"/>
  <c r="P289" i="11" s="1"/>
  <c r="L289" i="11"/>
  <c r="K289" i="11"/>
  <c r="M289" i="11" s="1"/>
  <c r="H289" i="11"/>
  <c r="G289" i="11"/>
  <c r="F289" i="11"/>
  <c r="P287" i="11"/>
  <c r="Q287" i="11" s="1"/>
  <c r="J287" i="11"/>
  <c r="P286" i="11"/>
  <c r="Q286" i="11" s="1"/>
  <c r="M286" i="11"/>
  <c r="J286" i="11"/>
  <c r="P285" i="11"/>
  <c r="M285" i="11"/>
  <c r="J285" i="11"/>
  <c r="P284" i="11"/>
  <c r="Q284" i="11" s="1"/>
  <c r="M284" i="11"/>
  <c r="J284" i="11"/>
  <c r="P283" i="11"/>
  <c r="M283" i="11"/>
  <c r="J283" i="11"/>
  <c r="P282" i="11"/>
  <c r="Q282" i="11" s="1"/>
  <c r="M282" i="11"/>
  <c r="J282" i="11"/>
  <c r="P281" i="11"/>
  <c r="Q281" i="11" s="1"/>
  <c r="M281" i="11"/>
  <c r="J281" i="11"/>
  <c r="Q280" i="11"/>
  <c r="S280" i="11" s="1"/>
  <c r="P280" i="11"/>
  <c r="M280" i="11"/>
  <c r="J280" i="11"/>
  <c r="Q279" i="11"/>
  <c r="P279" i="11"/>
  <c r="M279" i="11"/>
  <c r="J279" i="11"/>
  <c r="Q278" i="11"/>
  <c r="P278" i="11"/>
  <c r="M278" i="11"/>
  <c r="J278" i="11"/>
  <c r="Q277" i="11"/>
  <c r="P277" i="11"/>
  <c r="M277" i="11"/>
  <c r="J277" i="11"/>
  <c r="Q276" i="11"/>
  <c r="P276" i="11"/>
  <c r="M276" i="11"/>
  <c r="J276" i="11"/>
  <c r="S275" i="11"/>
  <c r="P275" i="11"/>
  <c r="M275" i="11"/>
  <c r="J275" i="11"/>
  <c r="Q275" i="11" s="1"/>
  <c r="P274" i="11"/>
  <c r="Q274" i="11" s="1"/>
  <c r="S274" i="11" s="1"/>
  <c r="M274" i="11"/>
  <c r="J274" i="11"/>
  <c r="P273" i="11"/>
  <c r="M273" i="11"/>
  <c r="J273" i="11"/>
  <c r="P272" i="11"/>
  <c r="Q272" i="11" s="1"/>
  <c r="M272" i="11"/>
  <c r="J272" i="11"/>
  <c r="P271" i="11"/>
  <c r="M271" i="11"/>
  <c r="P270" i="11"/>
  <c r="M270" i="11"/>
  <c r="J270" i="11"/>
  <c r="Q270" i="11" s="1"/>
  <c r="O269" i="11"/>
  <c r="N269" i="11"/>
  <c r="P269" i="11" s="1"/>
  <c r="M269" i="11"/>
  <c r="L269" i="11"/>
  <c r="K269" i="11"/>
  <c r="I269" i="11"/>
  <c r="H269" i="11"/>
  <c r="G269" i="11"/>
  <c r="F269" i="11"/>
  <c r="J269" i="11" s="1"/>
  <c r="E269" i="11"/>
  <c r="O268" i="11"/>
  <c r="N268" i="11"/>
  <c r="P268" i="11" s="1"/>
  <c r="L268" i="11"/>
  <c r="K268" i="11"/>
  <c r="M268" i="11" s="1"/>
  <c r="I268" i="11"/>
  <c r="H268" i="11"/>
  <c r="G268" i="11"/>
  <c r="F268" i="11"/>
  <c r="J268" i="11" s="1"/>
  <c r="E268" i="11"/>
  <c r="P266" i="11"/>
  <c r="Q266" i="11" s="1"/>
  <c r="M266" i="11"/>
  <c r="J266" i="11"/>
  <c r="P265" i="11"/>
  <c r="Q265" i="11" s="1"/>
  <c r="M265" i="11"/>
  <c r="J265" i="11"/>
  <c r="P264" i="11"/>
  <c r="Q264" i="11" s="1"/>
  <c r="M264" i="11"/>
  <c r="J264" i="11"/>
  <c r="P263" i="11"/>
  <c r="Q263" i="11" s="1"/>
  <c r="M263" i="11"/>
  <c r="J263" i="11"/>
  <c r="P262" i="11"/>
  <c r="Q262" i="11" s="1"/>
  <c r="M262" i="11"/>
  <c r="J262" i="11"/>
  <c r="P261" i="11"/>
  <c r="Q261" i="11" s="1"/>
  <c r="M261" i="11"/>
  <c r="J261" i="11"/>
  <c r="P260" i="11"/>
  <c r="Q260" i="11" s="1"/>
  <c r="M260" i="11"/>
  <c r="J260" i="11"/>
  <c r="P259" i="11"/>
  <c r="Q259" i="11" s="1"/>
  <c r="M259" i="11"/>
  <c r="J259" i="11"/>
  <c r="P258" i="11"/>
  <c r="Q258" i="11" s="1"/>
  <c r="M258" i="11"/>
  <c r="J258" i="11"/>
  <c r="P257" i="11"/>
  <c r="Q257" i="11" s="1"/>
  <c r="M257" i="11"/>
  <c r="J257" i="11"/>
  <c r="P256" i="11"/>
  <c r="Q256" i="11" s="1"/>
  <c r="M256" i="11"/>
  <c r="J256" i="11"/>
  <c r="P255" i="11"/>
  <c r="Q255" i="11" s="1"/>
  <c r="M255" i="11"/>
  <c r="J255" i="11"/>
  <c r="P254" i="11"/>
  <c r="Q254" i="11" s="1"/>
  <c r="M254" i="11"/>
  <c r="J254" i="11"/>
  <c r="P253" i="11"/>
  <c r="M253" i="11"/>
  <c r="J253" i="11"/>
  <c r="Q252" i="11"/>
  <c r="S252" i="11" s="1"/>
  <c r="P252" i="11"/>
  <c r="M252" i="11"/>
  <c r="J252" i="11"/>
  <c r="P251" i="11"/>
  <c r="M251" i="11"/>
  <c r="J251" i="11"/>
  <c r="Q251" i="11" s="1"/>
  <c r="P250" i="11"/>
  <c r="M250" i="11"/>
  <c r="J250" i="11"/>
  <c r="Q250" i="11" s="1"/>
  <c r="P249" i="11"/>
  <c r="M249" i="11"/>
  <c r="J249" i="11"/>
  <c r="Q249" i="11" s="1"/>
  <c r="P248" i="11"/>
  <c r="M248" i="11"/>
  <c r="J248" i="11"/>
  <c r="Q248" i="11" s="1"/>
  <c r="P247" i="11"/>
  <c r="M247" i="11"/>
  <c r="J247" i="11"/>
  <c r="Q247" i="11" s="1"/>
  <c r="P246" i="11"/>
  <c r="M246" i="11"/>
  <c r="J246" i="11"/>
  <c r="Q246" i="11" s="1"/>
  <c r="P245" i="11"/>
  <c r="M245" i="11"/>
  <c r="J245" i="11"/>
  <c r="Q245" i="11" s="1"/>
  <c r="O244" i="11"/>
  <c r="N244" i="11"/>
  <c r="M244" i="11"/>
  <c r="L244" i="11"/>
  <c r="K244" i="11"/>
  <c r="I244" i="11"/>
  <c r="H244" i="11"/>
  <c r="G244" i="11"/>
  <c r="F244" i="11"/>
  <c r="J244" i="11" s="1"/>
  <c r="E244" i="11"/>
  <c r="O243" i="11"/>
  <c r="N243" i="11"/>
  <c r="M243" i="11"/>
  <c r="L243" i="11"/>
  <c r="K243" i="11"/>
  <c r="I243" i="11"/>
  <c r="H243" i="11"/>
  <c r="G243" i="11"/>
  <c r="F243" i="11"/>
  <c r="E243" i="11"/>
  <c r="P241" i="11"/>
  <c r="Q241" i="11" s="1"/>
  <c r="M241" i="11"/>
  <c r="J241" i="11"/>
  <c r="P240" i="11"/>
  <c r="Q240" i="11" s="1"/>
  <c r="M240" i="11"/>
  <c r="J240" i="11"/>
  <c r="P239" i="11"/>
  <c r="Q239" i="11" s="1"/>
  <c r="M239" i="11"/>
  <c r="J239" i="11"/>
  <c r="P238" i="11"/>
  <c r="Q238" i="11" s="1"/>
  <c r="M238" i="11"/>
  <c r="J238" i="11"/>
  <c r="P237" i="11"/>
  <c r="Q237" i="11" s="1"/>
  <c r="M237" i="11"/>
  <c r="J237" i="11"/>
  <c r="P236" i="11"/>
  <c r="Q236" i="11" s="1"/>
  <c r="M236" i="11"/>
  <c r="J236" i="11"/>
  <c r="P235" i="11"/>
  <c r="Q235" i="11" s="1"/>
  <c r="M235" i="11"/>
  <c r="J235" i="11"/>
  <c r="P234" i="11"/>
  <c r="Q234" i="11" s="1"/>
  <c r="M234" i="11"/>
  <c r="J234" i="11"/>
  <c r="P233" i="11"/>
  <c r="Q233" i="11" s="1"/>
  <c r="M233" i="11"/>
  <c r="J233" i="11"/>
  <c r="P232" i="11"/>
  <c r="Q232" i="11" s="1"/>
  <c r="M232" i="11"/>
  <c r="J232" i="11"/>
  <c r="P231" i="11"/>
  <c r="Q231" i="11" s="1"/>
  <c r="M231" i="11"/>
  <c r="J231" i="11"/>
  <c r="P230" i="11"/>
  <c r="Q230" i="11" s="1"/>
  <c r="M230" i="11"/>
  <c r="J230" i="11"/>
  <c r="P229" i="11"/>
  <c r="O229" i="11"/>
  <c r="N229" i="11"/>
  <c r="L229" i="11"/>
  <c r="K229" i="11"/>
  <c r="M229" i="11" s="1"/>
  <c r="I229" i="11"/>
  <c r="H229" i="11"/>
  <c r="G229" i="11"/>
  <c r="F229" i="11"/>
  <c r="J229" i="11" s="1"/>
  <c r="E229" i="11"/>
  <c r="P228" i="11"/>
  <c r="O228" i="11"/>
  <c r="N228" i="11"/>
  <c r="M228" i="11"/>
  <c r="L228" i="11"/>
  <c r="K228" i="11"/>
  <c r="I228" i="11"/>
  <c r="I194" i="11" s="1"/>
  <c r="H228" i="11"/>
  <c r="G228" i="11"/>
  <c r="F228" i="11"/>
  <c r="E228" i="11"/>
  <c r="P227" i="11"/>
  <c r="M227" i="11"/>
  <c r="J227" i="11"/>
  <c r="Q227" i="11" s="1"/>
  <c r="P226" i="11"/>
  <c r="M226" i="11"/>
  <c r="J226" i="11"/>
  <c r="Q226" i="11" s="1"/>
  <c r="P225" i="11"/>
  <c r="M225" i="11"/>
  <c r="J225" i="11"/>
  <c r="Q225" i="11" s="1"/>
  <c r="P224" i="11"/>
  <c r="M224" i="11"/>
  <c r="J224" i="11"/>
  <c r="Q224" i="11" s="1"/>
  <c r="P223" i="11"/>
  <c r="M223" i="11"/>
  <c r="J223" i="11"/>
  <c r="Q223" i="11" s="1"/>
  <c r="P222" i="11"/>
  <c r="M222" i="11"/>
  <c r="J222" i="11"/>
  <c r="Q222" i="11" s="1"/>
  <c r="P221" i="11"/>
  <c r="M221" i="11"/>
  <c r="J221" i="11"/>
  <c r="Q221" i="11" s="1"/>
  <c r="P220" i="11"/>
  <c r="M220" i="11"/>
  <c r="J220" i="11"/>
  <c r="Q220" i="11" s="1"/>
  <c r="P219" i="11"/>
  <c r="M219" i="11"/>
  <c r="J219" i="11"/>
  <c r="Q219" i="11" s="1"/>
  <c r="P218" i="11"/>
  <c r="M218" i="11"/>
  <c r="J218" i="11"/>
  <c r="Q218" i="11" s="1"/>
  <c r="P217" i="11"/>
  <c r="M217" i="11"/>
  <c r="J217" i="11"/>
  <c r="Q217" i="11" s="1"/>
  <c r="P216" i="11"/>
  <c r="M216" i="11"/>
  <c r="J216" i="11"/>
  <c r="Q216" i="11" s="1"/>
  <c r="P215" i="11"/>
  <c r="M215" i="11"/>
  <c r="J215" i="11"/>
  <c r="Q215" i="11" s="1"/>
  <c r="P214" i="11"/>
  <c r="M214" i="11"/>
  <c r="J214" i="11"/>
  <c r="Q214" i="11" s="1"/>
  <c r="P213" i="11"/>
  <c r="M213" i="11"/>
  <c r="J213" i="11"/>
  <c r="Q213" i="11" s="1"/>
  <c r="P212" i="11"/>
  <c r="M212" i="11"/>
  <c r="J212" i="11"/>
  <c r="Q212" i="11" s="1"/>
  <c r="P211" i="11"/>
  <c r="M211" i="11"/>
  <c r="J211" i="11"/>
  <c r="Q211" i="11" s="1"/>
  <c r="P210" i="11"/>
  <c r="M210" i="11"/>
  <c r="J210" i="11"/>
  <c r="Q210" i="11" s="1"/>
  <c r="P209" i="11"/>
  <c r="M209" i="11"/>
  <c r="J209" i="11"/>
  <c r="Q209" i="11" s="1"/>
  <c r="P208" i="11"/>
  <c r="M208" i="11"/>
  <c r="J208" i="11"/>
  <c r="Q208" i="11" s="1"/>
  <c r="O207" i="11"/>
  <c r="N207" i="11"/>
  <c r="L207" i="11"/>
  <c r="K207" i="11"/>
  <c r="M207" i="11" s="1"/>
  <c r="I207" i="11"/>
  <c r="H207" i="11"/>
  <c r="G207" i="11"/>
  <c r="F207" i="11"/>
  <c r="J207" i="11" s="1"/>
  <c r="E207" i="11"/>
  <c r="P206" i="11"/>
  <c r="O206" i="11"/>
  <c r="N206" i="11"/>
  <c r="M206" i="11"/>
  <c r="Q206" i="11" s="1"/>
  <c r="S206" i="11" s="1"/>
  <c r="L206" i="11"/>
  <c r="K206" i="11"/>
  <c r="I206" i="11"/>
  <c r="H206" i="11"/>
  <c r="G206" i="11"/>
  <c r="F206" i="11"/>
  <c r="E206" i="11"/>
  <c r="J206" i="11" s="1"/>
  <c r="P205" i="11"/>
  <c r="M205" i="11"/>
  <c r="J205" i="11"/>
  <c r="Q205" i="11" s="1"/>
  <c r="P204" i="11"/>
  <c r="M204" i="11"/>
  <c r="J204" i="11"/>
  <c r="Q204" i="11" s="1"/>
  <c r="P203" i="11"/>
  <c r="M203" i="11"/>
  <c r="J203" i="11"/>
  <c r="Q203" i="11" s="1"/>
  <c r="P202" i="11"/>
  <c r="M202" i="11"/>
  <c r="J202" i="11"/>
  <c r="Q202" i="11" s="1"/>
  <c r="P201" i="11"/>
  <c r="M201" i="11"/>
  <c r="J201" i="11"/>
  <c r="Q201" i="11" s="1"/>
  <c r="P200" i="11"/>
  <c r="M200" i="11"/>
  <c r="J200" i="11"/>
  <c r="Q200" i="11" s="1"/>
  <c r="P199" i="11"/>
  <c r="Q199" i="11" s="1"/>
  <c r="M199" i="11"/>
  <c r="J199" i="11"/>
  <c r="P198" i="11"/>
  <c r="M198" i="11"/>
  <c r="J198" i="11"/>
  <c r="O197" i="11"/>
  <c r="O195" i="11" s="1"/>
  <c r="N197" i="11"/>
  <c r="L197" i="11"/>
  <c r="K197" i="11"/>
  <c r="I197" i="11"/>
  <c r="H197" i="11"/>
  <c r="G197" i="11"/>
  <c r="G195" i="11" s="1"/>
  <c r="F197" i="11"/>
  <c r="J197" i="11" s="1"/>
  <c r="E197" i="11"/>
  <c r="P196" i="11"/>
  <c r="O196" i="11"/>
  <c r="N196" i="11"/>
  <c r="L196" i="11"/>
  <c r="L194" i="11" s="1"/>
  <c r="K196" i="11"/>
  <c r="I196" i="11"/>
  <c r="H196" i="11"/>
  <c r="H194" i="11" s="1"/>
  <c r="G196" i="11"/>
  <c r="F196" i="11"/>
  <c r="E196" i="11"/>
  <c r="N195" i="11"/>
  <c r="P195" i="11" s="1"/>
  <c r="L195" i="11"/>
  <c r="I195" i="11"/>
  <c r="H195" i="11"/>
  <c r="F195" i="11"/>
  <c r="E195" i="11"/>
  <c r="O194" i="11"/>
  <c r="N194" i="11"/>
  <c r="P194" i="11" s="1"/>
  <c r="K194" i="11"/>
  <c r="G194" i="11"/>
  <c r="F194" i="11"/>
  <c r="P192" i="11"/>
  <c r="M192" i="11"/>
  <c r="J192" i="11"/>
  <c r="P191" i="11"/>
  <c r="Q191" i="11" s="1"/>
  <c r="M191" i="11"/>
  <c r="J191" i="11"/>
  <c r="P190" i="11"/>
  <c r="Q190" i="11" s="1"/>
  <c r="M190" i="11"/>
  <c r="J190" i="11"/>
  <c r="Q189" i="11"/>
  <c r="S189" i="11" s="1"/>
  <c r="P189" i="11"/>
  <c r="M189" i="11"/>
  <c r="J189" i="11"/>
  <c r="Q188" i="11"/>
  <c r="P188" i="11"/>
  <c r="M188" i="11"/>
  <c r="J188" i="11"/>
  <c r="Q187" i="11"/>
  <c r="P187" i="11"/>
  <c r="M187" i="11"/>
  <c r="J187" i="11"/>
  <c r="Q186" i="11"/>
  <c r="P186" i="11"/>
  <c r="M186" i="11"/>
  <c r="J186" i="11"/>
  <c r="Q185" i="11"/>
  <c r="P185" i="11"/>
  <c r="M185" i="11"/>
  <c r="J185" i="11"/>
  <c r="Q184" i="11"/>
  <c r="P184" i="11"/>
  <c r="M184" i="11"/>
  <c r="J184" i="11"/>
  <c r="Q183" i="11"/>
  <c r="P183" i="11"/>
  <c r="M183" i="11"/>
  <c r="J183" i="11"/>
  <c r="Q182" i="11"/>
  <c r="P182" i="11"/>
  <c r="M182" i="11"/>
  <c r="J182" i="11"/>
  <c r="Q181" i="11"/>
  <c r="P181" i="11"/>
  <c r="M181" i="11"/>
  <c r="J181" i="11"/>
  <c r="Q180" i="11"/>
  <c r="P180" i="11"/>
  <c r="M180" i="11"/>
  <c r="J180" i="11"/>
  <c r="Q179" i="11"/>
  <c r="P179" i="11"/>
  <c r="M179" i="11"/>
  <c r="J179" i="11"/>
  <c r="Q178" i="11"/>
  <c r="P178" i="11"/>
  <c r="M178" i="11"/>
  <c r="J178" i="11"/>
  <c r="Q177" i="11"/>
  <c r="P177" i="11"/>
  <c r="M177" i="11"/>
  <c r="J177" i="11"/>
  <c r="Q176" i="11"/>
  <c r="P176" i="11"/>
  <c r="M176" i="11"/>
  <c r="J176" i="11"/>
  <c r="Q175" i="11"/>
  <c r="P175" i="11"/>
  <c r="M175" i="11"/>
  <c r="J175" i="11"/>
  <c r="Q174" i="11"/>
  <c r="P174" i="11"/>
  <c r="M174" i="11"/>
  <c r="J174" i="11"/>
  <c r="Q173" i="11"/>
  <c r="P173" i="11"/>
  <c r="M173" i="11"/>
  <c r="J173" i="11"/>
  <c r="Q172" i="11"/>
  <c r="P172" i="11"/>
  <c r="M172" i="11"/>
  <c r="J172" i="11"/>
  <c r="Q171" i="11"/>
  <c r="P171" i="11"/>
  <c r="M171" i="11"/>
  <c r="J171" i="11"/>
  <c r="Q170" i="11"/>
  <c r="P170" i="11"/>
  <c r="M170" i="11"/>
  <c r="J170" i="11"/>
  <c r="Q169" i="11"/>
  <c r="P169" i="11"/>
  <c r="M169" i="11"/>
  <c r="J169" i="11"/>
  <c r="Q168" i="11"/>
  <c r="P168" i="11"/>
  <c r="M168" i="11"/>
  <c r="J168" i="11"/>
  <c r="Q167" i="11"/>
  <c r="P167" i="11"/>
  <c r="M167" i="11"/>
  <c r="J167" i="11"/>
  <c r="Q166" i="11"/>
  <c r="P166" i="11"/>
  <c r="M166" i="11"/>
  <c r="J166" i="11"/>
  <c r="Q165" i="11"/>
  <c r="P165" i="11"/>
  <c r="M165" i="11"/>
  <c r="J165" i="11"/>
  <c r="Q164" i="11"/>
  <c r="P164" i="11"/>
  <c r="M164" i="11"/>
  <c r="J164" i="11"/>
  <c r="Q163" i="11"/>
  <c r="P163" i="11"/>
  <c r="M163" i="11"/>
  <c r="J163" i="11"/>
  <c r="S162" i="11"/>
  <c r="P162" i="11"/>
  <c r="M162" i="11"/>
  <c r="J162" i="11"/>
  <c r="Q162" i="11" s="1"/>
  <c r="P161" i="11"/>
  <c r="M161" i="11"/>
  <c r="J161" i="11"/>
  <c r="O160" i="11"/>
  <c r="N160" i="11"/>
  <c r="P160" i="11" s="1"/>
  <c r="L160" i="11"/>
  <c r="K160" i="11"/>
  <c r="M160" i="11" s="1"/>
  <c r="I160" i="11"/>
  <c r="H160" i="11"/>
  <c r="G160" i="11"/>
  <c r="F160" i="11"/>
  <c r="E160" i="11"/>
  <c r="P159" i="11"/>
  <c r="O159" i="11"/>
  <c r="N159" i="11"/>
  <c r="L159" i="11"/>
  <c r="K159" i="11"/>
  <c r="M159" i="11" s="1"/>
  <c r="I159" i="11"/>
  <c r="H159" i="11"/>
  <c r="G159" i="11"/>
  <c r="F159" i="11"/>
  <c r="E159" i="11"/>
  <c r="J159" i="11" s="1"/>
  <c r="Q157" i="11"/>
  <c r="P157" i="11"/>
  <c r="M157" i="11"/>
  <c r="J157" i="11"/>
  <c r="Q156" i="11"/>
  <c r="P156" i="11"/>
  <c r="M156" i="11"/>
  <c r="J156" i="11"/>
  <c r="Q155" i="11"/>
  <c r="P155" i="11"/>
  <c r="M155" i="11"/>
  <c r="J155" i="11"/>
  <c r="Q154" i="11"/>
  <c r="P154" i="11"/>
  <c r="M154" i="11"/>
  <c r="J154" i="11"/>
  <c r="Q153" i="11"/>
  <c r="P153" i="11"/>
  <c r="M153" i="11"/>
  <c r="J153" i="11"/>
  <c r="Q152" i="11"/>
  <c r="P152" i="11"/>
  <c r="M152" i="11"/>
  <c r="J152" i="11"/>
  <c r="P151" i="11"/>
  <c r="M151" i="11"/>
  <c r="J151" i="11"/>
  <c r="Q151" i="11" s="1"/>
  <c r="P150" i="11"/>
  <c r="Q150" i="11" s="1"/>
  <c r="S150" i="11" s="1"/>
  <c r="M150" i="11"/>
  <c r="J150" i="11"/>
  <c r="O149" i="11"/>
  <c r="N149" i="11"/>
  <c r="L149" i="11"/>
  <c r="K149" i="11"/>
  <c r="M149" i="11" s="1"/>
  <c r="I149" i="11"/>
  <c r="H149" i="11"/>
  <c r="G149" i="11"/>
  <c r="F149" i="11"/>
  <c r="J149" i="11" s="1"/>
  <c r="E149" i="11"/>
  <c r="P148" i="11"/>
  <c r="O148" i="11"/>
  <c r="N148" i="11"/>
  <c r="L148" i="11"/>
  <c r="K148" i="11"/>
  <c r="I148" i="11"/>
  <c r="H148" i="11"/>
  <c r="G148" i="11"/>
  <c r="F148" i="11"/>
  <c r="E148" i="11"/>
  <c r="Q146" i="11"/>
  <c r="P146" i="11"/>
  <c r="M146" i="11"/>
  <c r="J146" i="11"/>
  <c r="Q145" i="11"/>
  <c r="P145" i="11"/>
  <c r="M145" i="11"/>
  <c r="J145" i="11"/>
  <c r="Q144" i="11"/>
  <c r="P144" i="11"/>
  <c r="M144" i="11"/>
  <c r="J144" i="11"/>
  <c r="Q143" i="11"/>
  <c r="P143" i="11"/>
  <c r="M143" i="11"/>
  <c r="J143" i="11"/>
  <c r="Q142" i="11"/>
  <c r="P142" i="11"/>
  <c r="M142" i="11"/>
  <c r="J142" i="11"/>
  <c r="Q141" i="11"/>
  <c r="P141" i="11"/>
  <c r="M141" i="11"/>
  <c r="J141" i="11"/>
  <c r="Q140" i="11"/>
  <c r="P140" i="11"/>
  <c r="M140" i="11"/>
  <c r="J140" i="11"/>
  <c r="Q139" i="11"/>
  <c r="P139" i="11"/>
  <c r="M139" i="11"/>
  <c r="J139" i="11"/>
  <c r="Q138" i="11"/>
  <c r="P138" i="11"/>
  <c r="M138" i="11"/>
  <c r="J138" i="11"/>
  <c r="Q137" i="11"/>
  <c r="P137" i="11"/>
  <c r="M137" i="11"/>
  <c r="J137" i="11"/>
  <c r="P136" i="11"/>
  <c r="O136" i="11"/>
  <c r="N136" i="11"/>
  <c r="M136" i="11"/>
  <c r="Q136" i="11" s="1"/>
  <c r="L136" i="11"/>
  <c r="K136" i="11"/>
  <c r="I136" i="11"/>
  <c r="H136" i="11"/>
  <c r="G136" i="11"/>
  <c r="F136" i="11"/>
  <c r="E136" i="11"/>
  <c r="J136" i="11" s="1"/>
  <c r="O135" i="11"/>
  <c r="N135" i="11"/>
  <c r="P135" i="11" s="1"/>
  <c r="M135" i="11"/>
  <c r="L135" i="11"/>
  <c r="K135" i="11"/>
  <c r="I135" i="11"/>
  <c r="H135" i="11"/>
  <c r="G135" i="11"/>
  <c r="F135" i="11"/>
  <c r="J135" i="11" s="1"/>
  <c r="E135" i="11"/>
  <c r="P133" i="11"/>
  <c r="M133" i="11"/>
  <c r="J133" i="11"/>
  <c r="P132" i="11"/>
  <c r="Q132" i="11" s="1"/>
  <c r="M132" i="11"/>
  <c r="J132" i="11"/>
  <c r="P131" i="11"/>
  <c r="Q131" i="11" s="1"/>
  <c r="H130" i="13" s="1"/>
  <c r="M131" i="11"/>
  <c r="J131" i="11"/>
  <c r="P130" i="11"/>
  <c r="M130" i="11"/>
  <c r="J130" i="11"/>
  <c r="P129" i="11"/>
  <c r="M129" i="11"/>
  <c r="J129" i="11"/>
  <c r="P128" i="11"/>
  <c r="Q128" i="11" s="1"/>
  <c r="M128" i="11"/>
  <c r="J128" i="11"/>
  <c r="P127" i="11"/>
  <c r="Q127" i="11" s="1"/>
  <c r="M127" i="11"/>
  <c r="J127" i="11"/>
  <c r="Q126" i="11"/>
  <c r="S126" i="11" s="1"/>
  <c r="P126" i="11"/>
  <c r="M126" i="11"/>
  <c r="J126" i="11"/>
  <c r="Q125" i="11"/>
  <c r="P125" i="11"/>
  <c r="M125" i="11"/>
  <c r="J125" i="11"/>
  <c r="Q124" i="11"/>
  <c r="P124" i="11"/>
  <c r="M124" i="11"/>
  <c r="J124" i="11"/>
  <c r="Q123" i="11"/>
  <c r="P123" i="11"/>
  <c r="M123" i="11"/>
  <c r="J123" i="11"/>
  <c r="Q122" i="11"/>
  <c r="P122" i="11"/>
  <c r="M122" i="11"/>
  <c r="J122" i="11"/>
  <c r="Q121" i="11"/>
  <c r="P121" i="11"/>
  <c r="M121" i="11"/>
  <c r="J121" i="11"/>
  <c r="Q120" i="11"/>
  <c r="P120" i="11"/>
  <c r="M120" i="11"/>
  <c r="J120" i="11"/>
  <c r="S119" i="11"/>
  <c r="P119" i="11"/>
  <c r="M119" i="11"/>
  <c r="J119" i="11"/>
  <c r="Q119" i="11" s="1"/>
  <c r="P118" i="11"/>
  <c r="M118" i="11"/>
  <c r="J118" i="11"/>
  <c r="O117" i="11"/>
  <c r="N117" i="11"/>
  <c r="P117" i="11" s="1"/>
  <c r="L117" i="11"/>
  <c r="K117" i="11"/>
  <c r="M117" i="11" s="1"/>
  <c r="I117" i="11"/>
  <c r="H117" i="11"/>
  <c r="G117" i="11"/>
  <c r="F117" i="11"/>
  <c r="E117" i="11"/>
  <c r="P116" i="11"/>
  <c r="O116" i="11"/>
  <c r="N116" i="11"/>
  <c r="L116" i="11"/>
  <c r="K116" i="11"/>
  <c r="M116" i="11" s="1"/>
  <c r="I116" i="11"/>
  <c r="H116" i="11"/>
  <c r="G116" i="11"/>
  <c r="F116" i="11"/>
  <c r="E116" i="11"/>
  <c r="J116" i="11" s="1"/>
  <c r="Q114" i="11"/>
  <c r="P114" i="11"/>
  <c r="M114" i="11"/>
  <c r="J114" i="11"/>
  <c r="Q113" i="11"/>
  <c r="P113" i="11"/>
  <c r="M113" i="11"/>
  <c r="J113" i="11"/>
  <c r="Q112" i="11"/>
  <c r="P112" i="11"/>
  <c r="M112" i="11"/>
  <c r="J112" i="11"/>
  <c r="Q111" i="11"/>
  <c r="P111" i="11"/>
  <c r="M111" i="11"/>
  <c r="J111" i="11"/>
  <c r="P110" i="11"/>
  <c r="O110" i="11"/>
  <c r="N110" i="11"/>
  <c r="M110" i="11"/>
  <c r="Q110" i="11" s="1"/>
  <c r="H109" i="13" s="1"/>
  <c r="L110" i="11"/>
  <c r="K110" i="11"/>
  <c r="I110" i="11"/>
  <c r="H110" i="11"/>
  <c r="G110" i="11"/>
  <c r="F110" i="11"/>
  <c r="E110" i="11"/>
  <c r="J110" i="11" s="1"/>
  <c r="O109" i="11"/>
  <c r="N109" i="11"/>
  <c r="P109" i="11" s="1"/>
  <c r="M109" i="11"/>
  <c r="L109" i="11"/>
  <c r="K109" i="11"/>
  <c r="I109" i="11"/>
  <c r="H109" i="11"/>
  <c r="G109" i="11"/>
  <c r="F109" i="11"/>
  <c r="J109" i="11" s="1"/>
  <c r="E109" i="11"/>
  <c r="P107" i="11"/>
  <c r="Q107" i="11" s="1"/>
  <c r="H106" i="13" s="1"/>
  <c r="M107" i="11"/>
  <c r="J107" i="11"/>
  <c r="P106" i="11"/>
  <c r="M106" i="11"/>
  <c r="J106" i="11"/>
  <c r="P105" i="11"/>
  <c r="M105" i="11"/>
  <c r="J105" i="11"/>
  <c r="P104" i="11"/>
  <c r="Q104" i="11" s="1"/>
  <c r="M104" i="11"/>
  <c r="J104" i="11"/>
  <c r="P103" i="11"/>
  <c r="Q103" i="11" s="1"/>
  <c r="H102" i="13" s="1"/>
  <c r="M103" i="11"/>
  <c r="J103" i="11"/>
  <c r="P102" i="11"/>
  <c r="M102" i="11"/>
  <c r="J102" i="11"/>
  <c r="P101" i="11"/>
  <c r="M101" i="11"/>
  <c r="J101" i="11"/>
  <c r="P100" i="11"/>
  <c r="Q100" i="11" s="1"/>
  <c r="M100" i="11"/>
  <c r="J100" i="11"/>
  <c r="P99" i="11"/>
  <c r="Q99" i="11" s="1"/>
  <c r="H98" i="13" s="1"/>
  <c r="M99" i="11"/>
  <c r="J99" i="11"/>
  <c r="P98" i="11"/>
  <c r="M98" i="11"/>
  <c r="J98" i="11"/>
  <c r="O97" i="11"/>
  <c r="N97" i="11"/>
  <c r="P97" i="11" s="1"/>
  <c r="L97" i="11"/>
  <c r="K97" i="11"/>
  <c r="M97" i="11" s="1"/>
  <c r="I97" i="11"/>
  <c r="H97" i="11"/>
  <c r="G97" i="11"/>
  <c r="F97" i="11"/>
  <c r="E97" i="11"/>
  <c r="P96" i="11"/>
  <c r="O96" i="11"/>
  <c r="N96" i="11"/>
  <c r="L96" i="11"/>
  <c r="K96" i="11"/>
  <c r="M96" i="11" s="1"/>
  <c r="I96" i="11"/>
  <c r="H96" i="11"/>
  <c r="G96" i="11"/>
  <c r="F96" i="11"/>
  <c r="E96" i="11"/>
  <c r="J96" i="11" s="1"/>
  <c r="Q94" i="11"/>
  <c r="P94" i="11"/>
  <c r="M94" i="11"/>
  <c r="J94" i="11"/>
  <c r="Q93" i="11"/>
  <c r="P93" i="11"/>
  <c r="M93" i="11"/>
  <c r="J93" i="11"/>
  <c r="Q92" i="11"/>
  <c r="P92" i="11"/>
  <c r="M92" i="11"/>
  <c r="J92" i="11"/>
  <c r="Q91" i="11"/>
  <c r="P91" i="11"/>
  <c r="M91" i="11"/>
  <c r="J91" i="11"/>
  <c r="P90" i="11"/>
  <c r="M90" i="11"/>
  <c r="J90" i="11"/>
  <c r="P89" i="11"/>
  <c r="Q89" i="11" s="1"/>
  <c r="S89" i="11" s="1"/>
  <c r="M89" i="11"/>
  <c r="J89" i="11"/>
  <c r="P88" i="11"/>
  <c r="Q88" i="11" s="1"/>
  <c r="M88" i="11"/>
  <c r="J88" i="11"/>
  <c r="P87" i="11"/>
  <c r="M87" i="11"/>
  <c r="J87" i="11"/>
  <c r="O86" i="11"/>
  <c r="N86" i="11"/>
  <c r="P86" i="11" s="1"/>
  <c r="L86" i="11"/>
  <c r="I86" i="11"/>
  <c r="H86" i="11"/>
  <c r="G86" i="11"/>
  <c r="F86" i="11"/>
  <c r="E86" i="11"/>
  <c r="P85" i="11"/>
  <c r="O85" i="11"/>
  <c r="N85" i="11"/>
  <c r="L85" i="11"/>
  <c r="K85" i="11"/>
  <c r="M85" i="11" s="1"/>
  <c r="I85" i="11"/>
  <c r="H85" i="11"/>
  <c r="G85" i="11"/>
  <c r="F85" i="11"/>
  <c r="E85" i="11"/>
  <c r="J85" i="11" s="1"/>
  <c r="Q83" i="11"/>
  <c r="P83" i="11"/>
  <c r="M83" i="11"/>
  <c r="J83" i="11"/>
  <c r="Q82" i="11"/>
  <c r="P82" i="11"/>
  <c r="M82" i="11"/>
  <c r="J82" i="11"/>
  <c r="Q81" i="11"/>
  <c r="P81" i="11"/>
  <c r="M81" i="11"/>
  <c r="J81" i="11"/>
  <c r="Q80" i="11"/>
  <c r="P80" i="11"/>
  <c r="M80" i="11"/>
  <c r="J80" i="11"/>
  <c r="P79" i="11"/>
  <c r="M79" i="11"/>
  <c r="J79" i="11"/>
  <c r="Q79" i="11" s="1"/>
  <c r="S79" i="11" s="1"/>
  <c r="P78" i="11"/>
  <c r="Q78" i="11" s="1"/>
  <c r="S78" i="11" s="1"/>
  <c r="M78" i="11"/>
  <c r="J78" i="11"/>
  <c r="P77" i="11"/>
  <c r="Q77" i="11" s="1"/>
  <c r="M77" i="11"/>
  <c r="J77" i="11"/>
  <c r="P76" i="11"/>
  <c r="M76" i="11"/>
  <c r="J76" i="11"/>
  <c r="P75" i="11"/>
  <c r="M75" i="11"/>
  <c r="J75" i="11"/>
  <c r="P74" i="11"/>
  <c r="M74" i="11"/>
  <c r="J74" i="11"/>
  <c r="P73" i="11"/>
  <c r="Q73" i="11" s="1"/>
  <c r="M73" i="11"/>
  <c r="J73" i="11"/>
  <c r="P72" i="11"/>
  <c r="M72" i="11"/>
  <c r="J72" i="11"/>
  <c r="P71" i="11"/>
  <c r="M71" i="11"/>
  <c r="J71" i="11"/>
  <c r="P70" i="11"/>
  <c r="M70" i="11"/>
  <c r="J70" i="11"/>
  <c r="P69" i="11"/>
  <c r="Q69" i="11" s="1"/>
  <c r="M69" i="11"/>
  <c r="J69" i="11"/>
  <c r="P68" i="11"/>
  <c r="M68" i="11"/>
  <c r="J68" i="11"/>
  <c r="P67" i="11"/>
  <c r="M67" i="11"/>
  <c r="J67" i="11"/>
  <c r="Q66" i="11"/>
  <c r="P66" i="11"/>
  <c r="M66" i="11"/>
  <c r="J66" i="11"/>
  <c r="Q65" i="11"/>
  <c r="P65" i="11"/>
  <c r="M65" i="11"/>
  <c r="J65" i="11"/>
  <c r="Q64" i="11"/>
  <c r="P64" i="11"/>
  <c r="M64" i="11"/>
  <c r="J64" i="11"/>
  <c r="Q63" i="11"/>
  <c r="P63" i="11"/>
  <c r="M63" i="11"/>
  <c r="J63" i="11"/>
  <c r="Q62" i="11"/>
  <c r="P62" i="11"/>
  <c r="M62" i="11"/>
  <c r="J62" i="11"/>
  <c r="Q61" i="11"/>
  <c r="P61" i="11"/>
  <c r="M61" i="11"/>
  <c r="J61" i="11"/>
  <c r="Q60" i="11"/>
  <c r="P60" i="11"/>
  <c r="M60" i="11"/>
  <c r="J60" i="11"/>
  <c r="P59" i="11"/>
  <c r="O59" i="11"/>
  <c r="N59" i="11"/>
  <c r="M59" i="11"/>
  <c r="L59" i="11"/>
  <c r="K59" i="11"/>
  <c r="I59" i="11"/>
  <c r="H59" i="11"/>
  <c r="G59" i="11"/>
  <c r="F59" i="11"/>
  <c r="E59" i="11"/>
  <c r="J59" i="11" s="1"/>
  <c r="O58" i="11"/>
  <c r="N58" i="11"/>
  <c r="P58" i="11" s="1"/>
  <c r="M58" i="11"/>
  <c r="L58" i="11"/>
  <c r="K58" i="11"/>
  <c r="I58" i="11"/>
  <c r="H58" i="11"/>
  <c r="G58" i="11"/>
  <c r="F58" i="11"/>
  <c r="E58" i="11"/>
  <c r="J58" i="11" s="1"/>
  <c r="P56" i="11"/>
  <c r="M56" i="11"/>
  <c r="J56" i="11"/>
  <c r="P55" i="11"/>
  <c r="Q55" i="11" s="1"/>
  <c r="M55" i="11"/>
  <c r="J55" i="11"/>
  <c r="P54" i="11"/>
  <c r="M54" i="11"/>
  <c r="J54" i="11"/>
  <c r="P53" i="11"/>
  <c r="Q53" i="11" s="1"/>
  <c r="M53" i="11"/>
  <c r="J53" i="11"/>
  <c r="P52" i="11"/>
  <c r="M52" i="11"/>
  <c r="J52" i="11"/>
  <c r="P51" i="11"/>
  <c r="Q51" i="11" s="1"/>
  <c r="M51" i="11"/>
  <c r="J51" i="11"/>
  <c r="P50" i="11"/>
  <c r="Q50" i="11" s="1"/>
  <c r="M50" i="11"/>
  <c r="J50" i="11"/>
  <c r="Q49" i="11"/>
  <c r="S49" i="11" s="1"/>
  <c r="P49" i="11"/>
  <c r="M49" i="11"/>
  <c r="J49" i="11"/>
  <c r="Q48" i="11"/>
  <c r="H47" i="13" s="1"/>
  <c r="P48" i="11"/>
  <c r="M48" i="11"/>
  <c r="J48" i="11"/>
  <c r="Q47" i="11"/>
  <c r="P47" i="11"/>
  <c r="M47" i="11"/>
  <c r="J47" i="11"/>
  <c r="Q46" i="11"/>
  <c r="H45" i="13" s="1"/>
  <c r="G45" i="13" s="1"/>
  <c r="P46" i="11"/>
  <c r="M46" i="11"/>
  <c r="J46" i="11"/>
  <c r="Q45" i="11"/>
  <c r="P45" i="11"/>
  <c r="M45" i="11"/>
  <c r="J45" i="11"/>
  <c r="Q44" i="11"/>
  <c r="H43" i="13" s="1"/>
  <c r="J44" i="11"/>
  <c r="P43" i="11"/>
  <c r="O43" i="11"/>
  <c r="N43" i="11"/>
  <c r="M43" i="11"/>
  <c r="L43" i="11"/>
  <c r="K43" i="11"/>
  <c r="I43" i="11"/>
  <c r="H43" i="11"/>
  <c r="E43" i="11"/>
  <c r="P42" i="11"/>
  <c r="M42" i="11"/>
  <c r="Q42" i="11" s="1"/>
  <c r="H41" i="13" s="1"/>
  <c r="J42" i="11"/>
  <c r="P41" i="11"/>
  <c r="M41" i="11"/>
  <c r="J41" i="11"/>
  <c r="O40" i="11"/>
  <c r="N40" i="11"/>
  <c r="P40" i="11" s="1"/>
  <c r="L40" i="11"/>
  <c r="K40" i="11"/>
  <c r="M40" i="11" s="1"/>
  <c r="I40" i="11"/>
  <c r="H40" i="11"/>
  <c r="G40" i="11"/>
  <c r="F40" i="11"/>
  <c r="J40" i="11" s="1"/>
  <c r="E40" i="11"/>
  <c r="O39" i="11"/>
  <c r="P39" i="11" s="1"/>
  <c r="N39" i="11"/>
  <c r="L39" i="11"/>
  <c r="K39" i="11"/>
  <c r="M39" i="11" s="1"/>
  <c r="I39" i="11"/>
  <c r="H39" i="11"/>
  <c r="G39" i="11"/>
  <c r="F39" i="11"/>
  <c r="P37" i="11"/>
  <c r="Q37" i="11" s="1"/>
  <c r="M37" i="11"/>
  <c r="J37" i="11"/>
  <c r="P36" i="11"/>
  <c r="Q36" i="11" s="1"/>
  <c r="M36" i="11"/>
  <c r="J36" i="11"/>
  <c r="P35" i="11"/>
  <c r="Q35" i="11" s="1"/>
  <c r="M35" i="11"/>
  <c r="J35" i="11"/>
  <c r="P34" i="11"/>
  <c r="Q34" i="11" s="1"/>
  <c r="M34" i="11"/>
  <c r="J34" i="11"/>
  <c r="P33" i="11"/>
  <c r="Q33" i="11" s="1"/>
  <c r="M33" i="11"/>
  <c r="J33" i="11"/>
  <c r="P32" i="11"/>
  <c r="Q32" i="11" s="1"/>
  <c r="M32" i="11"/>
  <c r="J32" i="11"/>
  <c r="P31" i="11"/>
  <c r="Q31" i="11" s="1"/>
  <c r="M31" i="11"/>
  <c r="J31" i="11"/>
  <c r="P30" i="11"/>
  <c r="Q30" i="11" s="1"/>
  <c r="M30" i="11"/>
  <c r="J30" i="11"/>
  <c r="P29" i="11"/>
  <c r="Q29" i="11" s="1"/>
  <c r="M29" i="11"/>
  <c r="J29" i="11"/>
  <c r="P28" i="11"/>
  <c r="Q28" i="11" s="1"/>
  <c r="M28" i="11"/>
  <c r="J28" i="11"/>
  <c r="P27" i="11"/>
  <c r="Q27" i="11" s="1"/>
  <c r="M27" i="11"/>
  <c r="J27" i="11"/>
  <c r="P26" i="11"/>
  <c r="Q26" i="11" s="1"/>
  <c r="M26" i="11"/>
  <c r="J26" i="11"/>
  <c r="P25" i="11"/>
  <c r="Q25" i="11" s="1"/>
  <c r="M25" i="11"/>
  <c r="J25" i="11"/>
  <c r="P24" i="11"/>
  <c r="M24" i="11"/>
  <c r="J24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O22" i="11"/>
  <c r="N22" i="11"/>
  <c r="M22" i="11"/>
  <c r="L22" i="11"/>
  <c r="K22" i="11"/>
  <c r="J22" i="11"/>
  <c r="I22" i="11"/>
  <c r="H22" i="11"/>
  <c r="G22" i="11"/>
  <c r="F22" i="11"/>
  <c r="E22" i="11"/>
  <c r="P21" i="11"/>
  <c r="M21" i="11"/>
  <c r="Q21" i="11" s="1"/>
  <c r="J21" i="11"/>
  <c r="P20" i="11"/>
  <c r="M20" i="11"/>
  <c r="J20" i="11"/>
  <c r="P19" i="11"/>
  <c r="M19" i="11"/>
  <c r="Q19" i="11" s="1"/>
  <c r="H18" i="13" s="1"/>
  <c r="J19" i="11"/>
  <c r="P18" i="11"/>
  <c r="M18" i="11"/>
  <c r="J18" i="11"/>
  <c r="P17" i="11"/>
  <c r="M17" i="11"/>
  <c r="J17" i="11"/>
  <c r="P16" i="11"/>
  <c r="Q16" i="11" s="1"/>
  <c r="M16" i="11"/>
  <c r="J16" i="11"/>
  <c r="P15" i="11"/>
  <c r="Q15" i="11" s="1"/>
  <c r="M15" i="11"/>
  <c r="J15" i="11"/>
  <c r="P14" i="11"/>
  <c r="Q14" i="11" s="1"/>
  <c r="M14" i="11"/>
  <c r="J14" i="11"/>
  <c r="P13" i="11"/>
  <c r="Q13" i="11" s="1"/>
  <c r="M13" i="11"/>
  <c r="J13" i="11"/>
  <c r="P12" i="11"/>
  <c r="Q12" i="11" s="1"/>
  <c r="M12" i="11"/>
  <c r="J12" i="11"/>
  <c r="P11" i="11"/>
  <c r="Q11" i="11" s="1"/>
  <c r="M11" i="11"/>
  <c r="J11" i="11"/>
  <c r="P10" i="11"/>
  <c r="Q10" i="11" s="1"/>
  <c r="M10" i="11"/>
  <c r="J10" i="11"/>
  <c r="P9" i="11"/>
  <c r="O9" i="11"/>
  <c r="N9" i="11"/>
  <c r="L9" i="11"/>
  <c r="K9" i="11"/>
  <c r="I9" i="11"/>
  <c r="I7" i="11" s="1"/>
  <c r="H9" i="11"/>
  <c r="G9" i="11"/>
  <c r="F9" i="11"/>
  <c r="E9" i="11"/>
  <c r="E7" i="11" s="1"/>
  <c r="O8" i="11"/>
  <c r="N8" i="11"/>
  <c r="P8" i="11" s="1"/>
  <c r="M8" i="11"/>
  <c r="L8" i="11"/>
  <c r="K8" i="11"/>
  <c r="I8" i="11"/>
  <c r="H8" i="11"/>
  <c r="G8" i="11"/>
  <c r="F8" i="11"/>
  <c r="F6" i="11" s="1"/>
  <c r="F4" i="11" s="1"/>
  <c r="E8" i="11"/>
  <c r="O7" i="11"/>
  <c r="O5" i="11" s="1"/>
  <c r="N7" i="11"/>
  <c r="K7" i="11"/>
  <c r="G7" i="11"/>
  <c r="F7" i="11"/>
  <c r="F5" i="11" s="1"/>
  <c r="O6" i="11"/>
  <c r="O4" i="11" s="1"/>
  <c r="L6" i="11"/>
  <c r="L4" i="11" s="1"/>
  <c r="K6" i="11"/>
  <c r="H6" i="11"/>
  <c r="H4" i="11" s="1"/>
  <c r="G6" i="11"/>
  <c r="G4" i="11" s="1"/>
  <c r="N347" i="13"/>
  <c r="H347" i="13"/>
  <c r="P345" i="13"/>
  <c r="J345" i="13"/>
  <c r="N343" i="13"/>
  <c r="H343" i="13"/>
  <c r="P341" i="13"/>
  <c r="J341" i="13"/>
  <c r="F341" i="13"/>
  <c r="N339" i="13"/>
  <c r="H339" i="13"/>
  <c r="P337" i="13"/>
  <c r="J337" i="13"/>
  <c r="N335" i="13"/>
  <c r="H335" i="13"/>
  <c r="P333" i="13"/>
  <c r="J333" i="13"/>
  <c r="N331" i="13"/>
  <c r="H331" i="13"/>
  <c r="P329" i="13"/>
  <c r="J329" i="13"/>
  <c r="N327" i="13"/>
  <c r="H327" i="13"/>
  <c r="P325" i="13"/>
  <c r="J325" i="13"/>
  <c r="N323" i="13"/>
  <c r="H323" i="13"/>
  <c r="AA319" i="13"/>
  <c r="V319" i="13"/>
  <c r="U319" i="13" s="1"/>
  <c r="R319" i="13"/>
  <c r="P319" i="13"/>
  <c r="N319" i="13"/>
  <c r="O319" i="13" s="1"/>
  <c r="J319" i="13"/>
  <c r="I319" i="13" s="1"/>
  <c r="H319" i="13"/>
  <c r="X317" i="13"/>
  <c r="V317" i="13"/>
  <c r="U317" i="13" s="1"/>
  <c r="T317" i="13"/>
  <c r="R317" i="13"/>
  <c r="P317" i="13"/>
  <c r="N317" i="13"/>
  <c r="L317" i="13"/>
  <c r="J317" i="13"/>
  <c r="H317" i="13"/>
  <c r="AB315" i="13"/>
  <c r="X315" i="13"/>
  <c r="V315" i="13"/>
  <c r="R315" i="13"/>
  <c r="P315" i="13"/>
  <c r="Q315" i="13" s="1"/>
  <c r="N315" i="13"/>
  <c r="L315" i="13"/>
  <c r="K315" i="13" s="1"/>
  <c r="J315" i="13"/>
  <c r="H315" i="13"/>
  <c r="Z313" i="13"/>
  <c r="X313" i="13"/>
  <c r="V313" i="13"/>
  <c r="T313" i="13"/>
  <c r="S313" i="13" s="1"/>
  <c r="R313" i="13"/>
  <c r="P313" i="13"/>
  <c r="N313" i="13"/>
  <c r="L313" i="13"/>
  <c r="K313" i="13" s="1"/>
  <c r="J313" i="13"/>
  <c r="H313" i="13"/>
  <c r="X311" i="13"/>
  <c r="W311" i="13" s="1"/>
  <c r="V311" i="13"/>
  <c r="R311" i="13"/>
  <c r="Q311" i="13" s="1"/>
  <c r="P311" i="13"/>
  <c r="N311" i="13"/>
  <c r="O311" i="13" s="1"/>
  <c r="L311" i="13"/>
  <c r="J311" i="13"/>
  <c r="H311" i="13"/>
  <c r="AB309" i="13"/>
  <c r="Z309" i="13"/>
  <c r="X309" i="13"/>
  <c r="V309" i="13"/>
  <c r="T309" i="13"/>
  <c r="R309" i="13"/>
  <c r="Q309" i="13" s="1"/>
  <c r="P309" i="13"/>
  <c r="N309" i="13"/>
  <c r="L309" i="13"/>
  <c r="J309" i="13"/>
  <c r="I309" i="13" s="1"/>
  <c r="H309" i="13"/>
  <c r="AB307" i="13"/>
  <c r="Z307" i="13"/>
  <c r="V307" i="13"/>
  <c r="T307" i="13"/>
  <c r="U307" i="13" s="1"/>
  <c r="R307" i="13"/>
  <c r="P307" i="13"/>
  <c r="Q307" i="13" s="1"/>
  <c r="N307" i="13"/>
  <c r="L307" i="13"/>
  <c r="M307" i="13" s="1"/>
  <c r="J307" i="13"/>
  <c r="H307" i="13"/>
  <c r="Z305" i="13"/>
  <c r="X305" i="13"/>
  <c r="W305" i="13" s="1"/>
  <c r="V305" i="13"/>
  <c r="T305" i="13"/>
  <c r="R305" i="13"/>
  <c r="P305" i="13"/>
  <c r="N305" i="13"/>
  <c r="L305" i="13"/>
  <c r="J305" i="13"/>
  <c r="H305" i="13"/>
  <c r="AB303" i="13"/>
  <c r="Z303" i="13"/>
  <c r="AA303" i="13" s="1"/>
  <c r="V303" i="13"/>
  <c r="R303" i="13"/>
  <c r="P303" i="13"/>
  <c r="N303" i="13"/>
  <c r="O303" i="13" s="1"/>
  <c r="L303" i="13"/>
  <c r="K303" i="13" s="1"/>
  <c r="J303" i="13"/>
  <c r="H303" i="13"/>
  <c r="X301" i="13"/>
  <c r="V301" i="13"/>
  <c r="T301" i="13"/>
  <c r="R301" i="13"/>
  <c r="P301" i="13"/>
  <c r="N301" i="13"/>
  <c r="M301" i="13" s="1"/>
  <c r="L301" i="13"/>
  <c r="J301" i="13"/>
  <c r="I301" i="13" s="1"/>
  <c r="H301" i="13"/>
  <c r="AB299" i="13"/>
  <c r="V299" i="13"/>
  <c r="U299" i="13" s="1"/>
  <c r="R299" i="13"/>
  <c r="P299" i="13"/>
  <c r="O299" i="13" s="1"/>
  <c r="N299" i="13"/>
  <c r="J299" i="13"/>
  <c r="I299" i="13"/>
  <c r="H299" i="13"/>
  <c r="N295" i="13"/>
  <c r="P293" i="13"/>
  <c r="J293" i="13"/>
  <c r="H293" i="13"/>
  <c r="N291" i="13"/>
  <c r="AB286" i="13"/>
  <c r="V286" i="13"/>
  <c r="P286" i="13"/>
  <c r="N286" i="13"/>
  <c r="J286" i="13"/>
  <c r="I286" i="13" s="1"/>
  <c r="H286" i="13"/>
  <c r="G286" i="13" s="1"/>
  <c r="F286" i="13"/>
  <c r="AB284" i="13"/>
  <c r="R284" i="13"/>
  <c r="N284" i="13"/>
  <c r="J284" i="13"/>
  <c r="AB282" i="13"/>
  <c r="N282" i="13"/>
  <c r="J282" i="13"/>
  <c r="AB280" i="13"/>
  <c r="V280" i="13"/>
  <c r="T280" i="13"/>
  <c r="U280" i="13" s="1"/>
  <c r="R280" i="13"/>
  <c r="P280" i="13"/>
  <c r="N280" i="13"/>
  <c r="L280" i="13"/>
  <c r="K280" i="13" s="1"/>
  <c r="J280" i="13"/>
  <c r="I280" i="13"/>
  <c r="H280" i="13"/>
  <c r="AB278" i="13"/>
  <c r="Z278" i="13"/>
  <c r="X278" i="13"/>
  <c r="W278" i="13" s="1"/>
  <c r="V278" i="13"/>
  <c r="T278" i="13"/>
  <c r="P278" i="13"/>
  <c r="N278" i="13"/>
  <c r="L278" i="13"/>
  <c r="K278" i="13" s="1"/>
  <c r="J278" i="13"/>
  <c r="H278" i="13"/>
  <c r="AB276" i="13"/>
  <c r="Z276" i="13"/>
  <c r="AA276" i="13" s="1"/>
  <c r="X276" i="13"/>
  <c r="V276" i="13"/>
  <c r="U276" i="13"/>
  <c r="T276" i="13"/>
  <c r="R276" i="13"/>
  <c r="S276" i="13" s="1"/>
  <c r="P276" i="13"/>
  <c r="N276" i="13"/>
  <c r="L276" i="13"/>
  <c r="M276" i="13" s="1"/>
  <c r="J276" i="13"/>
  <c r="K276" i="13" s="1"/>
  <c r="H276" i="13"/>
  <c r="AB274" i="13"/>
  <c r="R274" i="13"/>
  <c r="P274" i="13"/>
  <c r="L274" i="13"/>
  <c r="K274" i="13" s="1"/>
  <c r="J274" i="13"/>
  <c r="I274" i="13" s="1"/>
  <c r="H274" i="13"/>
  <c r="G274" i="13" s="1"/>
  <c r="F274" i="13"/>
  <c r="Z272" i="13"/>
  <c r="R272" i="13"/>
  <c r="N272" i="13"/>
  <c r="J272" i="13"/>
  <c r="R270" i="13"/>
  <c r="N270" i="13"/>
  <c r="J270" i="13"/>
  <c r="F270" i="13"/>
  <c r="AB265" i="13"/>
  <c r="Z265" i="13"/>
  <c r="Y265" i="13"/>
  <c r="X265" i="13"/>
  <c r="W265" i="13" s="1"/>
  <c r="V265" i="13"/>
  <c r="T265" i="13"/>
  <c r="U265" i="13" s="1"/>
  <c r="R265" i="13"/>
  <c r="P265" i="13"/>
  <c r="Q265" i="13" s="1"/>
  <c r="N265" i="13"/>
  <c r="L265" i="13"/>
  <c r="J265" i="13"/>
  <c r="I265" i="13" s="1"/>
  <c r="H265" i="13"/>
  <c r="AB263" i="13"/>
  <c r="Z263" i="13"/>
  <c r="X263" i="13"/>
  <c r="W263" i="13" s="1"/>
  <c r="V263" i="13"/>
  <c r="T263" i="13"/>
  <c r="R263" i="13"/>
  <c r="P263" i="13"/>
  <c r="N263" i="13"/>
  <c r="L263" i="13"/>
  <c r="K263" i="13" s="1"/>
  <c r="J263" i="13"/>
  <c r="H263" i="13"/>
  <c r="AB261" i="13"/>
  <c r="AA261" i="13" s="1"/>
  <c r="X261" i="13"/>
  <c r="V261" i="13"/>
  <c r="W261" i="13" s="1"/>
  <c r="T261" i="13"/>
  <c r="R261" i="13"/>
  <c r="Q261" i="13" s="1"/>
  <c r="P261" i="13"/>
  <c r="N261" i="13"/>
  <c r="O261" i="13" s="1"/>
  <c r="L261" i="13"/>
  <c r="J261" i="13"/>
  <c r="H261" i="13"/>
  <c r="AB259" i="13"/>
  <c r="X259" i="13"/>
  <c r="V259" i="13"/>
  <c r="U259" i="13" s="1"/>
  <c r="T259" i="13"/>
  <c r="R259" i="13"/>
  <c r="P259" i="13"/>
  <c r="N259" i="13"/>
  <c r="L259" i="13"/>
  <c r="K259" i="13" s="1"/>
  <c r="J259" i="13"/>
  <c r="H259" i="13"/>
  <c r="AB257" i="13"/>
  <c r="X257" i="13"/>
  <c r="V257" i="13"/>
  <c r="T257" i="13"/>
  <c r="S257" i="13"/>
  <c r="R257" i="13"/>
  <c r="Q257" i="13" s="1"/>
  <c r="P257" i="13"/>
  <c r="N257" i="13"/>
  <c r="O257" i="13" s="1"/>
  <c r="L257" i="13"/>
  <c r="J257" i="13"/>
  <c r="H257" i="13"/>
  <c r="AB255" i="13"/>
  <c r="Z255" i="13"/>
  <c r="Y255" i="13" s="1"/>
  <c r="X255" i="13"/>
  <c r="W255" i="13" s="1"/>
  <c r="V255" i="13"/>
  <c r="T255" i="13"/>
  <c r="S255" i="13" s="1"/>
  <c r="R255" i="13"/>
  <c r="Q255" i="13" s="1"/>
  <c r="P255" i="13"/>
  <c r="N255" i="13"/>
  <c r="L255" i="13"/>
  <c r="K255" i="13" s="1"/>
  <c r="J255" i="13"/>
  <c r="I255" i="13" s="1"/>
  <c r="H255" i="13"/>
  <c r="AB253" i="13"/>
  <c r="AA253" i="13"/>
  <c r="X253" i="13"/>
  <c r="W253" i="13" s="1"/>
  <c r="V253" i="13"/>
  <c r="T253" i="13"/>
  <c r="S253" i="13"/>
  <c r="R253" i="13"/>
  <c r="L253" i="13"/>
  <c r="H253" i="13"/>
  <c r="AB251" i="13"/>
  <c r="X251" i="13"/>
  <c r="V251" i="13"/>
  <c r="T251" i="13"/>
  <c r="R251" i="13"/>
  <c r="Q251" i="13" s="1"/>
  <c r="P251" i="13"/>
  <c r="N251" i="13"/>
  <c r="L251" i="13"/>
  <c r="J251" i="13"/>
  <c r="I251" i="13" s="1"/>
  <c r="H251" i="13"/>
  <c r="P249" i="13"/>
  <c r="O249" i="13"/>
  <c r="N249" i="13"/>
  <c r="H249" i="13"/>
  <c r="P247" i="13"/>
  <c r="J247" i="13"/>
  <c r="H247" i="13"/>
  <c r="P245" i="13"/>
  <c r="N245" i="13"/>
  <c r="O245" i="13" s="1"/>
  <c r="H245" i="13"/>
  <c r="J191" i="13"/>
  <c r="AB189" i="13"/>
  <c r="V189" i="13"/>
  <c r="P189" i="13"/>
  <c r="H189" i="13"/>
  <c r="V187" i="13"/>
  <c r="L187" i="13"/>
  <c r="J187" i="13"/>
  <c r="H187" i="13"/>
  <c r="AB185" i="13"/>
  <c r="Z185" i="13"/>
  <c r="V185" i="13"/>
  <c r="P185" i="13"/>
  <c r="N185" i="13"/>
  <c r="J185" i="13"/>
  <c r="I185" i="13" s="1"/>
  <c r="H185" i="13"/>
  <c r="V183" i="13"/>
  <c r="N183" i="13"/>
  <c r="J183" i="13"/>
  <c r="H183" i="13"/>
  <c r="V181" i="13"/>
  <c r="P181" i="13"/>
  <c r="O181" i="13" s="1"/>
  <c r="N181" i="13"/>
  <c r="J181" i="13"/>
  <c r="H181" i="13"/>
  <c r="W179" i="13"/>
  <c r="V179" i="13"/>
  <c r="J179" i="13"/>
  <c r="H179" i="13"/>
  <c r="AB177" i="13"/>
  <c r="V177" i="13"/>
  <c r="U177" i="13" s="1"/>
  <c r="P177" i="13"/>
  <c r="N177" i="13"/>
  <c r="J177" i="13"/>
  <c r="I177" i="13" s="1"/>
  <c r="H177" i="13"/>
  <c r="X175" i="13"/>
  <c r="V175" i="13"/>
  <c r="U175" i="13"/>
  <c r="L175" i="13"/>
  <c r="K175" i="13" s="1"/>
  <c r="J175" i="13"/>
  <c r="I175" i="13"/>
  <c r="H175" i="13"/>
  <c r="AB173" i="13"/>
  <c r="Z173" i="13"/>
  <c r="V173" i="13"/>
  <c r="P173" i="13"/>
  <c r="N173" i="13"/>
  <c r="J173" i="13"/>
  <c r="H173" i="13"/>
  <c r="X171" i="13"/>
  <c r="V171" i="13"/>
  <c r="J171" i="13"/>
  <c r="H171" i="13"/>
  <c r="X169" i="13"/>
  <c r="V169" i="13"/>
  <c r="N169" i="13"/>
  <c r="J169" i="13"/>
  <c r="H169" i="13"/>
  <c r="V167" i="13"/>
  <c r="T167" i="13"/>
  <c r="R167" i="13"/>
  <c r="H167" i="13"/>
  <c r="AB165" i="13"/>
  <c r="V165" i="13"/>
  <c r="T165" i="13"/>
  <c r="N165" i="13"/>
  <c r="H165" i="13"/>
  <c r="V163" i="13"/>
  <c r="W163" i="13" s="1"/>
  <c r="H163" i="13"/>
  <c r="R161" i="13"/>
  <c r="P161" i="13"/>
  <c r="N161" i="13"/>
  <c r="H161" i="13"/>
  <c r="L159" i="13"/>
  <c r="N156" i="13"/>
  <c r="J156" i="13"/>
  <c r="I156" i="13" s="1"/>
  <c r="H156" i="13"/>
  <c r="G156" i="13" s="1"/>
  <c r="F156" i="13"/>
  <c r="AB154" i="13"/>
  <c r="X154" i="13"/>
  <c r="V154" i="13"/>
  <c r="T154" i="13"/>
  <c r="P154" i="13"/>
  <c r="O154" i="13" s="1"/>
  <c r="N154" i="13"/>
  <c r="H154" i="13"/>
  <c r="N152" i="13"/>
  <c r="J152" i="13"/>
  <c r="H152" i="13"/>
  <c r="R150" i="13"/>
  <c r="P150" i="13"/>
  <c r="N150" i="13"/>
  <c r="R148" i="13"/>
  <c r="X145" i="13"/>
  <c r="V145" i="13"/>
  <c r="U145" i="13"/>
  <c r="T145" i="13"/>
  <c r="N145" i="13"/>
  <c r="H145" i="13"/>
  <c r="X143" i="13"/>
  <c r="V143" i="13"/>
  <c r="T143" i="13"/>
  <c r="H143" i="13"/>
  <c r="G143" i="13" s="1"/>
  <c r="F143" i="13"/>
  <c r="X141" i="13"/>
  <c r="T141" i="13"/>
  <c r="N141" i="13"/>
  <c r="H141" i="13"/>
  <c r="X139" i="13"/>
  <c r="V139" i="13"/>
  <c r="U139" i="13" s="1"/>
  <c r="T139" i="13"/>
  <c r="L139" i="13"/>
  <c r="H139" i="13"/>
  <c r="X137" i="13"/>
  <c r="V137" i="13"/>
  <c r="U137" i="13"/>
  <c r="T137" i="13"/>
  <c r="N137" i="13"/>
  <c r="H137" i="13"/>
  <c r="AB135" i="13"/>
  <c r="H135" i="13"/>
  <c r="X132" i="13"/>
  <c r="T132" i="13"/>
  <c r="P132" i="13"/>
  <c r="F132" i="13"/>
  <c r="AB130" i="13"/>
  <c r="P130" i="13"/>
  <c r="N130" i="13"/>
  <c r="O130" i="13" s="1"/>
  <c r="L130" i="13"/>
  <c r="X128" i="13"/>
  <c r="T128" i="13"/>
  <c r="P128" i="13"/>
  <c r="F128" i="13"/>
  <c r="V126" i="13"/>
  <c r="R126" i="13"/>
  <c r="H126" i="13"/>
  <c r="V124" i="13"/>
  <c r="T124" i="13"/>
  <c r="R124" i="13"/>
  <c r="N124" i="13"/>
  <c r="H124" i="13"/>
  <c r="Z122" i="13"/>
  <c r="V122" i="13"/>
  <c r="T122" i="13"/>
  <c r="U122" i="13" s="1"/>
  <c r="N122" i="13"/>
  <c r="O122" i="13" s="1"/>
  <c r="I122" i="13"/>
  <c r="H122" i="13"/>
  <c r="X120" i="13"/>
  <c r="V120" i="13"/>
  <c r="N120" i="13"/>
  <c r="H120" i="13"/>
  <c r="N118" i="13"/>
  <c r="J118" i="13"/>
  <c r="H118" i="13"/>
  <c r="Z113" i="13"/>
  <c r="Y113" i="13"/>
  <c r="T113" i="13"/>
  <c r="N113" i="13"/>
  <c r="J113" i="13"/>
  <c r="I113" i="13" s="1"/>
  <c r="H113" i="13"/>
  <c r="N111" i="13"/>
  <c r="H111" i="13"/>
  <c r="V109" i="13"/>
  <c r="R106" i="13"/>
  <c r="P106" i="13"/>
  <c r="N106" i="13"/>
  <c r="L106" i="13"/>
  <c r="M106" i="13" s="1"/>
  <c r="Z104" i="13"/>
  <c r="X104" i="13"/>
  <c r="V104" i="13"/>
  <c r="AB102" i="13"/>
  <c r="P102" i="13"/>
  <c r="N102" i="13"/>
  <c r="AB100" i="13"/>
  <c r="V100" i="13"/>
  <c r="P98" i="13"/>
  <c r="N98" i="13"/>
  <c r="X93" i="13"/>
  <c r="V93" i="13"/>
  <c r="U93" i="13" s="1"/>
  <c r="T93" i="13"/>
  <c r="N93" i="13"/>
  <c r="H93" i="13"/>
  <c r="X91" i="13"/>
  <c r="W91" i="13" s="1"/>
  <c r="V91" i="13"/>
  <c r="T91" i="13"/>
  <c r="N91" i="13"/>
  <c r="H91" i="13"/>
  <c r="P89" i="13"/>
  <c r="N89" i="13"/>
  <c r="O89" i="13" s="1"/>
  <c r="J89" i="13"/>
  <c r="K89" i="13" s="1"/>
  <c r="AB87" i="13"/>
  <c r="N87" i="13"/>
  <c r="H87" i="13"/>
  <c r="N82" i="13"/>
  <c r="J82" i="13"/>
  <c r="H82" i="13"/>
  <c r="G82" i="13" s="1"/>
  <c r="F82" i="13"/>
  <c r="J80" i="13"/>
  <c r="H80" i="13"/>
  <c r="R78" i="13"/>
  <c r="N78" i="13"/>
  <c r="H78" i="13"/>
  <c r="Z76" i="13"/>
  <c r="N76" i="13"/>
  <c r="H76" i="13"/>
  <c r="V74" i="13"/>
  <c r="N74" i="13"/>
  <c r="P72" i="13"/>
  <c r="N72" i="13"/>
  <c r="H72" i="13"/>
  <c r="G72" i="13" s="1"/>
  <c r="F72" i="13"/>
  <c r="AB70" i="13"/>
  <c r="V70" i="13"/>
  <c r="P70" i="13"/>
  <c r="N70" i="13"/>
  <c r="O70" i="13" s="1"/>
  <c r="F70" i="13"/>
  <c r="AB68" i="13"/>
  <c r="T68" i="13"/>
  <c r="P68" i="13"/>
  <c r="N68" i="13"/>
  <c r="H68" i="13"/>
  <c r="V66" i="13"/>
  <c r="U66" i="13"/>
  <c r="T66" i="13"/>
  <c r="N66" i="13"/>
  <c r="J66" i="13"/>
  <c r="V64" i="13"/>
  <c r="U64" i="13" s="1"/>
  <c r="T64" i="13"/>
  <c r="S64" i="13" s="1"/>
  <c r="H64" i="13"/>
  <c r="G64" i="13" s="1"/>
  <c r="F64" i="13"/>
  <c r="T62" i="13"/>
  <c r="J62" i="13"/>
  <c r="H62" i="13"/>
  <c r="T60" i="13"/>
  <c r="R60" i="13"/>
  <c r="J60" i="13"/>
  <c r="H60" i="13"/>
  <c r="Z55" i="13"/>
  <c r="V55" i="13"/>
  <c r="P55" i="13"/>
  <c r="N55" i="13"/>
  <c r="N53" i="13"/>
  <c r="V51" i="13"/>
  <c r="N51" i="13"/>
  <c r="N49" i="13"/>
  <c r="J49" i="13"/>
  <c r="H49" i="13"/>
  <c r="V47" i="13"/>
  <c r="R47" i="13"/>
  <c r="F47" i="13"/>
  <c r="V45" i="13"/>
  <c r="J45" i="13"/>
  <c r="F45" i="13"/>
  <c r="AA43" i="13"/>
  <c r="Z43" i="13"/>
  <c r="V43" i="13"/>
  <c r="T43" i="13"/>
  <c r="P43" i="13"/>
  <c r="N43" i="13"/>
  <c r="L43" i="13"/>
  <c r="M43" i="13" s="1"/>
  <c r="J43" i="13"/>
  <c r="P41" i="13"/>
  <c r="N41" i="13"/>
  <c r="J41" i="13"/>
  <c r="V36" i="13"/>
  <c r="H36" i="13"/>
  <c r="V34" i="13"/>
  <c r="N34" i="13"/>
  <c r="H34" i="13"/>
  <c r="G34" i="13" s="1"/>
  <c r="F34" i="13"/>
  <c r="AB32" i="13"/>
  <c r="V32" i="13"/>
  <c r="H32" i="13"/>
  <c r="V30" i="13"/>
  <c r="N30" i="13"/>
  <c r="H30" i="13"/>
  <c r="V28" i="13"/>
  <c r="T28" i="13"/>
  <c r="U28" i="13" s="1"/>
  <c r="H28" i="13"/>
  <c r="H26" i="13"/>
  <c r="V24" i="13"/>
  <c r="H24" i="13"/>
  <c r="T20" i="13"/>
  <c r="N20" i="13"/>
  <c r="L20" i="13"/>
  <c r="J20" i="13"/>
  <c r="K20" i="13" s="1"/>
  <c r="H20" i="13"/>
  <c r="N18" i="13"/>
  <c r="L18" i="13"/>
  <c r="K18" i="13" s="1"/>
  <c r="J18" i="13"/>
  <c r="AB16" i="13"/>
  <c r="R16" i="13"/>
  <c r="P16" i="13"/>
  <c r="Q16" i="13" s="1"/>
  <c r="N16" i="13"/>
  <c r="J16" i="13"/>
  <c r="V14" i="13"/>
  <c r="J14" i="13"/>
  <c r="I14" i="13" s="1"/>
  <c r="H14" i="13"/>
  <c r="V12" i="13"/>
  <c r="N12" i="13"/>
  <c r="O12" i="13" s="1"/>
  <c r="H12" i="13"/>
  <c r="V10" i="13"/>
  <c r="J10" i="13"/>
  <c r="H10" i="13"/>
  <c r="J89" i="12"/>
  <c r="M89" i="12"/>
  <c r="P89" i="12"/>
  <c r="Q89" i="12"/>
  <c r="E89" i="13" s="1"/>
  <c r="J90" i="12"/>
  <c r="Q90" i="12" s="1"/>
  <c r="F89" i="13" s="1"/>
  <c r="M90" i="12"/>
  <c r="P90" i="12"/>
  <c r="J91" i="12"/>
  <c r="M91" i="12"/>
  <c r="P91" i="12"/>
  <c r="Q91" i="12"/>
  <c r="J92" i="12"/>
  <c r="M92" i="12"/>
  <c r="P92" i="12"/>
  <c r="Q92" i="12"/>
  <c r="F91" i="13" s="1"/>
  <c r="M87" i="12"/>
  <c r="E289" i="13"/>
  <c r="Q66" i="12"/>
  <c r="D307" i="13"/>
  <c r="D238" i="13"/>
  <c r="D236" i="13"/>
  <c r="D232" i="13"/>
  <c r="D230" i="13"/>
  <c r="D187" i="13"/>
  <c r="D183" i="13"/>
  <c r="D179" i="13"/>
  <c r="D175" i="13"/>
  <c r="E347" i="13"/>
  <c r="E345" i="13"/>
  <c r="E343" i="13"/>
  <c r="E341" i="13"/>
  <c r="E339" i="13"/>
  <c r="E337" i="13"/>
  <c r="E335" i="13"/>
  <c r="E333" i="13"/>
  <c r="E331" i="13"/>
  <c r="E329" i="13"/>
  <c r="E327" i="13"/>
  <c r="E325" i="13"/>
  <c r="E323" i="13"/>
  <c r="E321" i="13"/>
  <c r="E319" i="13"/>
  <c r="E317" i="13"/>
  <c r="E315" i="13"/>
  <c r="D315" i="13"/>
  <c r="E313" i="13"/>
  <c r="E311" i="13"/>
  <c r="D311" i="13"/>
  <c r="E309" i="13"/>
  <c r="E307" i="13"/>
  <c r="E305" i="13"/>
  <c r="D305" i="13"/>
  <c r="E303" i="13"/>
  <c r="E301" i="13"/>
  <c r="D301" i="13"/>
  <c r="E299" i="13"/>
  <c r="E297" i="13"/>
  <c r="E295" i="13"/>
  <c r="E293" i="13"/>
  <c r="E291" i="13"/>
  <c r="E286" i="13"/>
  <c r="E284" i="13"/>
  <c r="E282" i="13"/>
  <c r="E280" i="13"/>
  <c r="D280" i="13"/>
  <c r="E278" i="13"/>
  <c r="E276" i="13"/>
  <c r="D276" i="13"/>
  <c r="E274" i="13"/>
  <c r="E272" i="13"/>
  <c r="E268" i="13" s="1"/>
  <c r="E270" i="13"/>
  <c r="E265" i="13"/>
  <c r="D265" i="13"/>
  <c r="E263" i="13"/>
  <c r="D263" i="13"/>
  <c r="E261" i="13"/>
  <c r="D261" i="13"/>
  <c r="E259" i="13"/>
  <c r="D259" i="13"/>
  <c r="E257" i="13"/>
  <c r="D257" i="13"/>
  <c r="E255" i="13"/>
  <c r="D255" i="13"/>
  <c r="E253" i="13"/>
  <c r="D253" i="13"/>
  <c r="E251" i="13"/>
  <c r="E249" i="13"/>
  <c r="D249" i="13"/>
  <c r="E247" i="13"/>
  <c r="E245" i="13"/>
  <c r="E243" i="13" s="1"/>
  <c r="E240" i="13"/>
  <c r="E238" i="13"/>
  <c r="E236" i="13"/>
  <c r="E234" i="13"/>
  <c r="D234" i="13"/>
  <c r="E232" i="13"/>
  <c r="E230" i="13"/>
  <c r="E228" i="13"/>
  <c r="E226" i="13"/>
  <c r="E224" i="13"/>
  <c r="E222" i="13"/>
  <c r="E220" i="13"/>
  <c r="D220" i="13"/>
  <c r="E218" i="13"/>
  <c r="E216" i="13"/>
  <c r="D216" i="13"/>
  <c r="E214" i="13"/>
  <c r="E212" i="13"/>
  <c r="D212" i="13"/>
  <c r="E210" i="13"/>
  <c r="E208" i="13"/>
  <c r="D208" i="13"/>
  <c r="E206" i="13"/>
  <c r="E204" i="13"/>
  <c r="E202" i="13"/>
  <c r="E200" i="13"/>
  <c r="E198" i="13"/>
  <c r="E196" i="13"/>
  <c r="E194" i="13" s="1"/>
  <c r="E191" i="13"/>
  <c r="E189" i="13"/>
  <c r="E187" i="13"/>
  <c r="E185" i="13"/>
  <c r="E183" i="13"/>
  <c r="E181" i="13"/>
  <c r="E179" i="13"/>
  <c r="E177" i="13"/>
  <c r="E175" i="13"/>
  <c r="E173" i="13"/>
  <c r="E171" i="13"/>
  <c r="E169" i="13"/>
  <c r="E167" i="13"/>
  <c r="E165" i="13"/>
  <c r="C347" i="13"/>
  <c r="C345" i="13"/>
  <c r="C343" i="13"/>
  <c r="C341" i="13"/>
  <c r="C339" i="13"/>
  <c r="C337" i="13"/>
  <c r="C335" i="13"/>
  <c r="C333" i="13"/>
  <c r="C331" i="13"/>
  <c r="C329" i="13"/>
  <c r="C327" i="13"/>
  <c r="C325" i="13"/>
  <c r="C323" i="13"/>
  <c r="C321" i="13"/>
  <c r="C319" i="13"/>
  <c r="C317" i="13"/>
  <c r="C315" i="13"/>
  <c r="C313" i="13"/>
  <c r="C311" i="13"/>
  <c r="C309" i="13"/>
  <c r="C307" i="13"/>
  <c r="C305" i="13"/>
  <c r="C303" i="13"/>
  <c r="C301" i="13"/>
  <c r="C299" i="13"/>
  <c r="C297" i="13"/>
  <c r="C295" i="13"/>
  <c r="C293" i="13"/>
  <c r="C291" i="13"/>
  <c r="C286" i="13"/>
  <c r="C284" i="13"/>
  <c r="C282" i="13"/>
  <c r="C280" i="13"/>
  <c r="C278" i="13"/>
  <c r="C276" i="13"/>
  <c r="C274" i="13"/>
  <c r="C272" i="13"/>
  <c r="C270" i="13"/>
  <c r="C265" i="13"/>
  <c r="C263" i="13"/>
  <c r="C261" i="13"/>
  <c r="C259" i="13"/>
  <c r="C257" i="13"/>
  <c r="C255" i="13"/>
  <c r="C253" i="13"/>
  <c r="C251" i="13"/>
  <c r="C249" i="13"/>
  <c r="C247" i="13"/>
  <c r="C245" i="13"/>
  <c r="C240" i="13"/>
  <c r="C238" i="13"/>
  <c r="C236" i="13"/>
  <c r="C234" i="13"/>
  <c r="C232" i="13"/>
  <c r="C230" i="13"/>
  <c r="C228" i="13"/>
  <c r="C226" i="13"/>
  <c r="C224" i="13"/>
  <c r="C222" i="13"/>
  <c r="C220" i="13"/>
  <c r="C218" i="13"/>
  <c r="C216" i="13"/>
  <c r="C214" i="13"/>
  <c r="C212" i="13"/>
  <c r="C210" i="13"/>
  <c r="C208" i="13"/>
  <c r="C206" i="13"/>
  <c r="C204" i="13"/>
  <c r="C202" i="13"/>
  <c r="C200" i="13"/>
  <c r="C198" i="13"/>
  <c r="C196" i="13"/>
  <c r="C191" i="13"/>
  <c r="C189" i="13"/>
  <c r="C187" i="13"/>
  <c r="C185" i="13"/>
  <c r="C183" i="13"/>
  <c r="C181" i="13"/>
  <c r="C179" i="13"/>
  <c r="C177" i="13"/>
  <c r="C175" i="13"/>
  <c r="C173" i="13"/>
  <c r="C171" i="13"/>
  <c r="C169" i="13"/>
  <c r="C167" i="13"/>
  <c r="C165" i="13"/>
  <c r="C163" i="13"/>
  <c r="C161" i="13"/>
  <c r="C154" i="13"/>
  <c r="C152" i="13"/>
  <c r="C150" i="13"/>
  <c r="C145" i="13"/>
  <c r="C143" i="13"/>
  <c r="C141" i="13"/>
  <c r="C139" i="13"/>
  <c r="C137" i="13"/>
  <c r="C132" i="13"/>
  <c r="C130" i="13"/>
  <c r="C128" i="13"/>
  <c r="C126" i="13"/>
  <c r="C124" i="13"/>
  <c r="C122" i="13"/>
  <c r="C120" i="13"/>
  <c r="C118" i="13"/>
  <c r="C113" i="13"/>
  <c r="C111" i="13"/>
  <c r="C106" i="13"/>
  <c r="C104" i="13"/>
  <c r="C102" i="13"/>
  <c r="C100" i="13"/>
  <c r="C98" i="13"/>
  <c r="C93" i="13"/>
  <c r="C91" i="13"/>
  <c r="C89" i="13"/>
  <c r="C87" i="13"/>
  <c r="C80" i="13"/>
  <c r="C78" i="13"/>
  <c r="C76" i="13"/>
  <c r="C74" i="13"/>
  <c r="C72" i="13"/>
  <c r="C70" i="13"/>
  <c r="C68" i="13"/>
  <c r="C66" i="13"/>
  <c r="C64" i="13"/>
  <c r="C62" i="13"/>
  <c r="C60" i="13"/>
  <c r="C55" i="13"/>
  <c r="C53" i="13"/>
  <c r="C51" i="13"/>
  <c r="C49" i="13"/>
  <c r="C47" i="13"/>
  <c r="C45" i="13"/>
  <c r="C43" i="13"/>
  <c r="C41" i="13"/>
  <c r="C36" i="13"/>
  <c r="C34" i="13"/>
  <c r="C32" i="13"/>
  <c r="C30" i="13"/>
  <c r="C28" i="13"/>
  <c r="C26" i="13"/>
  <c r="C24" i="13"/>
  <c r="C22" i="13"/>
  <c r="C20" i="13"/>
  <c r="C18" i="13"/>
  <c r="C16" i="13"/>
  <c r="C14" i="13"/>
  <c r="C12" i="13"/>
  <c r="C10" i="13"/>
  <c r="C8" i="13"/>
  <c r="G91" i="13" l="1"/>
  <c r="AB118" i="13"/>
  <c r="Q39" i="9"/>
  <c r="AB78" i="13"/>
  <c r="S90" i="9"/>
  <c r="AB89" i="13"/>
  <c r="Q207" i="9"/>
  <c r="S207" i="9" s="1"/>
  <c r="AA78" i="13"/>
  <c r="Q148" i="9"/>
  <c r="J196" i="9"/>
  <c r="Q245" i="9"/>
  <c r="P243" i="9"/>
  <c r="Q243" i="9" s="1"/>
  <c r="AA47" i="13"/>
  <c r="P8" i="9"/>
  <c r="Q8" i="9" s="1"/>
  <c r="Q14" i="9"/>
  <c r="Q24" i="9"/>
  <c r="M22" i="9"/>
  <c r="Q28" i="9"/>
  <c r="J43" i="9"/>
  <c r="Q47" i="9"/>
  <c r="Q50" i="9"/>
  <c r="Q81" i="9"/>
  <c r="AB80" i="13" s="1"/>
  <c r="AA80" i="13" s="1"/>
  <c r="Q91" i="9"/>
  <c r="S89" i="9" s="1"/>
  <c r="J109" i="9"/>
  <c r="Q109" i="9" s="1"/>
  <c r="Q111" i="9"/>
  <c r="Q144" i="9"/>
  <c r="AB143" i="13" s="1"/>
  <c r="AA143" i="13" s="1"/>
  <c r="Q153" i="9"/>
  <c r="AB152" i="13" s="1"/>
  <c r="Q160" i="9"/>
  <c r="AB159" i="13" s="1"/>
  <c r="E290" i="9"/>
  <c r="J290" i="9" s="1"/>
  <c r="J298" i="9"/>
  <c r="H5" i="9"/>
  <c r="G6" i="9"/>
  <c r="L6" i="9"/>
  <c r="L4" i="9" s="1"/>
  <c r="P9" i="9"/>
  <c r="N7" i="9"/>
  <c r="Q13" i="9"/>
  <c r="AB12" i="13" s="1"/>
  <c r="Q27" i="9"/>
  <c r="AB26" i="13" s="1"/>
  <c r="Q31" i="9"/>
  <c r="AB30" i="13" s="1"/>
  <c r="Q35" i="9"/>
  <c r="AB34" i="13" s="1"/>
  <c r="J40" i="9"/>
  <c r="Q40" i="9" s="1"/>
  <c r="AB39" i="13" s="1"/>
  <c r="Q46" i="9"/>
  <c r="AB45" i="13" s="1"/>
  <c r="AA45" i="13" s="1"/>
  <c r="Q62" i="9"/>
  <c r="Q66" i="9"/>
  <c r="S66" i="9" s="1"/>
  <c r="S67" i="9"/>
  <c r="Q80" i="9"/>
  <c r="S78" i="9" s="1"/>
  <c r="Q94" i="9"/>
  <c r="AB93" i="13" s="1"/>
  <c r="J110" i="9"/>
  <c r="Q110" i="9" s="1"/>
  <c r="AB109" i="13" s="1"/>
  <c r="Q114" i="9"/>
  <c r="AB113" i="13" s="1"/>
  <c r="AA113" i="13" s="1"/>
  <c r="Q122" i="9"/>
  <c r="S118" i="9" s="1"/>
  <c r="Q126" i="9"/>
  <c r="S126" i="9" s="1"/>
  <c r="S127" i="9"/>
  <c r="Q139" i="9"/>
  <c r="Q143" i="9"/>
  <c r="Q152" i="9"/>
  <c r="Q159" i="9"/>
  <c r="AB161" i="13"/>
  <c r="AA161" i="13" s="1"/>
  <c r="Q321" i="9"/>
  <c r="AA272" i="13"/>
  <c r="AA51" i="13"/>
  <c r="I4" i="9"/>
  <c r="M9" i="9"/>
  <c r="K7" i="9"/>
  <c r="Q25" i="9"/>
  <c r="M23" i="9"/>
  <c r="Q85" i="9"/>
  <c r="S150" i="9"/>
  <c r="J194" i="9"/>
  <c r="M8" i="9"/>
  <c r="K6" i="9"/>
  <c r="Q10" i="9"/>
  <c r="Q32" i="9"/>
  <c r="Q36" i="9"/>
  <c r="Q63" i="9"/>
  <c r="AB62" i="13" s="1"/>
  <c r="Q123" i="9"/>
  <c r="AB122" i="13" s="1"/>
  <c r="AA122" i="13" s="1"/>
  <c r="Q140" i="9"/>
  <c r="AB139" i="13" s="1"/>
  <c r="AA139" i="13" s="1"/>
  <c r="Q229" i="9"/>
  <c r="F4" i="9"/>
  <c r="P6" i="9"/>
  <c r="I5" i="9"/>
  <c r="H6" i="9"/>
  <c r="H4" i="9" s="1"/>
  <c r="F7" i="9"/>
  <c r="F5" i="9" s="1"/>
  <c r="J9" i="9"/>
  <c r="O7" i="9"/>
  <c r="O5" i="9" s="1"/>
  <c r="Q12" i="9"/>
  <c r="Q16" i="9"/>
  <c r="S16" i="9" s="1"/>
  <c r="Q26" i="9"/>
  <c r="Q30" i="9"/>
  <c r="Q34" i="9"/>
  <c r="P43" i="9"/>
  <c r="Q43" i="9" s="1"/>
  <c r="Q45" i="9"/>
  <c r="Q49" i="9"/>
  <c r="S49" i="9" s="1"/>
  <c r="Q61" i="9"/>
  <c r="AB60" i="13" s="1"/>
  <c r="Q65" i="9"/>
  <c r="AB64" i="13" s="1"/>
  <c r="Q83" i="9"/>
  <c r="AB82" i="13" s="1"/>
  <c r="Q93" i="9"/>
  <c r="P96" i="9"/>
  <c r="Q96" i="9" s="1"/>
  <c r="Q113" i="9"/>
  <c r="P116" i="9"/>
  <c r="Q116" i="9" s="1"/>
  <c r="Q121" i="9"/>
  <c r="AB120" i="13" s="1"/>
  <c r="Q125" i="9"/>
  <c r="AB124" i="13" s="1"/>
  <c r="J135" i="9"/>
  <c r="Q135" i="9" s="1"/>
  <c r="Q138" i="9"/>
  <c r="AB137" i="13" s="1"/>
  <c r="Q142" i="9"/>
  <c r="AB141" i="13" s="1"/>
  <c r="AA141" i="13" s="1"/>
  <c r="Q146" i="9"/>
  <c r="AB145" i="13" s="1"/>
  <c r="AA145" i="13" s="1"/>
  <c r="S151" i="9"/>
  <c r="AB150" i="13"/>
  <c r="Q154" i="9"/>
  <c r="Q165" i="9"/>
  <c r="D165" i="13" s="1"/>
  <c r="Q169" i="9"/>
  <c r="D169" i="13" s="1"/>
  <c r="Q173" i="9"/>
  <c r="D173" i="13" s="1"/>
  <c r="Q177" i="9"/>
  <c r="D177" i="13" s="1"/>
  <c r="Q185" i="9"/>
  <c r="D185" i="13" s="1"/>
  <c r="Q189" i="9"/>
  <c r="J195" i="9"/>
  <c r="I289" i="9"/>
  <c r="Q324" i="9"/>
  <c r="AB323" i="13" s="1"/>
  <c r="AA323" i="13" s="1"/>
  <c r="Q332" i="9"/>
  <c r="AB331" i="13" s="1"/>
  <c r="Q336" i="9"/>
  <c r="AB335" i="13" s="1"/>
  <c r="Q340" i="9"/>
  <c r="AB339" i="13" s="1"/>
  <c r="AA152" i="13"/>
  <c r="Q157" i="9"/>
  <c r="AB156" i="13" s="1"/>
  <c r="Q164" i="9"/>
  <c r="AB163" i="13" s="1"/>
  <c r="Q168" i="9"/>
  <c r="AB167" i="13" s="1"/>
  <c r="AA167" i="13" s="1"/>
  <c r="Q172" i="9"/>
  <c r="AB171" i="13" s="1"/>
  <c r="Q176" i="9"/>
  <c r="AB175" i="13" s="1"/>
  <c r="Q180" i="9"/>
  <c r="AB179" i="13" s="1"/>
  <c r="Q184" i="9"/>
  <c r="AB183" i="13" s="1"/>
  <c r="AA183" i="13" s="1"/>
  <c r="Q188" i="9"/>
  <c r="AB187" i="13" s="1"/>
  <c r="J197" i="9"/>
  <c r="P197" i="9"/>
  <c r="Q197" i="9" s="1"/>
  <c r="N195" i="9"/>
  <c r="P195" i="9" s="1"/>
  <c r="Q294" i="9"/>
  <c r="AB293" i="13" s="1"/>
  <c r="P297" i="9"/>
  <c r="Q297" i="9" s="1"/>
  <c r="N289" i="9"/>
  <c r="P289" i="9" s="1"/>
  <c r="Q322" i="9"/>
  <c r="AB321" i="13" s="1"/>
  <c r="Q181" i="9"/>
  <c r="D181" i="13" s="1"/>
  <c r="M196" i="9"/>
  <c r="K194" i="9"/>
  <c r="M194" i="9" s="1"/>
  <c r="J206" i="9"/>
  <c r="Q248" i="9"/>
  <c r="AB247" i="13" s="1"/>
  <c r="S280" i="9"/>
  <c r="E289" i="9"/>
  <c r="J289" i="9" s="1"/>
  <c r="P298" i="9"/>
  <c r="Q298" i="9" s="1"/>
  <c r="AB297" i="13" s="1"/>
  <c r="N290" i="9"/>
  <c r="P290" i="9" s="1"/>
  <c r="Q328" i="9"/>
  <c r="AB327" i="13" s="1"/>
  <c r="Q344" i="9"/>
  <c r="AB343" i="13" s="1"/>
  <c r="Q348" i="9"/>
  <c r="AB347" i="13" s="1"/>
  <c r="AA347" i="13" s="1"/>
  <c r="AA55" i="13"/>
  <c r="AA102" i="13"/>
  <c r="Q156" i="9"/>
  <c r="Q163" i="9"/>
  <c r="S161" i="9" s="1"/>
  <c r="Q167" i="9"/>
  <c r="D167" i="13" s="1"/>
  <c r="Q171" i="9"/>
  <c r="D171" i="13" s="1"/>
  <c r="M195" i="9"/>
  <c r="P196" i="9"/>
  <c r="Q196" i="9" s="1"/>
  <c r="D196" i="13" s="1"/>
  <c r="N194" i="9"/>
  <c r="P194" i="9" s="1"/>
  <c r="M243" i="9"/>
  <c r="J268" i="9"/>
  <c r="Q268" i="9" s="1"/>
  <c r="P206" i="9"/>
  <c r="Q206" i="9" s="1"/>
  <c r="S206" i="9" s="1"/>
  <c r="J207" i="9"/>
  <c r="Q210" i="9"/>
  <c r="Q214" i="9"/>
  <c r="D214" i="13" s="1"/>
  <c r="Q218" i="9"/>
  <c r="D218" i="13" s="1"/>
  <c r="Q222" i="9"/>
  <c r="Q226" i="9"/>
  <c r="M244" i="9"/>
  <c r="Q244" i="9" s="1"/>
  <c r="AB243" i="13" s="1"/>
  <c r="AA243" i="13" s="1"/>
  <c r="Q247" i="9"/>
  <c r="Q251" i="9"/>
  <c r="S251" i="9" s="1"/>
  <c r="Q270" i="9"/>
  <c r="Q293" i="9"/>
  <c r="Q323" i="9"/>
  <c r="D323" i="13" s="1"/>
  <c r="Q327" i="9"/>
  <c r="Q331" i="9"/>
  <c r="Q335" i="9"/>
  <c r="D335" i="13" s="1"/>
  <c r="Q339" i="9"/>
  <c r="D339" i="13" s="1"/>
  <c r="Q343" i="9"/>
  <c r="Q347" i="9"/>
  <c r="Q209" i="9"/>
  <c r="Q213" i="9"/>
  <c r="Q217" i="9"/>
  <c r="Q221" i="9"/>
  <c r="Q225" i="9"/>
  <c r="P228" i="9"/>
  <c r="Q228" i="9" s="1"/>
  <c r="D228" i="13" s="1"/>
  <c r="J243" i="9"/>
  <c r="Q246" i="9"/>
  <c r="AB245" i="13" s="1"/>
  <c r="Q250" i="9"/>
  <c r="AB249" i="13" s="1"/>
  <c r="M269" i="9"/>
  <c r="Q269" i="9" s="1"/>
  <c r="AB268" i="13" s="1"/>
  <c r="Q292" i="9"/>
  <c r="AB291" i="13" s="1"/>
  <c r="Q296" i="9"/>
  <c r="AB295" i="13" s="1"/>
  <c r="M322" i="9"/>
  <c r="Q326" i="9"/>
  <c r="AB325" i="13" s="1"/>
  <c r="Q330" i="9"/>
  <c r="AB329" i="13" s="1"/>
  <c r="Q334" i="9"/>
  <c r="AB333" i="13" s="1"/>
  <c r="Q338" i="9"/>
  <c r="AB337" i="13" s="1"/>
  <c r="Q342" i="9"/>
  <c r="AB341" i="13" s="1"/>
  <c r="Q346" i="9"/>
  <c r="AB345" i="13" s="1"/>
  <c r="Q350" i="9"/>
  <c r="AA20" i="13"/>
  <c r="Y20" i="13"/>
  <c r="S90" i="8"/>
  <c r="Z89" i="13"/>
  <c r="AA89" i="13" s="1"/>
  <c r="P298" i="8"/>
  <c r="Q298" i="8" s="1"/>
  <c r="Z297" i="13" s="1"/>
  <c r="N290" i="8"/>
  <c r="P290" i="8" s="1"/>
  <c r="AA173" i="13"/>
  <c r="AA263" i="13"/>
  <c r="Y82" i="13"/>
  <c r="E5" i="8"/>
  <c r="F5" i="8"/>
  <c r="J9" i="8"/>
  <c r="Q17" i="8"/>
  <c r="Q25" i="8"/>
  <c r="P23" i="8"/>
  <c r="Q29" i="8"/>
  <c r="Z28" i="13" s="1"/>
  <c r="AA28" i="13" s="1"/>
  <c r="Q33" i="8"/>
  <c r="Z32" i="13" s="1"/>
  <c r="AA32" i="13" s="1"/>
  <c r="Q37" i="8"/>
  <c r="Z36" i="13" s="1"/>
  <c r="AA36" i="13" s="1"/>
  <c r="Q46" i="8"/>
  <c r="Z45" i="13" s="1"/>
  <c r="Q50" i="8"/>
  <c r="Q60" i="8"/>
  <c r="Q64" i="8"/>
  <c r="Q71" i="8"/>
  <c r="Z70" i="13" s="1"/>
  <c r="AA70" i="13" s="1"/>
  <c r="Q75" i="8"/>
  <c r="Z74" i="13" s="1"/>
  <c r="S79" i="8"/>
  <c r="Q91" i="8"/>
  <c r="S89" i="8" s="1"/>
  <c r="Q109" i="8"/>
  <c r="Q112" i="8"/>
  <c r="Z111" i="13" s="1"/>
  <c r="Q121" i="8"/>
  <c r="Z120" i="13" s="1"/>
  <c r="Q125" i="8"/>
  <c r="Z124" i="13" s="1"/>
  <c r="AA124" i="13" s="1"/>
  <c r="Q128" i="8"/>
  <c r="Q132" i="8"/>
  <c r="S151" i="8"/>
  <c r="Q164" i="8"/>
  <c r="Z163" i="13" s="1"/>
  <c r="AA163" i="13" s="1"/>
  <c r="Q168" i="8"/>
  <c r="Z167" i="13" s="1"/>
  <c r="Y167" i="13" s="1"/>
  <c r="Q172" i="8"/>
  <c r="Z171" i="13" s="1"/>
  <c r="Q176" i="8"/>
  <c r="Z175" i="13" s="1"/>
  <c r="Y175" i="13" s="1"/>
  <c r="Q180" i="8"/>
  <c r="Z179" i="13" s="1"/>
  <c r="AA179" i="13" s="1"/>
  <c r="Q184" i="8"/>
  <c r="Z183" i="13" s="1"/>
  <c r="Q188" i="8"/>
  <c r="Z187" i="13" s="1"/>
  <c r="J195" i="8"/>
  <c r="Q244" i="8"/>
  <c r="Z243" i="13" s="1"/>
  <c r="AA257" i="13"/>
  <c r="Y257" i="13"/>
  <c r="E289" i="8"/>
  <c r="J289" i="8" s="1"/>
  <c r="J297" i="8"/>
  <c r="AA282" i="13"/>
  <c r="P39" i="8"/>
  <c r="Q58" i="8"/>
  <c r="S126" i="8"/>
  <c r="J298" i="8"/>
  <c r="AA53" i="13"/>
  <c r="AA10" i="13"/>
  <c r="AA60" i="13"/>
  <c r="AA313" i="13"/>
  <c r="M6" i="8"/>
  <c r="I5" i="8"/>
  <c r="O4" i="8"/>
  <c r="G5" i="8"/>
  <c r="M9" i="8"/>
  <c r="K7" i="8"/>
  <c r="P9" i="8"/>
  <c r="Q9" i="8" s="1"/>
  <c r="Z8" i="13" s="1"/>
  <c r="Q13" i="8"/>
  <c r="Z12" i="13" s="1"/>
  <c r="J40" i="8"/>
  <c r="Q40" i="8" s="1"/>
  <c r="Z39" i="13" s="1"/>
  <c r="P43" i="8"/>
  <c r="Q43" i="8" s="1"/>
  <c r="Q45" i="8"/>
  <c r="Q49" i="8"/>
  <c r="S49" i="8" s="1"/>
  <c r="Q59" i="8"/>
  <c r="Z58" i="13" s="1"/>
  <c r="AA58" i="13" s="1"/>
  <c r="Q63" i="8"/>
  <c r="Z62" i="13" s="1"/>
  <c r="AA62" i="13" s="1"/>
  <c r="Q70" i="8"/>
  <c r="Q74" i="8"/>
  <c r="Q78" i="8"/>
  <c r="S78" i="8" s="1"/>
  <c r="Q94" i="8"/>
  <c r="Z93" i="13" s="1"/>
  <c r="Y93" i="13" s="1"/>
  <c r="J97" i="8"/>
  <c r="Q111" i="8"/>
  <c r="Q120" i="8"/>
  <c r="Q124" i="8"/>
  <c r="S118" i="8" s="1"/>
  <c r="Q131" i="8"/>
  <c r="Z130" i="13" s="1"/>
  <c r="AA130" i="13" s="1"/>
  <c r="J136" i="8"/>
  <c r="Q136" i="8" s="1"/>
  <c r="Z135" i="13" s="1"/>
  <c r="J148" i="8"/>
  <c r="Q150" i="8"/>
  <c r="S150" i="8" s="1"/>
  <c r="Q163" i="8"/>
  <c r="Q167" i="8"/>
  <c r="Q171" i="8"/>
  <c r="Q175" i="8"/>
  <c r="S161" i="8" s="1"/>
  <c r="Q179" i="8"/>
  <c r="Q183" i="8"/>
  <c r="Q187" i="8"/>
  <c r="F194" i="8"/>
  <c r="F4" i="8" s="1"/>
  <c r="J269" i="8"/>
  <c r="Z280" i="13"/>
  <c r="AA280" i="13" s="1"/>
  <c r="P321" i="8"/>
  <c r="O289" i="8"/>
  <c r="AA74" i="13"/>
  <c r="J43" i="8"/>
  <c r="I39" i="8"/>
  <c r="J39" i="8" s="1"/>
  <c r="AA137" i="13"/>
  <c r="Y137" i="13"/>
  <c r="M196" i="8"/>
  <c r="Q196" i="8" s="1"/>
  <c r="K194" i="8"/>
  <c r="M194" i="8" s="1"/>
  <c r="AA120" i="13"/>
  <c r="Y122" i="13"/>
  <c r="J7" i="8"/>
  <c r="M8" i="8"/>
  <c r="Q8" i="8" s="1"/>
  <c r="S66" i="8"/>
  <c r="J85" i="8"/>
  <c r="M85" i="8"/>
  <c r="Q85" i="8" s="1"/>
  <c r="M110" i="8"/>
  <c r="J117" i="8"/>
  <c r="Z118" i="13"/>
  <c r="AA118" i="13" s="1"/>
  <c r="Q149" i="8"/>
  <c r="Z148" i="13" s="1"/>
  <c r="AA148" i="13" s="1"/>
  <c r="J159" i="8"/>
  <c r="M159" i="8"/>
  <c r="Q159" i="8"/>
  <c r="S162" i="8"/>
  <c r="Z161" i="13"/>
  <c r="Z189" i="13"/>
  <c r="S190" i="8"/>
  <c r="M195" i="8"/>
  <c r="M207" i="8"/>
  <c r="Q207" i="8" s="1"/>
  <c r="S207" i="8" s="1"/>
  <c r="L195" i="8"/>
  <c r="L5" i="8" s="1"/>
  <c r="S280" i="8"/>
  <c r="Q247" i="8"/>
  <c r="Q285" i="8"/>
  <c r="Z284" i="13" s="1"/>
  <c r="AA284" i="13" s="1"/>
  <c r="Q294" i="8"/>
  <c r="Z293" i="13" s="1"/>
  <c r="AA293" i="13" s="1"/>
  <c r="P297" i="8"/>
  <c r="N289" i="8"/>
  <c r="P289" i="8" s="1"/>
  <c r="Q324" i="8"/>
  <c r="Z323" i="13" s="1"/>
  <c r="Q328" i="8"/>
  <c r="Z327" i="13" s="1"/>
  <c r="AA327" i="13" s="1"/>
  <c r="Q348" i="8"/>
  <c r="Z347" i="13" s="1"/>
  <c r="AA34" i="13"/>
  <c r="Q251" i="8"/>
  <c r="S251" i="8" s="1"/>
  <c r="Q270" i="8"/>
  <c r="Q332" i="8"/>
  <c r="Z331" i="13" s="1"/>
  <c r="AA331" i="13" s="1"/>
  <c r="Q336" i="8"/>
  <c r="Z335" i="13" s="1"/>
  <c r="AA335" i="13" s="1"/>
  <c r="Q340" i="8"/>
  <c r="Z339" i="13" s="1"/>
  <c r="AA339" i="13" s="1"/>
  <c r="Q344" i="8"/>
  <c r="Z343" i="13" s="1"/>
  <c r="AA128" i="13"/>
  <c r="AA154" i="13"/>
  <c r="AA191" i="13"/>
  <c r="AA255" i="13"/>
  <c r="AA278" i="13"/>
  <c r="AA291" i="13"/>
  <c r="AA307" i="13"/>
  <c r="Y156" i="13"/>
  <c r="P6" i="8"/>
  <c r="N4" i="8"/>
  <c r="P4" i="8" s="1"/>
  <c r="H6" i="8"/>
  <c r="H4" i="8" s="1"/>
  <c r="Q12" i="8"/>
  <c r="Q16" i="8"/>
  <c r="S16" i="8" s="1"/>
  <c r="Q24" i="8"/>
  <c r="Q22" i="8" s="1"/>
  <c r="Q28" i="8"/>
  <c r="Q32" i="8"/>
  <c r="Q36" i="8"/>
  <c r="Q67" i="8"/>
  <c r="Q127" i="8"/>
  <c r="Q211" i="8"/>
  <c r="Q215" i="8"/>
  <c r="Q219" i="8"/>
  <c r="Q223" i="8"/>
  <c r="Q227" i="8"/>
  <c r="J229" i="8"/>
  <c r="Q229" i="8" s="1"/>
  <c r="J268" i="8"/>
  <c r="Q268" i="8" s="1"/>
  <c r="Q284" i="8"/>
  <c r="M290" i="8"/>
  <c r="Q293" i="8"/>
  <c r="K289" i="8"/>
  <c r="M289" i="8" s="1"/>
  <c r="Q323" i="8"/>
  <c r="Q327" i="8"/>
  <c r="Q331" i="8"/>
  <c r="Q335" i="8"/>
  <c r="Q339" i="8"/>
  <c r="Q343" i="8"/>
  <c r="Q347" i="8"/>
  <c r="AA18" i="13"/>
  <c r="AA64" i="13"/>
  <c r="AA68" i="13"/>
  <c r="AA85" i="13"/>
  <c r="AA91" i="13"/>
  <c r="AA98" i="13"/>
  <c r="AA106" i="13"/>
  <c r="Y145" i="13"/>
  <c r="AA165" i="13"/>
  <c r="AA189" i="13"/>
  <c r="AA247" i="13"/>
  <c r="AA305" i="13"/>
  <c r="AA315" i="13"/>
  <c r="Y47" i="13"/>
  <c r="Y51" i="13"/>
  <c r="Y55" i="13"/>
  <c r="Y159" i="13"/>
  <c r="J8" i="8"/>
  <c r="Q11" i="8"/>
  <c r="Z10" i="13" s="1"/>
  <c r="Q15" i="8"/>
  <c r="Z14" i="13" s="1"/>
  <c r="P22" i="8"/>
  <c r="Q27" i="8"/>
  <c r="Z26" i="13" s="1"/>
  <c r="Y26" i="13" s="1"/>
  <c r="Q31" i="8"/>
  <c r="Z30" i="13" s="1"/>
  <c r="Q35" i="8"/>
  <c r="Z34" i="13" s="1"/>
  <c r="P97" i="8"/>
  <c r="Q97" i="8" s="1"/>
  <c r="Z96" i="13" s="1"/>
  <c r="AA96" i="13" s="1"/>
  <c r="J110" i="8"/>
  <c r="Q110" i="8" s="1"/>
  <c r="Z109" i="13" s="1"/>
  <c r="P117" i="8"/>
  <c r="Q117" i="8" s="1"/>
  <c r="Z116" i="13" s="1"/>
  <c r="AA116" i="13" s="1"/>
  <c r="M148" i="8"/>
  <c r="Q148" i="8" s="1"/>
  <c r="E194" i="8"/>
  <c r="P197" i="8"/>
  <c r="Q197" i="8" s="1"/>
  <c r="N195" i="8"/>
  <c r="P195" i="8" s="1"/>
  <c r="J207" i="8"/>
  <c r="Q210" i="8"/>
  <c r="Q214" i="8"/>
  <c r="Q218" i="8"/>
  <c r="Q222" i="8"/>
  <c r="S206" i="8" s="1"/>
  <c r="Q226" i="8"/>
  <c r="J228" i="8"/>
  <c r="Q245" i="8"/>
  <c r="Q249" i="8"/>
  <c r="Q252" i="8"/>
  <c r="Q275" i="8"/>
  <c r="Q283" i="8"/>
  <c r="Z282" i="13" s="1"/>
  <c r="J321" i="8"/>
  <c r="AA82" i="13"/>
  <c r="AA111" i="13"/>
  <c r="AA132" i="13"/>
  <c r="AA135" i="13"/>
  <c r="AA156" i="13"/>
  <c r="AA159" i="13"/>
  <c r="AA175" i="13"/>
  <c r="AA181" i="13"/>
  <c r="AA265" i="13"/>
  <c r="Y276" i="13"/>
  <c r="AA286" i="13"/>
  <c r="AA299" i="13"/>
  <c r="Y12" i="13"/>
  <c r="Y183" i="13"/>
  <c r="Q209" i="8"/>
  <c r="Q213" i="8"/>
  <c r="Q217" i="8"/>
  <c r="Q221" i="8"/>
  <c r="Q225" i="8"/>
  <c r="P228" i="8"/>
  <c r="Q228" i="8" s="1"/>
  <c r="J243" i="8"/>
  <c r="Q243" i="8" s="1"/>
  <c r="Q246" i="8"/>
  <c r="Z245" i="13" s="1"/>
  <c r="AA245" i="13" s="1"/>
  <c r="Q250" i="8"/>
  <c r="Z249" i="13" s="1"/>
  <c r="M269" i="8"/>
  <c r="Q269" i="8" s="1"/>
  <c r="Z268" i="13" s="1"/>
  <c r="Q292" i="8"/>
  <c r="Z291" i="13" s="1"/>
  <c r="Q296" i="8"/>
  <c r="Z295" i="13" s="1"/>
  <c r="AA295" i="13" s="1"/>
  <c r="M322" i="8"/>
  <c r="Q322" i="8" s="1"/>
  <c r="Z321" i="13" s="1"/>
  <c r="Q326" i="8"/>
  <c r="Z325" i="13" s="1"/>
  <c r="Q330" i="8"/>
  <c r="Z329" i="13" s="1"/>
  <c r="AA329" i="13" s="1"/>
  <c r="Q334" i="8"/>
  <c r="Z333" i="13" s="1"/>
  <c r="Q338" i="8"/>
  <c r="Z337" i="13" s="1"/>
  <c r="Q342" i="8"/>
  <c r="Z341" i="13" s="1"/>
  <c r="Q346" i="8"/>
  <c r="Z345" i="13" s="1"/>
  <c r="AA345" i="13" s="1"/>
  <c r="Q350" i="8"/>
  <c r="Q39" i="7"/>
  <c r="W307" i="13"/>
  <c r="Y307" i="13"/>
  <c r="Q8" i="7"/>
  <c r="Y43" i="13"/>
  <c r="W43" i="13"/>
  <c r="Q97" i="7"/>
  <c r="X96" i="13" s="1"/>
  <c r="Q117" i="7"/>
  <c r="X116" i="13" s="1"/>
  <c r="Y116" i="13" s="1"/>
  <c r="X189" i="13"/>
  <c r="M322" i="7"/>
  <c r="K290" i="7"/>
  <c r="M290" i="7" s="1"/>
  <c r="Q290" i="7" s="1"/>
  <c r="X289" i="13" s="1"/>
  <c r="W51" i="13"/>
  <c r="Y295" i="13"/>
  <c r="Y301" i="13"/>
  <c r="M6" i="7"/>
  <c r="P7" i="7"/>
  <c r="N5" i="7"/>
  <c r="P5" i="7" s="1"/>
  <c r="Q16" i="7"/>
  <c r="S16" i="7" s="1"/>
  <c r="S17" i="7"/>
  <c r="Q27" i="7"/>
  <c r="X26" i="13" s="1"/>
  <c r="Q31" i="7"/>
  <c r="X30" i="13" s="1"/>
  <c r="Y30" i="13" s="1"/>
  <c r="J59" i="7"/>
  <c r="Q59" i="7" s="1"/>
  <c r="X58" i="13" s="1"/>
  <c r="Y58" i="13" s="1"/>
  <c r="Q69" i="7"/>
  <c r="X68" i="13" s="1"/>
  <c r="Q159" i="7"/>
  <c r="Y169" i="13"/>
  <c r="Y171" i="13"/>
  <c r="F4" i="7"/>
  <c r="P6" i="7"/>
  <c r="N4" i="7"/>
  <c r="I5" i="7"/>
  <c r="H6" i="7"/>
  <c r="H4" i="7" s="1"/>
  <c r="M8" i="7"/>
  <c r="Q11" i="7"/>
  <c r="X10" i="13" s="1"/>
  <c r="W10" i="13" s="1"/>
  <c r="Q15" i="7"/>
  <c r="X14" i="13" s="1"/>
  <c r="M23" i="7"/>
  <c r="Q26" i="7"/>
  <c r="Q22" i="7" s="1"/>
  <c r="Q30" i="7"/>
  <c r="Q34" i="7"/>
  <c r="Q43" i="7"/>
  <c r="Q50" i="7"/>
  <c r="Q54" i="7"/>
  <c r="X53" i="13" s="1"/>
  <c r="W53" i="13" s="1"/>
  <c r="Q68" i="7"/>
  <c r="S66" i="7" s="1"/>
  <c r="Q72" i="7"/>
  <c r="Q76" i="7"/>
  <c r="S79" i="7"/>
  <c r="Q136" i="7"/>
  <c r="X135" i="13" s="1"/>
  <c r="Q229" i="7"/>
  <c r="W315" i="13"/>
  <c r="Y315" i="13"/>
  <c r="M9" i="7"/>
  <c r="Q9" i="7" s="1"/>
  <c r="X8" i="13" s="1"/>
  <c r="Y8" i="13" s="1"/>
  <c r="K7" i="7"/>
  <c r="J206" i="7"/>
  <c r="W55" i="13"/>
  <c r="Y343" i="13"/>
  <c r="Q12" i="7"/>
  <c r="P22" i="7"/>
  <c r="Q35" i="7"/>
  <c r="X34" i="13" s="1"/>
  <c r="W34" i="13" s="1"/>
  <c r="Q51" i="7"/>
  <c r="S49" i="7" s="1"/>
  <c r="Q55" i="7"/>
  <c r="Q73" i="7"/>
  <c r="X72" i="13" s="1"/>
  <c r="Q77" i="7"/>
  <c r="X76" i="13" s="1"/>
  <c r="W76" i="13" s="1"/>
  <c r="Q148" i="7"/>
  <c r="P194" i="7"/>
  <c r="W12" i="13"/>
  <c r="Y87" i="13"/>
  <c r="Y102" i="13"/>
  <c r="X126" i="13"/>
  <c r="Y152" i="13"/>
  <c r="Y187" i="13"/>
  <c r="Y253" i="13"/>
  <c r="Y303" i="13"/>
  <c r="G4" i="7"/>
  <c r="O4" i="7"/>
  <c r="J7" i="7"/>
  <c r="E6" i="7"/>
  <c r="J8" i="7"/>
  <c r="I6" i="7"/>
  <c r="I4" i="7" s="1"/>
  <c r="J9" i="7"/>
  <c r="O7" i="7"/>
  <c r="O5" i="7" s="1"/>
  <c r="Q10" i="7"/>
  <c r="Q14" i="7"/>
  <c r="Q25" i="7"/>
  <c r="Q29" i="7"/>
  <c r="X28" i="13" s="1"/>
  <c r="Y28" i="13" s="1"/>
  <c r="Q33" i="7"/>
  <c r="X32" i="13" s="1"/>
  <c r="Q37" i="7"/>
  <c r="X36" i="13" s="1"/>
  <c r="Q45" i="7"/>
  <c r="Q53" i="7"/>
  <c r="Q67" i="7"/>
  <c r="Q71" i="7"/>
  <c r="X70" i="13" s="1"/>
  <c r="Y70" i="13" s="1"/>
  <c r="Q75" i="7"/>
  <c r="X74" i="13" s="1"/>
  <c r="Y74" i="13" s="1"/>
  <c r="J85" i="7"/>
  <c r="Q85" i="7"/>
  <c r="P86" i="7"/>
  <c r="Q86" i="7" s="1"/>
  <c r="X85" i="13" s="1"/>
  <c r="Y85" i="13" s="1"/>
  <c r="Q149" i="7"/>
  <c r="X148" i="13" s="1"/>
  <c r="Y148" i="13" s="1"/>
  <c r="Q100" i="7"/>
  <c r="J116" i="7"/>
  <c r="Q116" i="7" s="1"/>
  <c r="Q128" i="7"/>
  <c r="S126" i="7" s="1"/>
  <c r="Q135" i="7"/>
  <c r="Q151" i="7"/>
  <c r="E194" i="7"/>
  <c r="J194" i="7" s="1"/>
  <c r="J196" i="7"/>
  <c r="Q196" i="7" s="1"/>
  <c r="Q202" i="7"/>
  <c r="Q328" i="7"/>
  <c r="X327" i="13" s="1"/>
  <c r="W47" i="13"/>
  <c r="Y60" i="13"/>
  <c r="Y68" i="13"/>
  <c r="Y100" i="13"/>
  <c r="Y120" i="13"/>
  <c r="W122" i="13"/>
  <c r="Y128" i="13"/>
  <c r="Y132" i="13"/>
  <c r="Y259" i="13"/>
  <c r="Y270" i="13"/>
  <c r="Y278" i="13"/>
  <c r="Y286" i="13"/>
  <c r="W303" i="13"/>
  <c r="Y309" i="13"/>
  <c r="Y311" i="13"/>
  <c r="W58" i="13"/>
  <c r="W62" i="13"/>
  <c r="Q89" i="7"/>
  <c r="S89" i="7" s="1"/>
  <c r="Q99" i="7"/>
  <c r="X98" i="13" s="1"/>
  <c r="Y98" i="13" s="1"/>
  <c r="Q103" i="7"/>
  <c r="X102" i="13" s="1"/>
  <c r="Q107" i="7"/>
  <c r="X106" i="13" s="1"/>
  <c r="Y106" i="13" s="1"/>
  <c r="J117" i="7"/>
  <c r="Q131" i="7"/>
  <c r="X130" i="13" s="1"/>
  <c r="Y130" i="13" s="1"/>
  <c r="Q162" i="7"/>
  <c r="E195" i="7"/>
  <c r="J195" i="7" s="1"/>
  <c r="J197" i="7"/>
  <c r="M197" i="7"/>
  <c r="K195" i="7"/>
  <c r="P197" i="7"/>
  <c r="Q201" i="7"/>
  <c r="Q205" i="7"/>
  <c r="Q211" i="7"/>
  <c r="Q215" i="7"/>
  <c r="Q219" i="7"/>
  <c r="Q223" i="7"/>
  <c r="S207" i="7" s="1"/>
  <c r="Q227" i="7"/>
  <c r="Q271" i="7"/>
  <c r="X270" i="13" s="1"/>
  <c r="Q275" i="7"/>
  <c r="P321" i="7"/>
  <c r="Q321" i="7" s="1"/>
  <c r="Q90" i="7"/>
  <c r="Q104" i="7"/>
  <c r="Q118" i="7"/>
  <c r="S118" i="7" s="1"/>
  <c r="Q132" i="7"/>
  <c r="Q198" i="7"/>
  <c r="Q248" i="7"/>
  <c r="X247" i="13" s="1"/>
  <c r="Q251" i="7"/>
  <c r="S251" i="7" s="1"/>
  <c r="E290" i="7"/>
  <c r="J290" i="7" s="1"/>
  <c r="J298" i="7"/>
  <c r="Q324" i="7"/>
  <c r="X323" i="13" s="1"/>
  <c r="Y323" i="13" s="1"/>
  <c r="Q332" i="7"/>
  <c r="X331" i="13" s="1"/>
  <c r="Y331" i="13" s="1"/>
  <c r="Q336" i="7"/>
  <c r="X335" i="13" s="1"/>
  <c r="Y335" i="13" s="1"/>
  <c r="Q340" i="7"/>
  <c r="X339" i="13" s="1"/>
  <c r="Q344" i="7"/>
  <c r="X343" i="13" s="1"/>
  <c r="Q348" i="7"/>
  <c r="X347" i="13" s="1"/>
  <c r="Y347" i="13" s="1"/>
  <c r="Y14" i="13"/>
  <c r="Y64" i="13"/>
  <c r="Y76" i="13"/>
  <c r="Y78" i="13"/>
  <c r="W109" i="13"/>
  <c r="W171" i="13"/>
  <c r="Y177" i="13"/>
  <c r="Y185" i="13"/>
  <c r="Y247" i="13"/>
  <c r="W276" i="13"/>
  <c r="X280" i="13"/>
  <c r="Y319" i="13"/>
  <c r="W152" i="13"/>
  <c r="Q88" i="7"/>
  <c r="X87" i="13" s="1"/>
  <c r="J96" i="7"/>
  <c r="Q96" i="7" s="1"/>
  <c r="Q98" i="7"/>
  <c r="Q102" i="7"/>
  <c r="Q106" i="7"/>
  <c r="P109" i="7"/>
  <c r="Q109" i="7" s="1"/>
  <c r="Q119" i="7"/>
  <c r="Q130" i="7"/>
  <c r="J148" i="7"/>
  <c r="Q150" i="7"/>
  <c r="S150" i="7" s="1"/>
  <c r="Q192" i="7"/>
  <c r="X191" i="13" s="1"/>
  <c r="Y191" i="13" s="1"/>
  <c r="K194" i="7"/>
  <c r="M194" i="7" s="1"/>
  <c r="P195" i="7"/>
  <c r="L195" i="7"/>
  <c r="L5" i="7" s="1"/>
  <c r="Q200" i="7"/>
  <c r="Q204" i="7"/>
  <c r="P206" i="7"/>
  <c r="Q206" i="7" s="1"/>
  <c r="S206" i="7" s="1"/>
  <c r="J268" i="7"/>
  <c r="Q268" i="7"/>
  <c r="Q283" i="7"/>
  <c r="X282" i="13" s="1"/>
  <c r="Y282" i="13" s="1"/>
  <c r="Q294" i="7"/>
  <c r="X293" i="13" s="1"/>
  <c r="J297" i="7"/>
  <c r="P297" i="7"/>
  <c r="Q297" i="7" s="1"/>
  <c r="N289" i="7"/>
  <c r="P289" i="7" s="1"/>
  <c r="Q289" i="7" s="1"/>
  <c r="Q210" i="7"/>
  <c r="Q214" i="7"/>
  <c r="Q218" i="7"/>
  <c r="Q222" i="7"/>
  <c r="Q226" i="7"/>
  <c r="J229" i="7"/>
  <c r="J243" i="7"/>
  <c r="M244" i="7"/>
  <c r="Q247" i="7"/>
  <c r="Q274" i="7"/>
  <c r="S274" i="7" s="1"/>
  <c r="Q282" i="7"/>
  <c r="S280" i="7" s="1"/>
  <c r="Q286" i="7"/>
  <c r="Q293" i="7"/>
  <c r="Q322" i="7"/>
  <c r="X321" i="13" s="1"/>
  <c r="Q323" i="7"/>
  <c r="Q327" i="7"/>
  <c r="Q331" i="7"/>
  <c r="Q335" i="7"/>
  <c r="Q339" i="7"/>
  <c r="Q343" i="7"/>
  <c r="Q347" i="7"/>
  <c r="Q209" i="7"/>
  <c r="Q213" i="7"/>
  <c r="Q217" i="7"/>
  <c r="Q221" i="7"/>
  <c r="Q225" i="7"/>
  <c r="Q243" i="7"/>
  <c r="M243" i="7"/>
  <c r="Q246" i="7"/>
  <c r="X245" i="13" s="1"/>
  <c r="Y245" i="13" s="1"/>
  <c r="Q250" i="7"/>
  <c r="X249" i="13" s="1"/>
  <c r="Y249" i="13" s="1"/>
  <c r="Q244" i="7"/>
  <c r="X243" i="13" s="1"/>
  <c r="Y243" i="13" s="1"/>
  <c r="P269" i="7"/>
  <c r="Q269" i="7" s="1"/>
  <c r="X268" i="13" s="1"/>
  <c r="Q270" i="7"/>
  <c r="Q273" i="7"/>
  <c r="X272" i="13" s="1"/>
  <c r="Y272" i="13" s="1"/>
  <c r="Q285" i="7"/>
  <c r="X284" i="13" s="1"/>
  <c r="Y284" i="13" s="1"/>
  <c r="Q292" i="7"/>
  <c r="X291" i="13" s="1"/>
  <c r="Y291" i="13" s="1"/>
  <c r="Q296" i="7"/>
  <c r="X295" i="13" s="1"/>
  <c r="M298" i="7"/>
  <c r="Q298" i="7" s="1"/>
  <c r="X297" i="13" s="1"/>
  <c r="Q326" i="7"/>
  <c r="X325" i="13" s="1"/>
  <c r="Y325" i="13" s="1"/>
  <c r="Q330" i="7"/>
  <c r="X329" i="13" s="1"/>
  <c r="Q334" i="7"/>
  <c r="X333" i="13" s="1"/>
  <c r="Y333" i="13" s="1"/>
  <c r="Q338" i="7"/>
  <c r="X337" i="13" s="1"/>
  <c r="Y337" i="13" s="1"/>
  <c r="Q342" i="7"/>
  <c r="X341" i="13" s="1"/>
  <c r="Y341" i="13" s="1"/>
  <c r="Q346" i="7"/>
  <c r="X345" i="13" s="1"/>
  <c r="Q350" i="7"/>
  <c r="U141" i="13"/>
  <c r="W141" i="13"/>
  <c r="U20" i="13"/>
  <c r="W80" i="13"/>
  <c r="W128" i="13"/>
  <c r="P22" i="6"/>
  <c r="Q24" i="6"/>
  <c r="Q22" i="6" s="1"/>
  <c r="J43" i="6"/>
  <c r="E39" i="6"/>
  <c r="J39" i="6" s="1"/>
  <c r="Q39" i="6" s="1"/>
  <c r="Q58" i="6"/>
  <c r="U62" i="13"/>
  <c r="W93" i="13"/>
  <c r="W120" i="13"/>
  <c r="L4" i="6"/>
  <c r="E6" i="6"/>
  <c r="J8" i="6"/>
  <c r="Q8" i="6" s="1"/>
  <c r="Q17" i="6"/>
  <c r="Q20" i="6"/>
  <c r="Q54" i="6"/>
  <c r="V53" i="13" s="1"/>
  <c r="Q73" i="6"/>
  <c r="V72" i="13" s="1"/>
  <c r="Q77" i="6"/>
  <c r="V76" i="13" s="1"/>
  <c r="J85" i="6"/>
  <c r="Q85" i="6" s="1"/>
  <c r="Q90" i="6"/>
  <c r="N86" i="6"/>
  <c r="P86" i="6" s="1"/>
  <c r="Q86" i="6" s="1"/>
  <c r="V85" i="13" s="1"/>
  <c r="P206" i="6"/>
  <c r="Q206" i="6" s="1"/>
  <c r="N194" i="6"/>
  <c r="P194" i="6" s="1"/>
  <c r="U43" i="13"/>
  <c r="V49" i="13"/>
  <c r="W60" i="13"/>
  <c r="W74" i="13"/>
  <c r="W98" i="13"/>
  <c r="W104" i="13"/>
  <c r="U113" i="13"/>
  <c r="V118" i="13"/>
  <c r="W137" i="13"/>
  <c r="W145" i="13"/>
  <c r="U257" i="13"/>
  <c r="W257" i="13"/>
  <c r="G4" i="6"/>
  <c r="O4" i="6"/>
  <c r="F4" i="6"/>
  <c r="L7" i="6"/>
  <c r="L5" i="6" s="1"/>
  <c r="M9" i="6"/>
  <c r="Q9" i="6" s="1"/>
  <c r="V8" i="13" s="1"/>
  <c r="Q19" i="6"/>
  <c r="V18" i="13" s="1"/>
  <c r="W18" i="13" s="1"/>
  <c r="Q42" i="6"/>
  <c r="V41" i="13" s="1"/>
  <c r="S49" i="6"/>
  <c r="Q53" i="6"/>
  <c r="Q68" i="6"/>
  <c r="Q72" i="6"/>
  <c r="Q76" i="6"/>
  <c r="Q79" i="6"/>
  <c r="Q97" i="6"/>
  <c r="V96" i="13" s="1"/>
  <c r="Q117" i="6"/>
  <c r="V116" i="13" s="1"/>
  <c r="Q159" i="6"/>
  <c r="Q160" i="6"/>
  <c r="V159" i="13" s="1"/>
  <c r="M197" i="6"/>
  <c r="K195" i="6"/>
  <c r="M195" i="6" s="1"/>
  <c r="W72" i="13"/>
  <c r="W82" i="13"/>
  <c r="W113" i="13"/>
  <c r="M6" i="6"/>
  <c r="K4" i="6"/>
  <c r="E5" i="6"/>
  <c r="J5" i="6" s="1"/>
  <c r="Q40" i="6"/>
  <c r="V39" i="13" s="1"/>
  <c r="W39" i="13" s="1"/>
  <c r="Q43" i="6"/>
  <c r="S66" i="6"/>
  <c r="S126" i="6"/>
  <c r="Q136" i="6"/>
  <c r="V135" i="13" s="1"/>
  <c r="E289" i="6"/>
  <c r="J289" i="6" s="1"/>
  <c r="J297" i="6"/>
  <c r="M322" i="6"/>
  <c r="K290" i="6"/>
  <c r="M290" i="6" s="1"/>
  <c r="Q290" i="6" s="1"/>
  <c r="V289" i="13" s="1"/>
  <c r="W64" i="13"/>
  <c r="W135" i="13"/>
  <c r="W143" i="13"/>
  <c r="Q69" i="6"/>
  <c r="V68" i="13" s="1"/>
  <c r="W68" i="13" s="1"/>
  <c r="W26" i="13"/>
  <c r="W111" i="13"/>
  <c r="W124" i="13"/>
  <c r="W132" i="13"/>
  <c r="W159" i="13"/>
  <c r="W347" i="13"/>
  <c r="H4" i="6"/>
  <c r="F5" i="6"/>
  <c r="P7" i="6"/>
  <c r="N5" i="6"/>
  <c r="H7" i="6"/>
  <c r="H5" i="6" s="1"/>
  <c r="Q18" i="6"/>
  <c r="S16" i="6" s="1"/>
  <c r="Q23" i="6"/>
  <c r="V22" i="13" s="1"/>
  <c r="Q41" i="6"/>
  <c r="S127" i="6"/>
  <c r="J194" i="6"/>
  <c r="W189" i="13"/>
  <c r="W243" i="13"/>
  <c r="W299" i="13"/>
  <c r="W313" i="13"/>
  <c r="W345" i="13"/>
  <c r="U39" i="13"/>
  <c r="U109" i="13"/>
  <c r="U183" i="13"/>
  <c r="Q100" i="6"/>
  <c r="Q104" i="6"/>
  <c r="J116" i="6"/>
  <c r="Q116" i="6" s="1"/>
  <c r="J117" i="6"/>
  <c r="Q118" i="6"/>
  <c r="S118" i="6" s="1"/>
  <c r="Q128" i="6"/>
  <c r="Q132" i="6"/>
  <c r="Q135" i="6"/>
  <c r="Q151" i="6"/>
  <c r="Q191" i="6"/>
  <c r="Q199" i="6"/>
  <c r="Q203" i="6"/>
  <c r="S281" i="6"/>
  <c r="W154" i="13"/>
  <c r="W156" i="13"/>
  <c r="U167" i="13"/>
  <c r="W175" i="13"/>
  <c r="W181" i="13"/>
  <c r="W183" i="13"/>
  <c r="W251" i="13"/>
  <c r="U253" i="13"/>
  <c r="U24" i="13"/>
  <c r="U32" i="13"/>
  <c r="U36" i="13"/>
  <c r="U156" i="13"/>
  <c r="J9" i="6"/>
  <c r="Q89" i="6"/>
  <c r="S89" i="6" s="1"/>
  <c r="Q99" i="6"/>
  <c r="V98" i="13" s="1"/>
  <c r="Q103" i="6"/>
  <c r="V102" i="13" s="1"/>
  <c r="W102" i="13" s="1"/>
  <c r="Q107" i="6"/>
  <c r="V106" i="13" s="1"/>
  <c r="W106" i="13" s="1"/>
  <c r="M117" i="6"/>
  <c r="Q131" i="6"/>
  <c r="V130" i="13" s="1"/>
  <c r="Q162" i="6"/>
  <c r="S190" i="6"/>
  <c r="Q198" i="6"/>
  <c r="Q202" i="6"/>
  <c r="Q207" i="6"/>
  <c r="S207" i="6" s="1"/>
  <c r="E290" i="6"/>
  <c r="J290" i="6" s="1"/>
  <c r="J298" i="6"/>
  <c r="O289" i="6"/>
  <c r="P321" i="6"/>
  <c r="Q321" i="6" s="1"/>
  <c r="W191" i="13"/>
  <c r="W291" i="13"/>
  <c r="U47" i="13"/>
  <c r="K5" i="6"/>
  <c r="M5" i="6" s="1"/>
  <c r="N6" i="6"/>
  <c r="Q88" i="6"/>
  <c r="V87" i="13" s="1"/>
  <c r="P109" i="6"/>
  <c r="Q109" i="6" s="1"/>
  <c r="J149" i="6"/>
  <c r="Q149" i="6" s="1"/>
  <c r="V148" i="13" s="1"/>
  <c r="W148" i="13" s="1"/>
  <c r="S150" i="6"/>
  <c r="S189" i="6"/>
  <c r="J195" i="6"/>
  <c r="L194" i="6"/>
  <c r="M194" i="6" s="1"/>
  <c r="M196" i="6"/>
  <c r="Q196" i="6" s="1"/>
  <c r="J197" i="6"/>
  <c r="O195" i="6"/>
  <c r="P195" i="6" s="1"/>
  <c r="Q195" i="6" s="1"/>
  <c r="P197" i="6"/>
  <c r="Q201" i="6"/>
  <c r="Q205" i="6"/>
  <c r="Q211" i="6"/>
  <c r="Q215" i="6"/>
  <c r="Q219" i="6"/>
  <c r="Q223" i="6"/>
  <c r="Q227" i="6"/>
  <c r="Q248" i="6"/>
  <c r="V247" i="13" s="1"/>
  <c r="W247" i="13" s="1"/>
  <c r="J268" i="6"/>
  <c r="Q268" i="6" s="1"/>
  <c r="Q271" i="6"/>
  <c r="V270" i="13" s="1"/>
  <c r="W270" i="13" s="1"/>
  <c r="Q275" i="6"/>
  <c r="Q283" i="6"/>
  <c r="V282" i="13" s="1"/>
  <c r="W282" i="13" s="1"/>
  <c r="Q294" i="6"/>
  <c r="V293" i="13" s="1"/>
  <c r="W293" i="13" s="1"/>
  <c r="P297" i="6"/>
  <c r="N289" i="6"/>
  <c r="P289" i="6" s="1"/>
  <c r="Q289" i="6" s="1"/>
  <c r="Q324" i="6"/>
  <c r="V323" i="13" s="1"/>
  <c r="W323" i="13" s="1"/>
  <c r="Q328" i="6"/>
  <c r="V327" i="13" s="1"/>
  <c r="W327" i="13" s="1"/>
  <c r="Q332" i="6"/>
  <c r="V331" i="13" s="1"/>
  <c r="Q336" i="6"/>
  <c r="V335" i="13" s="1"/>
  <c r="Q340" i="6"/>
  <c r="V339" i="13" s="1"/>
  <c r="W339" i="13" s="1"/>
  <c r="Q344" i="6"/>
  <c r="V343" i="13" s="1"/>
  <c r="W343" i="13" s="1"/>
  <c r="Q348" i="6"/>
  <c r="V347" i="13" s="1"/>
  <c r="J196" i="6"/>
  <c r="Q210" i="6"/>
  <c r="Q214" i="6"/>
  <c r="Q218" i="6"/>
  <c r="Q222" i="6"/>
  <c r="Q226" i="6"/>
  <c r="J229" i="6"/>
  <c r="Q229" i="6" s="1"/>
  <c r="J243" i="6"/>
  <c r="M244" i="6"/>
  <c r="Q247" i="6"/>
  <c r="Q251" i="6"/>
  <c r="S251" i="6" s="1"/>
  <c r="Q274" i="6"/>
  <c r="S274" i="6" s="1"/>
  <c r="Q282" i="6"/>
  <c r="S280" i="6" s="1"/>
  <c r="Q286" i="6"/>
  <c r="Q293" i="6"/>
  <c r="Q322" i="6"/>
  <c r="V321" i="13" s="1"/>
  <c r="Q323" i="6"/>
  <c r="Q327" i="6"/>
  <c r="Q331" i="6"/>
  <c r="Q335" i="6"/>
  <c r="Q339" i="6"/>
  <c r="Q343" i="6"/>
  <c r="Q347" i="6"/>
  <c r="Q209" i="6"/>
  <c r="Q213" i="6"/>
  <c r="Q217" i="6"/>
  <c r="Q221" i="6"/>
  <c r="Q225" i="6"/>
  <c r="M243" i="6"/>
  <c r="Q243" i="6" s="1"/>
  <c r="Q246" i="6"/>
  <c r="V245" i="13" s="1"/>
  <c r="W245" i="13" s="1"/>
  <c r="Q250" i="6"/>
  <c r="V249" i="13" s="1"/>
  <c r="W249" i="13" s="1"/>
  <c r="Q244" i="6"/>
  <c r="V243" i="13" s="1"/>
  <c r="P269" i="6"/>
  <c r="Q269" i="6" s="1"/>
  <c r="V268" i="13" s="1"/>
  <c r="W268" i="13" s="1"/>
  <c r="Q270" i="6"/>
  <c r="Q273" i="6"/>
  <c r="V272" i="13" s="1"/>
  <c r="W272" i="13" s="1"/>
  <c r="Q285" i="6"/>
  <c r="V284" i="13" s="1"/>
  <c r="Q292" i="6"/>
  <c r="V291" i="13" s="1"/>
  <c r="Q296" i="6"/>
  <c r="V295" i="13" s="1"/>
  <c r="W295" i="13" s="1"/>
  <c r="M298" i="6"/>
  <c r="Q298" i="6" s="1"/>
  <c r="V297" i="13" s="1"/>
  <c r="Q326" i="6"/>
  <c r="V325" i="13" s="1"/>
  <c r="Q330" i="6"/>
  <c r="V329" i="13" s="1"/>
  <c r="W329" i="13" s="1"/>
  <c r="Q334" i="6"/>
  <c r="V333" i="13" s="1"/>
  <c r="W333" i="13" s="1"/>
  <c r="Q338" i="6"/>
  <c r="V337" i="13" s="1"/>
  <c r="W337" i="13" s="1"/>
  <c r="Q342" i="6"/>
  <c r="V341" i="13" s="1"/>
  <c r="Q346" i="6"/>
  <c r="V345" i="13" s="1"/>
  <c r="Q350" i="6"/>
  <c r="S315" i="13"/>
  <c r="U315" i="13"/>
  <c r="Q116" i="10"/>
  <c r="Q58" i="10"/>
  <c r="Q196" i="10"/>
  <c r="T49" i="13"/>
  <c r="U49" i="13" s="1"/>
  <c r="J206" i="10"/>
  <c r="U60" i="13"/>
  <c r="U128" i="13"/>
  <c r="S171" i="13"/>
  <c r="M9" i="10"/>
  <c r="K7" i="10"/>
  <c r="Q28" i="10"/>
  <c r="Q53" i="10"/>
  <c r="Q76" i="10"/>
  <c r="Q83" i="10"/>
  <c r="T82" i="13" s="1"/>
  <c r="U82" i="13" s="1"/>
  <c r="Q159" i="10"/>
  <c r="P194" i="10"/>
  <c r="T126" i="13"/>
  <c r="U126" i="13" s="1"/>
  <c r="U261" i="13"/>
  <c r="U311" i="13"/>
  <c r="S152" i="13"/>
  <c r="M6" i="10"/>
  <c r="P7" i="10"/>
  <c r="N5" i="10"/>
  <c r="P5" i="10" s="1"/>
  <c r="Q12" i="10"/>
  <c r="Q16" i="10"/>
  <c r="S16" i="10" s="1"/>
  <c r="P23" i="10"/>
  <c r="Q27" i="10"/>
  <c r="T26" i="13" s="1"/>
  <c r="Q31" i="10"/>
  <c r="T30" i="13" s="1"/>
  <c r="Q35" i="10"/>
  <c r="T34" i="13" s="1"/>
  <c r="S34" i="13" s="1"/>
  <c r="Q52" i="10"/>
  <c r="T51" i="13" s="1"/>
  <c r="U51" i="13" s="1"/>
  <c r="Q56" i="10"/>
  <c r="T55" i="13" s="1"/>
  <c r="U55" i="13" s="1"/>
  <c r="J59" i="10"/>
  <c r="S67" i="10"/>
  <c r="Q71" i="10"/>
  <c r="T70" i="13" s="1"/>
  <c r="U70" i="13" s="1"/>
  <c r="Q75" i="10"/>
  <c r="T74" i="13" s="1"/>
  <c r="U74" i="13" s="1"/>
  <c r="Q82" i="10"/>
  <c r="Q118" i="10"/>
  <c r="S118" i="10" s="1"/>
  <c r="S119" i="10"/>
  <c r="S126" i="10"/>
  <c r="Q136" i="10"/>
  <c r="T135" i="13" s="1"/>
  <c r="Q160" i="10"/>
  <c r="T159" i="13" s="1"/>
  <c r="U159" i="13" s="1"/>
  <c r="Q229" i="10"/>
  <c r="E6" i="10"/>
  <c r="J8" i="10"/>
  <c r="Q23" i="10"/>
  <c r="T22" i="13" s="1"/>
  <c r="T189" i="13"/>
  <c r="M322" i="10"/>
  <c r="Q322" i="10" s="1"/>
  <c r="T321" i="13" s="1"/>
  <c r="U321" i="13" s="1"/>
  <c r="K290" i="10"/>
  <c r="M290" i="10" s="1"/>
  <c r="Q290" i="10" s="1"/>
  <c r="T289" i="13" s="1"/>
  <c r="U30" i="13"/>
  <c r="S126" i="13"/>
  <c r="S43" i="13"/>
  <c r="S187" i="13"/>
  <c r="P9" i="10"/>
  <c r="Q9" i="10" s="1"/>
  <c r="T8" i="13" s="1"/>
  <c r="Q13" i="10"/>
  <c r="T12" i="13" s="1"/>
  <c r="U12" i="13" s="1"/>
  <c r="Q17" i="10"/>
  <c r="Q24" i="10"/>
  <c r="Q32" i="10"/>
  <c r="Q36" i="10"/>
  <c r="J43" i="10"/>
  <c r="E39" i="10"/>
  <c r="J39" i="10" s="1"/>
  <c r="Q43" i="10"/>
  <c r="Q68" i="10"/>
  <c r="Q72" i="10"/>
  <c r="Q148" i="10"/>
  <c r="U76" i="13"/>
  <c r="U163" i="13"/>
  <c r="U169" i="13"/>
  <c r="U179" i="13"/>
  <c r="U185" i="13"/>
  <c r="U251" i="13"/>
  <c r="U286" i="13"/>
  <c r="F4" i="10"/>
  <c r="P6" i="10"/>
  <c r="I5" i="10"/>
  <c r="H6" i="10"/>
  <c r="H4" i="10" s="1"/>
  <c r="M8" i="10"/>
  <c r="Q8" i="10" s="1"/>
  <c r="Q11" i="10"/>
  <c r="T10" i="13" s="1"/>
  <c r="Q15" i="10"/>
  <c r="T14" i="13" s="1"/>
  <c r="M23" i="10"/>
  <c r="Q26" i="10"/>
  <c r="Q30" i="10"/>
  <c r="Q34" i="10"/>
  <c r="P39" i="10"/>
  <c r="Q39" i="10" s="1"/>
  <c r="Q51" i="10"/>
  <c r="S49" i="10" s="1"/>
  <c r="Q55" i="10"/>
  <c r="S66" i="10"/>
  <c r="Q70" i="10"/>
  <c r="Q74" i="10"/>
  <c r="Q78" i="10"/>
  <c r="S78" i="10" s="1"/>
  <c r="Q81" i="10"/>
  <c r="T80" i="13" s="1"/>
  <c r="J86" i="10"/>
  <c r="Q86" i="10" s="1"/>
  <c r="T85" i="13" s="1"/>
  <c r="Q90" i="10"/>
  <c r="M97" i="10"/>
  <c r="Q97" i="10" s="1"/>
  <c r="T96" i="13" s="1"/>
  <c r="J116" i="10"/>
  <c r="J117" i="10"/>
  <c r="Q117" i="10" s="1"/>
  <c r="T116" i="13" s="1"/>
  <c r="Q135" i="10"/>
  <c r="Q132" i="10"/>
  <c r="Q151" i="10"/>
  <c r="J197" i="10"/>
  <c r="Q198" i="10"/>
  <c r="E290" i="10"/>
  <c r="J290" i="10" s="1"/>
  <c r="J298" i="10"/>
  <c r="Q324" i="10"/>
  <c r="T323" i="13" s="1"/>
  <c r="U323" i="13" s="1"/>
  <c r="Q332" i="10"/>
  <c r="T331" i="13" s="1"/>
  <c r="U331" i="13" s="1"/>
  <c r="Q336" i="10"/>
  <c r="T335" i="13" s="1"/>
  <c r="Q340" i="10"/>
  <c r="T339" i="13" s="1"/>
  <c r="U339" i="13" s="1"/>
  <c r="U124" i="13"/>
  <c r="U132" i="13"/>
  <c r="U171" i="13"/>
  <c r="U187" i="13"/>
  <c r="U301" i="13"/>
  <c r="S319" i="13"/>
  <c r="U325" i="13"/>
  <c r="S28" i="13"/>
  <c r="S32" i="13"/>
  <c r="S36" i="13"/>
  <c r="S51" i="13"/>
  <c r="Q79" i="10"/>
  <c r="Q89" i="10"/>
  <c r="S89" i="10" s="1"/>
  <c r="Q99" i="10"/>
  <c r="T98" i="13" s="1"/>
  <c r="U98" i="13" s="1"/>
  <c r="Q103" i="10"/>
  <c r="T102" i="13" s="1"/>
  <c r="Q107" i="10"/>
  <c r="T106" i="13" s="1"/>
  <c r="Q131" i="10"/>
  <c r="T130" i="13" s="1"/>
  <c r="U130" i="13" s="1"/>
  <c r="E195" i="10"/>
  <c r="J195" i="10" s="1"/>
  <c r="M197" i="10"/>
  <c r="K195" i="10"/>
  <c r="P197" i="10"/>
  <c r="Q197" i="10" s="1"/>
  <c r="Q201" i="10"/>
  <c r="Q205" i="10"/>
  <c r="Q211" i="10"/>
  <c r="Q215" i="10"/>
  <c r="Q219" i="10"/>
  <c r="Q222" i="10"/>
  <c r="Q223" i="10"/>
  <c r="S207" i="10" s="1"/>
  <c r="Q227" i="10"/>
  <c r="Q271" i="10"/>
  <c r="T270" i="13" s="1"/>
  <c r="S270" i="13" s="1"/>
  <c r="Q275" i="10"/>
  <c r="Q298" i="10"/>
  <c r="T297" i="13" s="1"/>
  <c r="P321" i="10"/>
  <c r="Q321" i="10" s="1"/>
  <c r="E194" i="10"/>
  <c r="J194" i="10" s="1"/>
  <c r="J196" i="10"/>
  <c r="Q202" i="10"/>
  <c r="Q248" i="10"/>
  <c r="T247" i="13" s="1"/>
  <c r="U247" i="13" s="1"/>
  <c r="Q328" i="10"/>
  <c r="T327" i="13" s="1"/>
  <c r="Q344" i="10"/>
  <c r="T343" i="13" s="1"/>
  <c r="U343" i="13" s="1"/>
  <c r="Q348" i="10"/>
  <c r="T347" i="13" s="1"/>
  <c r="U347" i="13" s="1"/>
  <c r="U14" i="13"/>
  <c r="U41" i="13"/>
  <c r="S47" i="13"/>
  <c r="U100" i="13"/>
  <c r="U102" i="13"/>
  <c r="U120" i="13"/>
  <c r="U152" i="13"/>
  <c r="U255" i="13"/>
  <c r="S272" i="13"/>
  <c r="U278" i="13"/>
  <c r="S280" i="13"/>
  <c r="U303" i="13"/>
  <c r="U309" i="13"/>
  <c r="U335" i="13"/>
  <c r="U341" i="13"/>
  <c r="P59" i="10"/>
  <c r="Q59" i="10" s="1"/>
  <c r="T58" i="13" s="1"/>
  <c r="U58" i="13" s="1"/>
  <c r="Q88" i="10"/>
  <c r="T87" i="13" s="1"/>
  <c r="S87" i="13" s="1"/>
  <c r="J96" i="10"/>
  <c r="Q96" i="10" s="1"/>
  <c r="J97" i="10"/>
  <c r="Q98" i="10"/>
  <c r="Q102" i="10"/>
  <c r="Q106" i="10"/>
  <c r="P109" i="10"/>
  <c r="Q109" i="10" s="1"/>
  <c r="Q130" i="10"/>
  <c r="J148" i="10"/>
  <c r="J149" i="10"/>
  <c r="Q149" i="10" s="1"/>
  <c r="T148" i="13" s="1"/>
  <c r="Q150" i="10"/>
  <c r="S150" i="10" s="1"/>
  <c r="Q162" i="10"/>
  <c r="Q192" i="10"/>
  <c r="T191" i="13" s="1"/>
  <c r="U191" i="13" s="1"/>
  <c r="K194" i="10"/>
  <c r="M194" i="10" s="1"/>
  <c r="P195" i="10"/>
  <c r="L195" i="10"/>
  <c r="L5" i="10" s="1"/>
  <c r="Q200" i="10"/>
  <c r="Q204" i="10"/>
  <c r="P206" i="10"/>
  <c r="Q206" i="10" s="1"/>
  <c r="S206" i="10" s="1"/>
  <c r="J268" i="10"/>
  <c r="Q268" i="10"/>
  <c r="Q283" i="10"/>
  <c r="T282" i="13" s="1"/>
  <c r="S282" i="13" s="1"/>
  <c r="Q294" i="10"/>
  <c r="T293" i="13" s="1"/>
  <c r="J297" i="10"/>
  <c r="P297" i="10"/>
  <c r="Q297" i="10" s="1"/>
  <c r="N289" i="10"/>
  <c r="P289" i="10" s="1"/>
  <c r="Q289" i="10" s="1"/>
  <c r="Q210" i="10"/>
  <c r="Q214" i="10"/>
  <c r="Q218" i="10"/>
  <c r="Q226" i="10"/>
  <c r="J229" i="10"/>
  <c r="J243" i="10"/>
  <c r="M244" i="10"/>
  <c r="Q247" i="10"/>
  <c r="Q251" i="10"/>
  <c r="S251" i="10" s="1"/>
  <c r="Q274" i="10"/>
  <c r="S274" i="10" s="1"/>
  <c r="Q282" i="10"/>
  <c r="S280" i="10" s="1"/>
  <c r="Q286" i="10"/>
  <c r="Q293" i="10"/>
  <c r="Q323" i="10"/>
  <c r="Q327" i="10"/>
  <c r="Q331" i="10"/>
  <c r="Q335" i="10"/>
  <c r="Q339" i="10"/>
  <c r="Q343" i="10"/>
  <c r="Q347" i="10"/>
  <c r="Q209" i="10"/>
  <c r="Q213" i="10"/>
  <c r="Q217" i="10"/>
  <c r="Q221" i="10"/>
  <c r="Q225" i="10"/>
  <c r="M243" i="10"/>
  <c r="Q243" i="10" s="1"/>
  <c r="Q246" i="10"/>
  <c r="T245" i="13" s="1"/>
  <c r="Q250" i="10"/>
  <c r="T249" i="13" s="1"/>
  <c r="U249" i="13" s="1"/>
  <c r="Q244" i="10"/>
  <c r="T243" i="13" s="1"/>
  <c r="U243" i="13" s="1"/>
  <c r="P269" i="10"/>
  <c r="Q269" i="10" s="1"/>
  <c r="T268" i="13" s="1"/>
  <c r="U268" i="13" s="1"/>
  <c r="Q270" i="10"/>
  <c r="Q273" i="10"/>
  <c r="T272" i="13" s="1"/>
  <c r="U272" i="13" s="1"/>
  <c r="Q285" i="10"/>
  <c r="T284" i="13" s="1"/>
  <c r="Q292" i="10"/>
  <c r="T291" i="13" s="1"/>
  <c r="U291" i="13" s="1"/>
  <c r="Q296" i="10"/>
  <c r="T295" i="13" s="1"/>
  <c r="M298" i="10"/>
  <c r="Q326" i="10"/>
  <c r="T325" i="13" s="1"/>
  <c r="S325" i="13" s="1"/>
  <c r="Q330" i="10"/>
  <c r="T329" i="13" s="1"/>
  <c r="U329" i="13" s="1"/>
  <c r="Q334" i="10"/>
  <c r="T333" i="13" s="1"/>
  <c r="Q338" i="10"/>
  <c r="T337" i="13" s="1"/>
  <c r="Q342" i="10"/>
  <c r="T341" i="13" s="1"/>
  <c r="S341" i="13" s="1"/>
  <c r="Q346" i="10"/>
  <c r="T345" i="13" s="1"/>
  <c r="U345" i="13" s="1"/>
  <c r="Q350" i="10"/>
  <c r="S20" i="13"/>
  <c r="Q20" i="13"/>
  <c r="Q39" i="5"/>
  <c r="S55" i="13"/>
  <c r="Q55" i="13"/>
  <c r="Q102" i="13"/>
  <c r="S102" i="13"/>
  <c r="Q130" i="13"/>
  <c r="R118" i="13"/>
  <c r="S118" i="13" s="1"/>
  <c r="S67" i="5"/>
  <c r="S90" i="5"/>
  <c r="R89" i="13"/>
  <c r="S127" i="5"/>
  <c r="S72" i="13"/>
  <c r="Q25" i="5"/>
  <c r="M23" i="5"/>
  <c r="M322" i="5"/>
  <c r="K290" i="5"/>
  <c r="M290" i="5" s="1"/>
  <c r="S124" i="13"/>
  <c r="J7" i="5"/>
  <c r="P8" i="5"/>
  <c r="Q32" i="5"/>
  <c r="Q36" i="5"/>
  <c r="J43" i="5"/>
  <c r="Q81" i="5"/>
  <c r="R80" i="13" s="1"/>
  <c r="J109" i="5"/>
  <c r="Q109" i="5" s="1"/>
  <c r="Q152" i="5"/>
  <c r="Q156" i="5"/>
  <c r="Q324" i="5"/>
  <c r="R323" i="13" s="1"/>
  <c r="Q332" i="5"/>
  <c r="R331" i="13" s="1"/>
  <c r="Q344" i="5"/>
  <c r="R343" i="13" s="1"/>
  <c r="Q348" i="5"/>
  <c r="R347" i="13" s="1"/>
  <c r="S60" i="13"/>
  <c r="R66" i="13"/>
  <c r="S66" i="13" s="1"/>
  <c r="Q276" i="13"/>
  <c r="S299" i="13"/>
  <c r="E4" i="5"/>
  <c r="H5" i="5"/>
  <c r="G6" i="5"/>
  <c r="L6" i="5"/>
  <c r="L4" i="5" s="1"/>
  <c r="P9" i="5"/>
  <c r="N7" i="5"/>
  <c r="Q13" i="5"/>
  <c r="R12" i="13" s="1"/>
  <c r="S12" i="13" s="1"/>
  <c r="Q27" i="5"/>
  <c r="R26" i="13" s="1"/>
  <c r="Q31" i="5"/>
  <c r="R30" i="13" s="1"/>
  <c r="Q35" i="5"/>
  <c r="R34" i="13" s="1"/>
  <c r="J40" i="5"/>
  <c r="Q40" i="5" s="1"/>
  <c r="R39" i="13" s="1"/>
  <c r="S39" i="13" s="1"/>
  <c r="Q46" i="5"/>
  <c r="R45" i="13" s="1"/>
  <c r="Q62" i="5"/>
  <c r="Q66" i="5"/>
  <c r="S66" i="5" s="1"/>
  <c r="Q80" i="5"/>
  <c r="S78" i="5" s="1"/>
  <c r="Q94" i="5"/>
  <c r="R93" i="13" s="1"/>
  <c r="J110" i="5"/>
  <c r="M110" i="5"/>
  <c r="Q110" i="5" s="1"/>
  <c r="R109" i="13" s="1"/>
  <c r="S109" i="13" s="1"/>
  <c r="Q114" i="5"/>
  <c r="R113" i="13" s="1"/>
  <c r="Q122" i="5"/>
  <c r="S118" i="5" s="1"/>
  <c r="Q126" i="5"/>
  <c r="S126" i="5" s="1"/>
  <c r="Q138" i="5"/>
  <c r="R137" i="13" s="1"/>
  <c r="S137" i="13" s="1"/>
  <c r="Q142" i="5"/>
  <c r="R141" i="13" s="1"/>
  <c r="S141" i="13" s="1"/>
  <c r="Q146" i="5"/>
  <c r="R145" i="13" s="1"/>
  <c r="S151" i="5"/>
  <c r="M196" i="5"/>
  <c r="K194" i="5"/>
  <c r="M194" i="5" s="1"/>
  <c r="J195" i="5"/>
  <c r="O289" i="5"/>
  <c r="O4" i="5" s="1"/>
  <c r="P321" i="5"/>
  <c r="Q321" i="5" s="1"/>
  <c r="S10" i="13"/>
  <c r="S26" i="13"/>
  <c r="S91" i="13"/>
  <c r="Q175" i="13"/>
  <c r="I4" i="5"/>
  <c r="M9" i="5"/>
  <c r="K7" i="5"/>
  <c r="Q85" i="5"/>
  <c r="Q136" i="5"/>
  <c r="R135" i="13" s="1"/>
  <c r="L195" i="5"/>
  <c r="L5" i="5" s="1"/>
  <c r="M229" i="5"/>
  <c r="S68" i="13"/>
  <c r="S111" i="13"/>
  <c r="Q12" i="13"/>
  <c r="O5" i="5"/>
  <c r="M8" i="5"/>
  <c r="K6" i="5"/>
  <c r="Q10" i="5"/>
  <c r="Q14" i="5"/>
  <c r="Q24" i="5"/>
  <c r="M22" i="5"/>
  <c r="Q28" i="5"/>
  <c r="Q47" i="5"/>
  <c r="Q50" i="5"/>
  <c r="Q63" i="5"/>
  <c r="R62" i="13" s="1"/>
  <c r="S62" i="13" s="1"/>
  <c r="Q91" i="5"/>
  <c r="S89" i="5" s="1"/>
  <c r="Q111" i="5"/>
  <c r="Q123" i="5"/>
  <c r="R122" i="13" s="1"/>
  <c r="S122" i="13" s="1"/>
  <c r="Q139" i="5"/>
  <c r="J297" i="5"/>
  <c r="P297" i="5"/>
  <c r="Q297" i="5" s="1"/>
  <c r="N289" i="5"/>
  <c r="P289" i="5" s="1"/>
  <c r="Q328" i="5"/>
  <c r="R327" i="13" s="1"/>
  <c r="S327" i="13" s="1"/>
  <c r="Q336" i="5"/>
  <c r="R335" i="13" s="1"/>
  <c r="S335" i="13" s="1"/>
  <c r="Q340" i="5"/>
  <c r="R339" i="13" s="1"/>
  <c r="S18" i="13"/>
  <c r="Q43" i="13"/>
  <c r="S53" i="13"/>
  <c r="S74" i="13"/>
  <c r="S80" i="13"/>
  <c r="S104" i="13"/>
  <c r="Q106" i="13"/>
  <c r="S145" i="13"/>
  <c r="S175" i="13"/>
  <c r="S323" i="13"/>
  <c r="F4" i="5"/>
  <c r="P6" i="5"/>
  <c r="I5" i="5"/>
  <c r="J9" i="5"/>
  <c r="P43" i="5"/>
  <c r="Q43" i="5" s="1"/>
  <c r="Q45" i="5"/>
  <c r="S49" i="5"/>
  <c r="S79" i="5"/>
  <c r="P96" i="5"/>
  <c r="Q96" i="5" s="1"/>
  <c r="P116" i="5"/>
  <c r="Q116" i="5" s="1"/>
  <c r="S150" i="5"/>
  <c r="Q160" i="5"/>
  <c r="R159" i="13" s="1"/>
  <c r="S159" i="13" s="1"/>
  <c r="S189" i="5"/>
  <c r="J197" i="5"/>
  <c r="P197" i="5"/>
  <c r="N195" i="5"/>
  <c r="P195" i="5" s="1"/>
  <c r="S45" i="13"/>
  <c r="S93" i="13"/>
  <c r="Q98" i="13"/>
  <c r="S106" i="13"/>
  <c r="S113" i="13"/>
  <c r="S128" i="13"/>
  <c r="S167" i="13"/>
  <c r="S251" i="13"/>
  <c r="S263" i="13"/>
  <c r="S265" i="13"/>
  <c r="S305" i="13"/>
  <c r="S307" i="13"/>
  <c r="S331" i="13"/>
  <c r="Q145" i="5"/>
  <c r="Q155" i="5"/>
  <c r="R154" i="13" s="1"/>
  <c r="S154" i="13" s="1"/>
  <c r="Q163" i="5"/>
  <c r="S161" i="5" s="1"/>
  <c r="Q167" i="5"/>
  <c r="Q171" i="5"/>
  <c r="Q175" i="5"/>
  <c r="Q179" i="5"/>
  <c r="Q183" i="5"/>
  <c r="Q187" i="5"/>
  <c r="Q190" i="5"/>
  <c r="M195" i="5"/>
  <c r="P196" i="5"/>
  <c r="N194" i="5"/>
  <c r="P194" i="5" s="1"/>
  <c r="Q194" i="5" s="1"/>
  <c r="Q248" i="5"/>
  <c r="R247" i="13" s="1"/>
  <c r="S247" i="13" s="1"/>
  <c r="E290" i="5"/>
  <c r="J290" i="5" s="1"/>
  <c r="J298" i="5"/>
  <c r="Q298" i="5" s="1"/>
  <c r="R297" i="13" s="1"/>
  <c r="S297" i="13" s="1"/>
  <c r="Q70" i="13"/>
  <c r="S82" i="13"/>
  <c r="S132" i="13"/>
  <c r="S135" i="13"/>
  <c r="S156" i="13"/>
  <c r="S183" i="13"/>
  <c r="S261" i="13"/>
  <c r="S278" i="13"/>
  <c r="Q280" i="13"/>
  <c r="S339" i="13"/>
  <c r="Q51" i="13"/>
  <c r="Q85" i="13"/>
  <c r="Q122" i="13"/>
  <c r="Q148" i="13"/>
  <c r="Q144" i="5"/>
  <c r="R143" i="13" s="1"/>
  <c r="S143" i="13" s="1"/>
  <c r="P148" i="5"/>
  <c r="Q148" i="5" s="1"/>
  <c r="Q166" i="5"/>
  <c r="R165" i="13" s="1"/>
  <c r="S165" i="13" s="1"/>
  <c r="Q170" i="5"/>
  <c r="R169" i="13" s="1"/>
  <c r="Q174" i="5"/>
  <c r="R173" i="13" s="1"/>
  <c r="S173" i="13" s="1"/>
  <c r="Q178" i="5"/>
  <c r="R177" i="13" s="1"/>
  <c r="Q182" i="5"/>
  <c r="R181" i="13" s="1"/>
  <c r="S181" i="13" s="1"/>
  <c r="Q186" i="5"/>
  <c r="R185" i="13" s="1"/>
  <c r="Q185" i="13" s="1"/>
  <c r="J196" i="5"/>
  <c r="Q211" i="5"/>
  <c r="Q215" i="5"/>
  <c r="Q219" i="5"/>
  <c r="Q223" i="5"/>
  <c r="Q227" i="5"/>
  <c r="M289" i="5"/>
  <c r="P290" i="5"/>
  <c r="Q290" i="5" s="1"/>
  <c r="R289" i="13" s="1"/>
  <c r="J289" i="5"/>
  <c r="P206" i="5"/>
  <c r="Q206" i="5" s="1"/>
  <c r="J207" i="5"/>
  <c r="Q207" i="5" s="1"/>
  <c r="S207" i="5" s="1"/>
  <c r="Q210" i="5"/>
  <c r="Q214" i="5"/>
  <c r="Q218" i="5"/>
  <c r="Q222" i="5"/>
  <c r="Q226" i="5"/>
  <c r="J229" i="5"/>
  <c r="Q229" i="5" s="1"/>
  <c r="J243" i="5"/>
  <c r="M244" i="5"/>
  <c r="Q247" i="5"/>
  <c r="Q251" i="5"/>
  <c r="S251" i="5" s="1"/>
  <c r="M268" i="5"/>
  <c r="Q268" i="5" s="1"/>
  <c r="Q274" i="5"/>
  <c r="S274" i="5" s="1"/>
  <c r="Q282" i="5"/>
  <c r="S280" i="5" s="1"/>
  <c r="Q286" i="5"/>
  <c r="Q293" i="5"/>
  <c r="P322" i="5"/>
  <c r="Q322" i="5" s="1"/>
  <c r="R321" i="13" s="1"/>
  <c r="Q323" i="5"/>
  <c r="Q327" i="5"/>
  <c r="Q331" i="5"/>
  <c r="Q335" i="5"/>
  <c r="Q339" i="5"/>
  <c r="Q343" i="5"/>
  <c r="Q347" i="5"/>
  <c r="Q209" i="5"/>
  <c r="Q213" i="5"/>
  <c r="Q217" i="5"/>
  <c r="Q221" i="5"/>
  <c r="Q225" i="5"/>
  <c r="M243" i="5"/>
  <c r="Q243" i="5" s="1"/>
  <c r="Q246" i="5"/>
  <c r="R245" i="13" s="1"/>
  <c r="S245" i="13" s="1"/>
  <c r="Q250" i="5"/>
  <c r="R249" i="13" s="1"/>
  <c r="S249" i="13" s="1"/>
  <c r="Q244" i="5"/>
  <c r="R243" i="13" s="1"/>
  <c r="P269" i="5"/>
  <c r="Q269" i="5" s="1"/>
  <c r="R268" i="13" s="1"/>
  <c r="Q270" i="5"/>
  <c r="S281" i="5"/>
  <c r="Q292" i="5"/>
  <c r="R291" i="13" s="1"/>
  <c r="Q296" i="5"/>
  <c r="R295" i="13" s="1"/>
  <c r="S295" i="13" s="1"/>
  <c r="Q326" i="5"/>
  <c r="R325" i="13" s="1"/>
  <c r="Q330" i="5"/>
  <c r="R329" i="13" s="1"/>
  <c r="S329" i="13" s="1"/>
  <c r="Q334" i="5"/>
  <c r="R333" i="13" s="1"/>
  <c r="Q338" i="5"/>
  <c r="R337" i="13" s="1"/>
  <c r="S337" i="13" s="1"/>
  <c r="Q342" i="5"/>
  <c r="R341" i="13" s="1"/>
  <c r="Q346" i="5"/>
  <c r="R345" i="13" s="1"/>
  <c r="S345" i="13" s="1"/>
  <c r="Q350" i="5"/>
  <c r="P9" i="4"/>
  <c r="N7" i="4"/>
  <c r="S127" i="4"/>
  <c r="P126" i="13"/>
  <c r="Q126" i="13" s="1"/>
  <c r="S190" i="4"/>
  <c r="O16" i="13"/>
  <c r="Q191" i="13"/>
  <c r="G6" i="4"/>
  <c r="G4" i="4" s="1"/>
  <c r="L4" i="4"/>
  <c r="J9" i="4"/>
  <c r="Q33" i="4"/>
  <c r="P32" i="13" s="1"/>
  <c r="Q32" i="13" s="1"/>
  <c r="Q37" i="4"/>
  <c r="P36" i="13" s="1"/>
  <c r="Q36" i="13" s="1"/>
  <c r="Q46" i="4"/>
  <c r="P45" i="13" s="1"/>
  <c r="Q59" i="4"/>
  <c r="P58" i="13" s="1"/>
  <c r="Q58" i="13" s="1"/>
  <c r="Q63" i="4"/>
  <c r="P62" i="13" s="1"/>
  <c r="Q62" i="13" s="1"/>
  <c r="P78" i="13"/>
  <c r="O78" i="13" s="1"/>
  <c r="Q83" i="4"/>
  <c r="P82" i="13" s="1"/>
  <c r="Q82" i="13" s="1"/>
  <c r="Q94" i="4"/>
  <c r="P93" i="13" s="1"/>
  <c r="Q93" i="13" s="1"/>
  <c r="Q110" i="4"/>
  <c r="P109" i="13" s="1"/>
  <c r="Q114" i="4"/>
  <c r="P113" i="13" s="1"/>
  <c r="P118" i="13"/>
  <c r="Q207" i="4"/>
  <c r="S207" i="4" s="1"/>
  <c r="P6" i="4"/>
  <c r="M8" i="4"/>
  <c r="K6" i="4"/>
  <c r="P66" i="13"/>
  <c r="Q12" i="4"/>
  <c r="Q16" i="4"/>
  <c r="S16" i="4" s="1"/>
  <c r="Q25" i="4"/>
  <c r="Q29" i="4"/>
  <c r="P28" i="13" s="1"/>
  <c r="Q28" i="13" s="1"/>
  <c r="S50" i="4"/>
  <c r="O74" i="13"/>
  <c r="Q74" i="13"/>
  <c r="S78" i="4"/>
  <c r="Q85" i="4"/>
  <c r="S89" i="4"/>
  <c r="Q96" i="4"/>
  <c r="Q116" i="4"/>
  <c r="P196" i="4"/>
  <c r="N194" i="4"/>
  <c r="P194" i="4" s="1"/>
  <c r="E4" i="4"/>
  <c r="J6" i="4"/>
  <c r="Q68" i="13"/>
  <c r="J8" i="4"/>
  <c r="O6" i="4"/>
  <c r="O4" i="4" s="1"/>
  <c r="P8" i="4"/>
  <c r="Q11" i="4"/>
  <c r="P10" i="13" s="1"/>
  <c r="Q15" i="4"/>
  <c r="P14" i="13" s="1"/>
  <c r="Q14" i="13" s="1"/>
  <c r="S17" i="4"/>
  <c r="Q24" i="4"/>
  <c r="Q22" i="4" s="1"/>
  <c r="Q28" i="4"/>
  <c r="Q31" i="4"/>
  <c r="P30" i="13" s="1"/>
  <c r="Q30" i="13" s="1"/>
  <c r="Q35" i="4"/>
  <c r="P34" i="13" s="1"/>
  <c r="J39" i="4"/>
  <c r="Q39" i="4" s="1"/>
  <c r="I39" i="4"/>
  <c r="I4" i="4" s="1"/>
  <c r="Q40" i="4"/>
  <c r="P39" i="13" s="1"/>
  <c r="Q48" i="4"/>
  <c r="P47" i="13" s="1"/>
  <c r="Q47" i="13" s="1"/>
  <c r="J58" i="4"/>
  <c r="Q58" i="4" s="1"/>
  <c r="Q61" i="4"/>
  <c r="P60" i="13" s="1"/>
  <c r="Q60" i="13" s="1"/>
  <c r="Q65" i="4"/>
  <c r="P64" i="13" s="1"/>
  <c r="Q64" i="13" s="1"/>
  <c r="Q81" i="4"/>
  <c r="P80" i="13" s="1"/>
  <c r="Q92" i="4"/>
  <c r="P91" i="13" s="1"/>
  <c r="J109" i="4"/>
  <c r="Q109" i="4" s="1"/>
  <c r="Q112" i="4"/>
  <c r="P111" i="13" s="1"/>
  <c r="Q111" i="13" s="1"/>
  <c r="Q121" i="4"/>
  <c r="P120" i="13" s="1"/>
  <c r="Q116" i="13"/>
  <c r="Q128" i="13"/>
  <c r="Q161" i="13"/>
  <c r="Q179" i="13"/>
  <c r="Q274" i="13"/>
  <c r="Q282" i="13"/>
  <c r="Q286" i="13"/>
  <c r="Q333" i="13"/>
  <c r="Q341" i="13"/>
  <c r="Q122" i="4"/>
  <c r="S118" i="4" s="1"/>
  <c r="Q126" i="4"/>
  <c r="S126" i="4" s="1"/>
  <c r="Q138" i="4"/>
  <c r="P137" i="13" s="1"/>
  <c r="Q137" i="13" s="1"/>
  <c r="Q142" i="4"/>
  <c r="P141" i="13" s="1"/>
  <c r="O141" i="13" s="1"/>
  <c r="Q146" i="4"/>
  <c r="P145" i="13" s="1"/>
  <c r="Q153" i="4"/>
  <c r="P152" i="13" s="1"/>
  <c r="O152" i="13" s="1"/>
  <c r="Q157" i="4"/>
  <c r="P156" i="13" s="1"/>
  <c r="Q156" i="13" s="1"/>
  <c r="Q164" i="4"/>
  <c r="P163" i="13" s="1"/>
  <c r="O163" i="13" s="1"/>
  <c r="Q168" i="4"/>
  <c r="P167" i="13" s="1"/>
  <c r="Q172" i="4"/>
  <c r="P171" i="13" s="1"/>
  <c r="M195" i="4"/>
  <c r="Q195" i="4" s="1"/>
  <c r="J196" i="4"/>
  <c r="Q228" i="4"/>
  <c r="O20" i="13"/>
  <c r="Q41" i="13"/>
  <c r="O51" i="13"/>
  <c r="Q89" i="13"/>
  <c r="Q120" i="13"/>
  <c r="Q132" i="13"/>
  <c r="Q141" i="13"/>
  <c r="Q247" i="13"/>
  <c r="Q259" i="13"/>
  <c r="Q301" i="13"/>
  <c r="Q303" i="13"/>
  <c r="Q317" i="13"/>
  <c r="Q319" i="13"/>
  <c r="O171" i="13"/>
  <c r="O179" i="13"/>
  <c r="O187" i="13"/>
  <c r="J7" i="4"/>
  <c r="Q45" i="4"/>
  <c r="Q125" i="4"/>
  <c r="P124" i="13" s="1"/>
  <c r="O124" i="13" s="1"/>
  <c r="P136" i="4"/>
  <c r="Q136" i="4" s="1"/>
  <c r="P135" i="13" s="1"/>
  <c r="Q137" i="4"/>
  <c r="Q141" i="4"/>
  <c r="Q145" i="4"/>
  <c r="Q152" i="4"/>
  <c r="S150" i="4" s="1"/>
  <c r="Q156" i="4"/>
  <c r="Q163" i="4"/>
  <c r="S161" i="4" s="1"/>
  <c r="Q167" i="4"/>
  <c r="Q171" i="4"/>
  <c r="E195" i="4"/>
  <c r="J195" i="4" s="1"/>
  <c r="J197" i="4"/>
  <c r="Q197" i="4" s="1"/>
  <c r="Q253" i="4"/>
  <c r="P243" i="4"/>
  <c r="Q268" i="4"/>
  <c r="O43" i="13"/>
  <c r="O55" i="13"/>
  <c r="O102" i="13"/>
  <c r="Q150" i="13"/>
  <c r="Q171" i="13"/>
  <c r="Q177" i="13"/>
  <c r="Q187" i="13"/>
  <c r="O276" i="13"/>
  <c r="Q278" i="13"/>
  <c r="Q293" i="13"/>
  <c r="Q299" i="13"/>
  <c r="Q325" i="13"/>
  <c r="N4" i="4"/>
  <c r="P4" i="4" s="1"/>
  <c r="K7" i="4"/>
  <c r="Q124" i="4"/>
  <c r="Q140" i="4"/>
  <c r="P139" i="13" s="1"/>
  <c r="Q139" i="13" s="1"/>
  <c r="Q144" i="4"/>
  <c r="P143" i="13" s="1"/>
  <c r="O143" i="13" s="1"/>
  <c r="Q148" i="4"/>
  <c r="S151" i="4"/>
  <c r="Q159" i="4"/>
  <c r="S162" i="4"/>
  <c r="Q166" i="4"/>
  <c r="P165" i="13" s="1"/>
  <c r="O165" i="13" s="1"/>
  <c r="Q170" i="4"/>
  <c r="P169" i="13" s="1"/>
  <c r="Q169" i="13" s="1"/>
  <c r="S189" i="4"/>
  <c r="M194" i="4"/>
  <c r="Q204" i="4"/>
  <c r="Q209" i="4"/>
  <c r="Q213" i="4"/>
  <c r="Q217" i="4"/>
  <c r="Q221" i="4"/>
  <c r="Q225" i="4"/>
  <c r="J243" i="4"/>
  <c r="Q245" i="4"/>
  <c r="Q249" i="4"/>
  <c r="J268" i="4"/>
  <c r="Q269" i="4"/>
  <c r="P268" i="13" s="1"/>
  <c r="Q268" i="13" s="1"/>
  <c r="Q273" i="4"/>
  <c r="P272" i="13" s="1"/>
  <c r="Q283" i="4"/>
  <c r="P282" i="13" s="1"/>
  <c r="Q292" i="4"/>
  <c r="P291" i="13" s="1"/>
  <c r="Q296" i="4"/>
  <c r="P295" i="13" s="1"/>
  <c r="O295" i="13" s="1"/>
  <c r="J298" i="4"/>
  <c r="J321" i="4"/>
  <c r="Q321" i="4"/>
  <c r="Q324" i="4"/>
  <c r="P323" i="13" s="1"/>
  <c r="Q328" i="4"/>
  <c r="P327" i="13" s="1"/>
  <c r="O327" i="13" s="1"/>
  <c r="Q332" i="4"/>
  <c r="P331" i="13" s="1"/>
  <c r="Q336" i="4"/>
  <c r="P335" i="13" s="1"/>
  <c r="Q335" i="13" s="1"/>
  <c r="Q340" i="4"/>
  <c r="P339" i="13" s="1"/>
  <c r="Q339" i="13" s="1"/>
  <c r="Q344" i="4"/>
  <c r="P343" i="13" s="1"/>
  <c r="O343" i="13" s="1"/>
  <c r="Q348" i="4"/>
  <c r="P347" i="13" s="1"/>
  <c r="Q347" i="13" s="1"/>
  <c r="Q203" i="4"/>
  <c r="J207" i="4"/>
  <c r="Q208" i="4"/>
  <c r="Q212" i="4"/>
  <c r="Q216" i="4"/>
  <c r="Q220" i="4"/>
  <c r="Q224" i="4"/>
  <c r="Q291" i="4"/>
  <c r="Q295" i="4"/>
  <c r="E289" i="4"/>
  <c r="J289" i="4" s="1"/>
  <c r="Q289" i="4" s="1"/>
  <c r="J297" i="4"/>
  <c r="Q297" i="4" s="1"/>
  <c r="Q298" i="4"/>
  <c r="P297" i="13" s="1"/>
  <c r="Q322" i="4"/>
  <c r="P321" i="13" s="1"/>
  <c r="Q323" i="4"/>
  <c r="Q327" i="4"/>
  <c r="Q331" i="4"/>
  <c r="Q335" i="4"/>
  <c r="Q339" i="4"/>
  <c r="Q343" i="4"/>
  <c r="Q347" i="4"/>
  <c r="Q202" i="4"/>
  <c r="M207" i="4"/>
  <c r="J229" i="4"/>
  <c r="Q229" i="4" s="1"/>
  <c r="Q247" i="4"/>
  <c r="Q251" i="4"/>
  <c r="S251" i="4" s="1"/>
  <c r="P244" i="4"/>
  <c r="Q244" i="4" s="1"/>
  <c r="P243" i="13" s="1"/>
  <c r="Q243" i="13" s="1"/>
  <c r="Q254" i="4"/>
  <c r="P253" i="13" s="1"/>
  <c r="Q253" i="13" s="1"/>
  <c r="Q271" i="4"/>
  <c r="P270" i="13" s="1"/>
  <c r="Q270" i="13" s="1"/>
  <c r="Q285" i="4"/>
  <c r="P284" i="13" s="1"/>
  <c r="L290" i="4"/>
  <c r="L5" i="4" s="1"/>
  <c r="M298" i="4"/>
  <c r="M243" i="4"/>
  <c r="M244" i="4"/>
  <c r="O18" i="13"/>
  <c r="O34" i="13"/>
  <c r="O68" i="13"/>
  <c r="O93" i="13"/>
  <c r="L5" i="3"/>
  <c r="J9" i="3"/>
  <c r="Q46" i="3"/>
  <c r="N45" i="13" s="1"/>
  <c r="O45" i="13" s="1"/>
  <c r="Q59" i="3"/>
  <c r="N58" i="13" s="1"/>
  <c r="Q63" i="3"/>
  <c r="N62" i="13" s="1"/>
  <c r="O62" i="13" s="1"/>
  <c r="J6" i="3"/>
  <c r="M8" i="3"/>
  <c r="K6" i="3"/>
  <c r="O26" i="13"/>
  <c r="O53" i="13"/>
  <c r="O98" i="13"/>
  <c r="O106" i="13"/>
  <c r="M253" i="13"/>
  <c r="M280" i="13"/>
  <c r="O280" i="13"/>
  <c r="E5" i="3"/>
  <c r="J5" i="3" s="1"/>
  <c r="Q12" i="3"/>
  <c r="Q16" i="3"/>
  <c r="S16" i="3" s="1"/>
  <c r="Q25" i="3"/>
  <c r="Q29" i="3"/>
  <c r="N28" i="13" s="1"/>
  <c r="O28" i="13" s="1"/>
  <c r="Q33" i="3"/>
  <c r="N32" i="13" s="1"/>
  <c r="O32" i="13" s="1"/>
  <c r="Q37" i="3"/>
  <c r="N36" i="13" s="1"/>
  <c r="O36" i="13" s="1"/>
  <c r="Q62" i="3"/>
  <c r="Q66" i="3"/>
  <c r="S66" i="3" s="1"/>
  <c r="S78" i="3"/>
  <c r="Q135" i="3"/>
  <c r="J197" i="3"/>
  <c r="O10" i="13"/>
  <c r="M32" i="13"/>
  <c r="P9" i="3"/>
  <c r="Q9" i="3" s="1"/>
  <c r="N8" i="13" s="1"/>
  <c r="N7" i="3"/>
  <c r="M20" i="13"/>
  <c r="O72" i="13"/>
  <c r="O80" i="13"/>
  <c r="O91" i="13"/>
  <c r="O243" i="13"/>
  <c r="H5" i="3"/>
  <c r="J8" i="3"/>
  <c r="O6" i="3"/>
  <c r="P8" i="3"/>
  <c r="Q8" i="3" s="1"/>
  <c r="Q11" i="3"/>
  <c r="N10" i="13" s="1"/>
  <c r="Q15" i="3"/>
  <c r="N14" i="13" s="1"/>
  <c r="S17" i="3"/>
  <c r="Q24" i="3"/>
  <c r="Q22" i="3" s="1"/>
  <c r="Q28" i="3"/>
  <c r="Q32" i="3"/>
  <c r="Q36" i="3"/>
  <c r="J39" i="3"/>
  <c r="Q39" i="3" s="1"/>
  <c r="I39" i="3"/>
  <c r="I4" i="3" s="1"/>
  <c r="Q40" i="3"/>
  <c r="N39" i="13" s="1"/>
  <c r="Q48" i="3"/>
  <c r="N47" i="13" s="1"/>
  <c r="O47" i="13" s="1"/>
  <c r="J58" i="3"/>
  <c r="Q58" i="3" s="1"/>
  <c r="Q61" i="3"/>
  <c r="N60" i="13" s="1"/>
  <c r="O60" i="13" s="1"/>
  <c r="Q65" i="3"/>
  <c r="N64" i="13" s="1"/>
  <c r="Q81" i="3"/>
  <c r="N80" i="13" s="1"/>
  <c r="Q117" i="3"/>
  <c r="N116" i="13" s="1"/>
  <c r="O116" i="13" s="1"/>
  <c r="S118" i="3"/>
  <c r="Q159" i="3"/>
  <c r="O132" i="13"/>
  <c r="O137" i="13"/>
  <c r="O173" i="13"/>
  <c r="O183" i="13"/>
  <c r="O255" i="13"/>
  <c r="O263" i="13"/>
  <c r="O265" i="13"/>
  <c r="M39" i="13"/>
  <c r="M47" i="13"/>
  <c r="M167" i="13"/>
  <c r="M183" i="13"/>
  <c r="Q86" i="3"/>
  <c r="N85" i="13" s="1"/>
  <c r="O85" i="13" s="1"/>
  <c r="Q87" i="3"/>
  <c r="Q96" i="3"/>
  <c r="J110" i="3"/>
  <c r="Q127" i="3"/>
  <c r="Q160" i="3"/>
  <c r="N159" i="13" s="1"/>
  <c r="M159" i="13" s="1"/>
  <c r="J194" i="3"/>
  <c r="Q206" i="3"/>
  <c r="O148" i="13"/>
  <c r="O175" i="13"/>
  <c r="O270" i="13"/>
  <c r="O278" i="13"/>
  <c r="O282" i="13"/>
  <c r="O286" i="13"/>
  <c r="O313" i="13"/>
  <c r="O315" i="13"/>
  <c r="O347" i="13"/>
  <c r="M62" i="13"/>
  <c r="M70" i="13"/>
  <c r="M74" i="13"/>
  <c r="J7" i="3"/>
  <c r="Q45" i="3"/>
  <c r="Q97" i="3"/>
  <c r="N96" i="13" s="1"/>
  <c r="O96" i="13" s="1"/>
  <c r="Q98" i="3"/>
  <c r="Q102" i="3"/>
  <c r="Q106" i="3"/>
  <c r="Q110" i="3"/>
  <c r="N109" i="13" s="1"/>
  <c r="O109" i="13" s="1"/>
  <c r="S126" i="3"/>
  <c r="Q130" i="3"/>
  <c r="S162" i="3"/>
  <c r="Q190" i="3"/>
  <c r="J196" i="3"/>
  <c r="O194" i="3"/>
  <c r="P194" i="3" s="1"/>
  <c r="Q194" i="3" s="1"/>
  <c r="P196" i="3"/>
  <c r="Q199" i="3"/>
  <c r="Q268" i="3"/>
  <c r="O120" i="13"/>
  <c r="M130" i="13"/>
  <c r="O251" i="13"/>
  <c r="M257" i="13"/>
  <c r="M265" i="13"/>
  <c r="O305" i="13"/>
  <c r="O307" i="13"/>
  <c r="O339" i="13"/>
  <c r="M82" i="13"/>
  <c r="M148" i="13"/>
  <c r="N4" i="3"/>
  <c r="K7" i="3"/>
  <c r="J85" i="3"/>
  <c r="Q85" i="3" s="1"/>
  <c r="Q89" i="3"/>
  <c r="S89" i="3" s="1"/>
  <c r="Q101" i="3"/>
  <c r="N100" i="13" s="1"/>
  <c r="Q105" i="3"/>
  <c r="N104" i="13" s="1"/>
  <c r="O104" i="13" s="1"/>
  <c r="J116" i="3"/>
  <c r="Q116" i="3" s="1"/>
  <c r="Q129" i="3"/>
  <c r="N128" i="13" s="1"/>
  <c r="O128" i="13" s="1"/>
  <c r="Q133" i="3"/>
  <c r="N132" i="13" s="1"/>
  <c r="J136" i="3"/>
  <c r="Q136" i="3" s="1"/>
  <c r="N135" i="13" s="1"/>
  <c r="O135" i="13" s="1"/>
  <c r="J148" i="3"/>
  <c r="Q148" i="3"/>
  <c r="S189" i="3"/>
  <c r="M196" i="3"/>
  <c r="K194" i="3"/>
  <c r="M194" i="3" s="1"/>
  <c r="P197" i="3"/>
  <c r="Q197" i="3" s="1"/>
  <c r="N195" i="3"/>
  <c r="P195" i="3" s="1"/>
  <c r="Q195" i="3" s="1"/>
  <c r="Q198" i="3"/>
  <c r="J207" i="3"/>
  <c r="E195" i="3"/>
  <c r="J195" i="3" s="1"/>
  <c r="Q207" i="3"/>
  <c r="S207" i="3" s="1"/>
  <c r="S251" i="3"/>
  <c r="Q203" i="3"/>
  <c r="Q269" i="3"/>
  <c r="N268" i="13" s="1"/>
  <c r="Q321" i="3"/>
  <c r="Q202" i="3"/>
  <c r="Q211" i="3"/>
  <c r="Q215" i="3"/>
  <c r="Q219" i="3"/>
  <c r="Q223" i="3"/>
  <c r="Q227" i="3"/>
  <c r="Q245" i="3"/>
  <c r="Q249" i="3"/>
  <c r="Q290" i="3"/>
  <c r="N289" i="13" s="1"/>
  <c r="Q291" i="3"/>
  <c r="Q295" i="3"/>
  <c r="E289" i="3"/>
  <c r="J289" i="3" s="1"/>
  <c r="Q289" i="3" s="1"/>
  <c r="J297" i="3"/>
  <c r="Q297" i="3" s="1"/>
  <c r="J298" i="3"/>
  <c r="M298" i="3"/>
  <c r="Q298" i="3" s="1"/>
  <c r="N297" i="13" s="1"/>
  <c r="Q322" i="3"/>
  <c r="N321" i="13" s="1"/>
  <c r="O321" i="13" s="1"/>
  <c r="Q323" i="3"/>
  <c r="Q327" i="3"/>
  <c r="Q331" i="3"/>
  <c r="Q335" i="3"/>
  <c r="Q339" i="3"/>
  <c r="Q343" i="3"/>
  <c r="Q347" i="3"/>
  <c r="K195" i="3"/>
  <c r="M195" i="3" s="1"/>
  <c r="Q205" i="3"/>
  <c r="Q210" i="3"/>
  <c r="Q214" i="3"/>
  <c r="Q218" i="3"/>
  <c r="Q222" i="3"/>
  <c r="Q226" i="3"/>
  <c r="J229" i="3"/>
  <c r="M229" i="3"/>
  <c r="Q229" i="3"/>
  <c r="Q248" i="3"/>
  <c r="N247" i="13" s="1"/>
  <c r="O247" i="13" s="1"/>
  <c r="P244" i="3"/>
  <c r="Q244" i="3" s="1"/>
  <c r="N243" i="13" s="1"/>
  <c r="Q254" i="3"/>
  <c r="N253" i="13" s="1"/>
  <c r="O253" i="13" s="1"/>
  <c r="S274" i="3"/>
  <c r="Q275" i="3"/>
  <c r="S281" i="3"/>
  <c r="Q294" i="3"/>
  <c r="N293" i="13" s="1"/>
  <c r="Q326" i="3"/>
  <c r="N325" i="13" s="1"/>
  <c r="Q330" i="3"/>
  <c r="N329" i="13" s="1"/>
  <c r="O329" i="13" s="1"/>
  <c r="Q334" i="3"/>
  <c r="N333" i="13" s="1"/>
  <c r="Q338" i="3"/>
  <c r="N337" i="13" s="1"/>
  <c r="O337" i="13" s="1"/>
  <c r="Q342" i="3"/>
  <c r="N341" i="13" s="1"/>
  <c r="Q346" i="3"/>
  <c r="N345" i="13" s="1"/>
  <c r="O345" i="13" s="1"/>
  <c r="Q350" i="3"/>
  <c r="P243" i="3"/>
  <c r="Q243" i="3" s="1"/>
  <c r="K93" i="13"/>
  <c r="M93" i="13"/>
  <c r="K98" i="13"/>
  <c r="M98" i="13"/>
  <c r="H5" i="2"/>
  <c r="Q59" i="2"/>
  <c r="L58" i="13" s="1"/>
  <c r="M58" i="13" s="1"/>
  <c r="L150" i="13"/>
  <c r="Q110" i="2"/>
  <c r="L109" i="13" s="1"/>
  <c r="M109" i="13" s="1"/>
  <c r="S119" i="2"/>
  <c r="M122" i="13"/>
  <c r="K122" i="13"/>
  <c r="Q39" i="2"/>
  <c r="Q159" i="2"/>
  <c r="M322" i="2"/>
  <c r="K290" i="2"/>
  <c r="M290" i="2" s="1"/>
  <c r="Q290" i="2" s="1"/>
  <c r="L289" i="13" s="1"/>
  <c r="M289" i="13" s="1"/>
  <c r="L118" i="13"/>
  <c r="M118" i="13" s="1"/>
  <c r="M139" i="13"/>
  <c r="K47" i="13"/>
  <c r="K70" i="13"/>
  <c r="E5" i="2"/>
  <c r="J5" i="2" s="1"/>
  <c r="M9" i="2"/>
  <c r="K7" i="2"/>
  <c r="Q28" i="2"/>
  <c r="Q70" i="2"/>
  <c r="Q78" i="2"/>
  <c r="S78" i="2" s="1"/>
  <c r="Q98" i="2"/>
  <c r="Q106" i="2"/>
  <c r="J110" i="2"/>
  <c r="Q155" i="2"/>
  <c r="L154" i="13" s="1"/>
  <c r="K154" i="13" s="1"/>
  <c r="J197" i="2"/>
  <c r="M68" i="13"/>
  <c r="M102" i="13"/>
  <c r="M132" i="13"/>
  <c r="M163" i="13"/>
  <c r="M171" i="13"/>
  <c r="M175" i="13"/>
  <c r="M255" i="13"/>
  <c r="M259" i="13"/>
  <c r="K272" i="13"/>
  <c r="M299" i="13"/>
  <c r="M303" i="13"/>
  <c r="M309" i="13"/>
  <c r="M311" i="13"/>
  <c r="M315" i="13"/>
  <c r="M317" i="13"/>
  <c r="M6" i="2"/>
  <c r="F5" i="2"/>
  <c r="P7" i="2"/>
  <c r="N5" i="2"/>
  <c r="P5" i="2" s="1"/>
  <c r="Q12" i="2"/>
  <c r="Q16" i="2"/>
  <c r="S16" i="2" s="1"/>
  <c r="P23" i="2"/>
  <c r="Q27" i="2"/>
  <c r="L26" i="13" s="1"/>
  <c r="M26" i="13" s="1"/>
  <c r="Q31" i="2"/>
  <c r="L30" i="13" s="1"/>
  <c r="Q35" i="2"/>
  <c r="L34" i="13" s="1"/>
  <c r="Q51" i="2"/>
  <c r="Q55" i="2"/>
  <c r="J59" i="2"/>
  <c r="Q69" i="2"/>
  <c r="L68" i="13" s="1"/>
  <c r="Q73" i="2"/>
  <c r="L72" i="13" s="1"/>
  <c r="K72" i="13" s="1"/>
  <c r="Q77" i="2"/>
  <c r="L76" i="13" s="1"/>
  <c r="M76" i="13" s="1"/>
  <c r="Q86" i="2"/>
  <c r="L85" i="13" s="1"/>
  <c r="M85" i="13" s="1"/>
  <c r="Q87" i="2"/>
  <c r="S90" i="2"/>
  <c r="Q101" i="2"/>
  <c r="L100" i="13" s="1"/>
  <c r="M100" i="13" s="1"/>
  <c r="Q105" i="2"/>
  <c r="L104" i="13" s="1"/>
  <c r="K104" i="13" s="1"/>
  <c r="J135" i="2"/>
  <c r="Q139" i="2"/>
  <c r="Q143" i="2"/>
  <c r="Q163" i="2"/>
  <c r="Q167" i="2"/>
  <c r="Q171" i="2"/>
  <c r="Q175" i="2"/>
  <c r="Q179" i="2"/>
  <c r="Q183" i="2"/>
  <c r="Q187" i="2"/>
  <c r="J194" i="2"/>
  <c r="P196" i="2"/>
  <c r="N194" i="2"/>
  <c r="P194" i="2" s="1"/>
  <c r="M87" i="13"/>
  <c r="M120" i="13"/>
  <c r="E6" i="2"/>
  <c r="J8" i="2"/>
  <c r="L24" i="13"/>
  <c r="S49" i="2"/>
  <c r="S67" i="2"/>
  <c r="M30" i="13"/>
  <c r="L126" i="13"/>
  <c r="M141" i="13"/>
  <c r="P9" i="2"/>
  <c r="Q13" i="2"/>
  <c r="L12" i="13" s="1"/>
  <c r="M12" i="13" s="1"/>
  <c r="Q17" i="2"/>
  <c r="Q24" i="2"/>
  <c r="Q32" i="2"/>
  <c r="Q36" i="2"/>
  <c r="Q52" i="2"/>
  <c r="L51" i="13" s="1"/>
  <c r="M51" i="13" s="1"/>
  <c r="Q56" i="2"/>
  <c r="L55" i="13" s="1"/>
  <c r="M55" i="13" s="1"/>
  <c r="Q74" i="2"/>
  <c r="Q88" i="2"/>
  <c r="L87" i="13" s="1"/>
  <c r="K87" i="13" s="1"/>
  <c r="Q97" i="2"/>
  <c r="L96" i="13" s="1"/>
  <c r="M96" i="13" s="1"/>
  <c r="Q102" i="2"/>
  <c r="J116" i="2"/>
  <c r="Q116" i="2" s="1"/>
  <c r="P197" i="2"/>
  <c r="Q197" i="2" s="1"/>
  <c r="N195" i="2"/>
  <c r="P195" i="2" s="1"/>
  <c r="L194" i="2"/>
  <c r="L4" i="2" s="1"/>
  <c r="M206" i="2"/>
  <c r="K43" i="13"/>
  <c r="L66" i="13"/>
  <c r="M66" i="13" s="1"/>
  <c r="F4" i="2"/>
  <c r="P6" i="2"/>
  <c r="I5" i="2"/>
  <c r="M8" i="2"/>
  <c r="Q8" i="2" s="1"/>
  <c r="Q11" i="2"/>
  <c r="L10" i="13" s="1"/>
  <c r="M10" i="13" s="1"/>
  <c r="Q15" i="2"/>
  <c r="L14" i="13" s="1"/>
  <c r="M23" i="2"/>
  <c r="Q26" i="2"/>
  <c r="Q30" i="2"/>
  <c r="Q34" i="2"/>
  <c r="Q43" i="2"/>
  <c r="Q50" i="2"/>
  <c r="Q54" i="2"/>
  <c r="L53" i="13" s="1"/>
  <c r="M53" i="13" s="1"/>
  <c r="Q68" i="2"/>
  <c r="S66" i="2" s="1"/>
  <c r="Q72" i="2"/>
  <c r="Q76" i="2"/>
  <c r="S79" i="2"/>
  <c r="J96" i="2"/>
  <c r="Q96" i="2" s="1"/>
  <c r="Q100" i="2"/>
  <c r="Q104" i="2"/>
  <c r="P117" i="2"/>
  <c r="Q117" i="2" s="1"/>
  <c r="L116" i="13" s="1"/>
  <c r="K116" i="13" s="1"/>
  <c r="Q118" i="2"/>
  <c r="S118" i="2" s="1"/>
  <c r="Q135" i="2"/>
  <c r="L161" i="13"/>
  <c r="M161" i="13" s="1"/>
  <c r="M207" i="2"/>
  <c r="L195" i="2"/>
  <c r="L5" i="2" s="1"/>
  <c r="Q248" i="2"/>
  <c r="L247" i="13" s="1"/>
  <c r="E290" i="2"/>
  <c r="J290" i="2" s="1"/>
  <c r="J298" i="2"/>
  <c r="Q332" i="2"/>
  <c r="L331" i="13" s="1"/>
  <c r="M331" i="13" s="1"/>
  <c r="Q340" i="2"/>
  <c r="L339" i="13" s="1"/>
  <c r="M339" i="13" s="1"/>
  <c r="M124" i="13"/>
  <c r="M179" i="13"/>
  <c r="M185" i="13"/>
  <c r="M187" i="13"/>
  <c r="M251" i="13"/>
  <c r="M261" i="13"/>
  <c r="M278" i="13"/>
  <c r="M319" i="13"/>
  <c r="M327" i="13"/>
  <c r="M335" i="13"/>
  <c r="M343" i="13"/>
  <c r="K102" i="13"/>
  <c r="Q138" i="2"/>
  <c r="L137" i="13" s="1"/>
  <c r="M137" i="13" s="1"/>
  <c r="Q142" i="2"/>
  <c r="L141" i="13" s="1"/>
  <c r="Q146" i="2"/>
  <c r="L145" i="13" s="1"/>
  <c r="M145" i="13" s="1"/>
  <c r="Q154" i="2"/>
  <c r="Q166" i="2"/>
  <c r="L165" i="13" s="1"/>
  <c r="Q170" i="2"/>
  <c r="L169" i="13" s="1"/>
  <c r="M169" i="13" s="1"/>
  <c r="Q174" i="2"/>
  <c r="L173" i="13" s="1"/>
  <c r="K173" i="13" s="1"/>
  <c r="Q178" i="2"/>
  <c r="L177" i="13" s="1"/>
  <c r="M177" i="13" s="1"/>
  <c r="Q182" i="2"/>
  <c r="L181" i="13" s="1"/>
  <c r="Q186" i="2"/>
  <c r="L185" i="13" s="1"/>
  <c r="K185" i="13" s="1"/>
  <c r="Q190" i="2"/>
  <c r="J196" i="2"/>
  <c r="Q211" i="2"/>
  <c r="Q215" i="2"/>
  <c r="Q219" i="2"/>
  <c r="Q223" i="2"/>
  <c r="Q227" i="2"/>
  <c r="Q271" i="2"/>
  <c r="L270" i="13" s="1"/>
  <c r="K270" i="13" s="1"/>
  <c r="P321" i="2"/>
  <c r="Q321" i="2" s="1"/>
  <c r="Q324" i="2"/>
  <c r="L323" i="13" s="1"/>
  <c r="M323" i="13" s="1"/>
  <c r="Q328" i="2"/>
  <c r="L327" i="13" s="1"/>
  <c r="Q336" i="2"/>
  <c r="L335" i="13" s="1"/>
  <c r="Q344" i="2"/>
  <c r="L343" i="13" s="1"/>
  <c r="Q348" i="2"/>
  <c r="L347" i="13" s="1"/>
  <c r="M347" i="13" s="1"/>
  <c r="M14" i="13"/>
  <c r="M41" i="13"/>
  <c r="M60" i="13"/>
  <c r="M64" i="13"/>
  <c r="M78" i="13"/>
  <c r="M89" i="13"/>
  <c r="M128" i="13"/>
  <c r="M150" i="13"/>
  <c r="K257" i="13"/>
  <c r="M286" i="13"/>
  <c r="J136" i="2"/>
  <c r="Q136" i="2" s="1"/>
  <c r="L135" i="13" s="1"/>
  <c r="Q137" i="2"/>
  <c r="Q141" i="2"/>
  <c r="Q145" i="2"/>
  <c r="P148" i="2"/>
  <c r="Q148" i="2" s="1"/>
  <c r="Q153" i="2"/>
  <c r="L152" i="13" s="1"/>
  <c r="K152" i="13" s="1"/>
  <c r="Q157" i="2"/>
  <c r="L156" i="13" s="1"/>
  <c r="M156" i="13" s="1"/>
  <c r="Q165" i="2"/>
  <c r="Q169" i="2"/>
  <c r="Q173" i="2"/>
  <c r="S161" i="2" s="1"/>
  <c r="Q177" i="2"/>
  <c r="Q181" i="2"/>
  <c r="Q185" i="2"/>
  <c r="Q189" i="2"/>
  <c r="S189" i="2" s="1"/>
  <c r="M196" i="2"/>
  <c r="K194" i="2"/>
  <c r="M194" i="2" s="1"/>
  <c r="J195" i="2"/>
  <c r="J206" i="2"/>
  <c r="J268" i="2"/>
  <c r="Q268" i="2"/>
  <c r="Q283" i="2"/>
  <c r="L282" i="13" s="1"/>
  <c r="K282" i="13" s="1"/>
  <c r="Q294" i="2"/>
  <c r="L293" i="13" s="1"/>
  <c r="K293" i="13" s="1"/>
  <c r="J297" i="2"/>
  <c r="P297" i="2"/>
  <c r="Q297" i="2" s="1"/>
  <c r="N289" i="2"/>
  <c r="P289" i="2" s="1"/>
  <c r="Q289" i="2" s="1"/>
  <c r="J207" i="2"/>
  <c r="Q207" i="2" s="1"/>
  <c r="S207" i="2" s="1"/>
  <c r="Q210" i="2"/>
  <c r="Q214" i="2"/>
  <c r="Q218" i="2"/>
  <c r="Q222" i="2"/>
  <c r="Q226" i="2"/>
  <c r="J229" i="2"/>
  <c r="Q229" i="2" s="1"/>
  <c r="J243" i="2"/>
  <c r="M244" i="2"/>
  <c r="Q247" i="2"/>
  <c r="Q251" i="2"/>
  <c r="S251" i="2" s="1"/>
  <c r="Q274" i="2"/>
  <c r="S274" i="2" s="1"/>
  <c r="Q282" i="2"/>
  <c r="S280" i="2" s="1"/>
  <c r="Q286" i="2"/>
  <c r="Q293" i="2"/>
  <c r="Q322" i="2"/>
  <c r="L321" i="13" s="1"/>
  <c r="K321" i="13" s="1"/>
  <c r="Q323" i="2"/>
  <c r="Q327" i="2"/>
  <c r="Q331" i="2"/>
  <c r="Q335" i="2"/>
  <c r="Q339" i="2"/>
  <c r="Q343" i="2"/>
  <c r="Q347" i="2"/>
  <c r="Q209" i="2"/>
  <c r="Q213" i="2"/>
  <c r="Q217" i="2"/>
  <c r="Q221" i="2"/>
  <c r="Q225" i="2"/>
  <c r="Q243" i="2"/>
  <c r="M243" i="2"/>
  <c r="Q246" i="2"/>
  <c r="L245" i="13" s="1"/>
  <c r="M245" i="13" s="1"/>
  <c r="Q250" i="2"/>
  <c r="L249" i="13" s="1"/>
  <c r="M249" i="13" s="1"/>
  <c r="Q244" i="2"/>
  <c r="L243" i="13" s="1"/>
  <c r="M243" i="13" s="1"/>
  <c r="P269" i="2"/>
  <c r="Q269" i="2" s="1"/>
  <c r="L268" i="13" s="1"/>
  <c r="M268" i="13" s="1"/>
  <c r="Q270" i="2"/>
  <c r="Q273" i="2"/>
  <c r="L272" i="13" s="1"/>
  <c r="M272" i="13" s="1"/>
  <c r="Q285" i="2"/>
  <c r="L284" i="13" s="1"/>
  <c r="M284" i="13" s="1"/>
  <c r="Q292" i="2"/>
  <c r="L291" i="13" s="1"/>
  <c r="M291" i="13" s="1"/>
  <c r="Q296" i="2"/>
  <c r="L295" i="13" s="1"/>
  <c r="M295" i="13" s="1"/>
  <c r="M298" i="2"/>
  <c r="Q298" i="2" s="1"/>
  <c r="L297" i="13" s="1"/>
  <c r="Q326" i="2"/>
  <c r="L325" i="13" s="1"/>
  <c r="M325" i="13" s="1"/>
  <c r="Q330" i="2"/>
  <c r="L329" i="13" s="1"/>
  <c r="K329" i="13" s="1"/>
  <c r="Q334" i="2"/>
  <c r="L333" i="13" s="1"/>
  <c r="M333" i="13" s="1"/>
  <c r="Q338" i="2"/>
  <c r="L337" i="13" s="1"/>
  <c r="K337" i="13" s="1"/>
  <c r="Q342" i="2"/>
  <c r="L341" i="13" s="1"/>
  <c r="M341" i="13" s="1"/>
  <c r="Q346" i="2"/>
  <c r="L345" i="13" s="1"/>
  <c r="Q350" i="2"/>
  <c r="I187" i="13"/>
  <c r="K187" i="13"/>
  <c r="P9" i="1"/>
  <c r="N7" i="1"/>
  <c r="N4" i="1"/>
  <c r="P4" i="1" s="1"/>
  <c r="K10" i="13"/>
  <c r="K45" i="13"/>
  <c r="K62" i="13"/>
  <c r="I62" i="13"/>
  <c r="K64" i="13"/>
  <c r="I152" i="13"/>
  <c r="P6" i="1"/>
  <c r="F7" i="1"/>
  <c r="J9" i="1"/>
  <c r="Q13" i="1"/>
  <c r="J12" i="13" s="1"/>
  <c r="K12" i="13" s="1"/>
  <c r="J22" i="1"/>
  <c r="Q26" i="1"/>
  <c r="Q22" i="1" s="1"/>
  <c r="Q30" i="1"/>
  <c r="Q34" i="1"/>
  <c r="K130" i="13"/>
  <c r="I130" i="13"/>
  <c r="S151" i="1"/>
  <c r="J150" i="13"/>
  <c r="Q96" i="1"/>
  <c r="Q116" i="1"/>
  <c r="K111" i="13"/>
  <c r="I4" i="1"/>
  <c r="P8" i="1"/>
  <c r="Q12" i="1"/>
  <c r="Q16" i="1"/>
  <c r="S16" i="1" s="1"/>
  <c r="Q25" i="1"/>
  <c r="Q29" i="1"/>
  <c r="J28" i="13" s="1"/>
  <c r="K28" i="13" s="1"/>
  <c r="Q33" i="1"/>
  <c r="J32" i="13" s="1"/>
  <c r="K32" i="13" s="1"/>
  <c r="Q37" i="1"/>
  <c r="J36" i="13" s="1"/>
  <c r="J43" i="1"/>
  <c r="Q43" i="1" s="1"/>
  <c r="M58" i="1"/>
  <c r="P59" i="1"/>
  <c r="J109" i="1"/>
  <c r="Q109" i="1" s="1"/>
  <c r="S190" i="1"/>
  <c r="J189" i="13"/>
  <c r="E194" i="1"/>
  <c r="M8" i="1"/>
  <c r="K6" i="1"/>
  <c r="M59" i="1"/>
  <c r="K5" i="1"/>
  <c r="M5" i="1" s="1"/>
  <c r="Q85" i="1"/>
  <c r="Q149" i="1"/>
  <c r="J148" i="13" s="1"/>
  <c r="I12" i="13"/>
  <c r="I20" i="13"/>
  <c r="K34" i="13"/>
  <c r="K53" i="13"/>
  <c r="K68" i="13"/>
  <c r="K85" i="13"/>
  <c r="I261" i="13"/>
  <c r="K261" i="13"/>
  <c r="I311" i="13"/>
  <c r="K311" i="13"/>
  <c r="I47" i="13"/>
  <c r="E4" i="1"/>
  <c r="J6" i="1"/>
  <c r="M7" i="1"/>
  <c r="J39" i="1"/>
  <c r="Q39" i="1" s="1"/>
  <c r="M40" i="1"/>
  <c r="Q40" i="1" s="1"/>
  <c r="J39" i="13" s="1"/>
  <c r="K39" i="13" s="1"/>
  <c r="S49" i="1"/>
  <c r="L4" i="1"/>
  <c r="S66" i="1"/>
  <c r="J78" i="13"/>
  <c r="S79" i="1"/>
  <c r="S90" i="1"/>
  <c r="Q110" i="1"/>
  <c r="J109" i="13" s="1"/>
  <c r="S119" i="1"/>
  <c r="S127" i="1"/>
  <c r="J126" i="13"/>
  <c r="Q135" i="1"/>
  <c r="J161" i="13"/>
  <c r="I161" i="13" s="1"/>
  <c r="K60" i="13"/>
  <c r="K80" i="13"/>
  <c r="K82" i="13"/>
  <c r="K113" i="13"/>
  <c r="K124" i="13"/>
  <c r="K148" i="13"/>
  <c r="K167" i="13"/>
  <c r="K181" i="13"/>
  <c r="K183" i="13"/>
  <c r="K191" i="13"/>
  <c r="K251" i="13"/>
  <c r="I257" i="13"/>
  <c r="I276" i="13"/>
  <c r="K305" i="13"/>
  <c r="K307" i="13"/>
  <c r="P22" i="1"/>
  <c r="Q126" i="1"/>
  <c r="S126" i="1" s="1"/>
  <c r="Q138" i="1"/>
  <c r="J137" i="13" s="1"/>
  <c r="Q142" i="1"/>
  <c r="J141" i="13" s="1"/>
  <c r="Q146" i="1"/>
  <c r="J145" i="13" s="1"/>
  <c r="I145" i="13" s="1"/>
  <c r="Q154" i="1"/>
  <c r="Q166" i="1"/>
  <c r="J165" i="13" s="1"/>
  <c r="K165" i="13" s="1"/>
  <c r="J196" i="1"/>
  <c r="M196" i="1"/>
  <c r="K194" i="1"/>
  <c r="M194" i="1" s="1"/>
  <c r="E195" i="1"/>
  <c r="J195" i="1" s="1"/>
  <c r="I195" i="1"/>
  <c r="I5" i="1" s="1"/>
  <c r="K128" i="13"/>
  <c r="K159" i="13"/>
  <c r="I249" i="13"/>
  <c r="J58" i="1"/>
  <c r="Q58" i="1" s="1"/>
  <c r="J136" i="1"/>
  <c r="Q148" i="1"/>
  <c r="J197" i="1"/>
  <c r="P197" i="1"/>
  <c r="N195" i="1"/>
  <c r="P195" i="1" s="1"/>
  <c r="K74" i="13"/>
  <c r="K96" i="13"/>
  <c r="K106" i="13"/>
  <c r="I118" i="13"/>
  <c r="K132" i="13"/>
  <c r="K137" i="13"/>
  <c r="K156" i="13"/>
  <c r="K247" i="13"/>
  <c r="K265" i="13"/>
  <c r="K319" i="13"/>
  <c r="K345" i="13"/>
  <c r="M136" i="1"/>
  <c r="Q136" i="1" s="1"/>
  <c r="J135" i="13" s="1"/>
  <c r="Q140" i="1"/>
  <c r="J139" i="13" s="1"/>
  <c r="Q144" i="1"/>
  <c r="J143" i="13" s="1"/>
  <c r="K143" i="13" s="1"/>
  <c r="Q152" i="1"/>
  <c r="S150" i="1" s="1"/>
  <c r="Q156" i="1"/>
  <c r="P159" i="1"/>
  <c r="Q159" i="1" s="1"/>
  <c r="Q164" i="1"/>
  <c r="J163" i="13" s="1"/>
  <c r="Q168" i="1"/>
  <c r="J167" i="13" s="1"/>
  <c r="I167" i="13" s="1"/>
  <c r="P196" i="1"/>
  <c r="Q196" i="1" s="1"/>
  <c r="Q206" i="1"/>
  <c r="S206" i="1" s="1"/>
  <c r="Q207" i="1"/>
  <c r="S251" i="1"/>
  <c r="F194" i="1"/>
  <c r="F4" i="1" s="1"/>
  <c r="N194" i="1"/>
  <c r="P194" i="1" s="1"/>
  <c r="Q203" i="1"/>
  <c r="Q208" i="1"/>
  <c r="Q212" i="1"/>
  <c r="Q216" i="1"/>
  <c r="Q220" i="1"/>
  <c r="Q224" i="1"/>
  <c r="Q246" i="1"/>
  <c r="J245" i="13" s="1"/>
  <c r="Q250" i="1"/>
  <c r="J249" i="13" s="1"/>
  <c r="Q269" i="1"/>
  <c r="J268" i="13" s="1"/>
  <c r="K268" i="13" s="1"/>
  <c r="Q270" i="1"/>
  <c r="M290" i="1"/>
  <c r="Q290" i="1" s="1"/>
  <c r="J289" i="13" s="1"/>
  <c r="Q292" i="1"/>
  <c r="J291" i="13" s="1"/>
  <c r="K291" i="13" s="1"/>
  <c r="Q296" i="1"/>
  <c r="J295" i="13" s="1"/>
  <c r="K295" i="13" s="1"/>
  <c r="J321" i="1"/>
  <c r="Q321" i="1" s="1"/>
  <c r="Q324" i="1"/>
  <c r="J323" i="13" s="1"/>
  <c r="I323" i="13" s="1"/>
  <c r="Q328" i="1"/>
  <c r="J327" i="13" s="1"/>
  <c r="K327" i="13" s="1"/>
  <c r="Q332" i="1"/>
  <c r="J331" i="13" s="1"/>
  <c r="I331" i="13" s="1"/>
  <c r="Q336" i="1"/>
  <c r="J335" i="13" s="1"/>
  <c r="K335" i="13" s="1"/>
  <c r="Q340" i="1"/>
  <c r="J339" i="13" s="1"/>
  <c r="K339" i="13" s="1"/>
  <c r="Q344" i="1"/>
  <c r="J343" i="13" s="1"/>
  <c r="Q348" i="1"/>
  <c r="J347" i="13" s="1"/>
  <c r="Q202" i="1"/>
  <c r="Q211" i="1"/>
  <c r="Q215" i="1"/>
  <c r="Q219" i="1"/>
  <c r="Q223" i="1"/>
  <c r="Q227" i="1"/>
  <c r="Q245" i="1"/>
  <c r="Q249" i="1"/>
  <c r="P289" i="1"/>
  <c r="Q291" i="1"/>
  <c r="Q295" i="1"/>
  <c r="E289" i="1"/>
  <c r="J289" i="1" s="1"/>
  <c r="J297" i="1"/>
  <c r="Q297" i="1" s="1"/>
  <c r="J298" i="1"/>
  <c r="M298" i="1"/>
  <c r="Q298" i="1" s="1"/>
  <c r="J297" i="13" s="1"/>
  <c r="Q322" i="1"/>
  <c r="J321" i="13" s="1"/>
  <c r="Q323" i="1"/>
  <c r="Q327" i="1"/>
  <c r="Q331" i="1"/>
  <c r="Q335" i="1"/>
  <c r="Q339" i="1"/>
  <c r="Q343" i="1"/>
  <c r="Q347" i="1"/>
  <c r="M229" i="1"/>
  <c r="Q229" i="1"/>
  <c r="P244" i="1"/>
  <c r="Q244" i="1" s="1"/>
  <c r="J243" i="13" s="1"/>
  <c r="K243" i="13" s="1"/>
  <c r="Q254" i="1"/>
  <c r="J253" i="13" s="1"/>
  <c r="K253" i="13" s="1"/>
  <c r="P268" i="1"/>
  <c r="Q268" i="1" s="1"/>
  <c r="S274" i="1"/>
  <c r="S281" i="1"/>
  <c r="P243" i="1"/>
  <c r="Q243" i="1" s="1"/>
  <c r="I43" i="13"/>
  <c r="I98" i="13"/>
  <c r="I106" i="13"/>
  <c r="I253" i="13"/>
  <c r="I49" i="13"/>
  <c r="I68" i="13"/>
  <c r="I76" i="13"/>
  <c r="I87" i="13"/>
  <c r="I120" i="13"/>
  <c r="P7" i="11"/>
  <c r="N5" i="11"/>
  <c r="P5" i="11" s="1"/>
  <c r="H7" i="11"/>
  <c r="H5" i="11" s="1"/>
  <c r="Q18" i="11"/>
  <c r="Q23" i="11"/>
  <c r="H22" i="13" s="1"/>
  <c r="Q41" i="11"/>
  <c r="Q52" i="11"/>
  <c r="H51" i="13" s="1"/>
  <c r="Q90" i="11"/>
  <c r="K86" i="11"/>
  <c r="M86" i="11" s="1"/>
  <c r="S151" i="11"/>
  <c r="H150" i="13"/>
  <c r="L7" i="11"/>
  <c r="L5" i="11" s="1"/>
  <c r="M9" i="11"/>
  <c r="I41" i="13"/>
  <c r="G47" i="13"/>
  <c r="M6" i="11"/>
  <c r="K4" i="11"/>
  <c r="M4" i="11" s="1"/>
  <c r="G5" i="11"/>
  <c r="E5" i="11"/>
  <c r="J5" i="11" s="1"/>
  <c r="I5" i="11"/>
  <c r="P22" i="11"/>
  <c r="Q24" i="11"/>
  <c r="Q22" i="11" s="1"/>
  <c r="Q40" i="11"/>
  <c r="H39" i="13" s="1"/>
  <c r="J43" i="11"/>
  <c r="E39" i="11"/>
  <c r="J39" i="11" s="1"/>
  <c r="Q39" i="11" s="1"/>
  <c r="Q43" i="11"/>
  <c r="Q58" i="11"/>
  <c r="Q135" i="11"/>
  <c r="M197" i="11"/>
  <c r="K195" i="11"/>
  <c r="M195" i="11" s="1"/>
  <c r="Q195" i="11" s="1"/>
  <c r="J228" i="11"/>
  <c r="E194" i="11"/>
  <c r="J194" i="11" s="1"/>
  <c r="S16" i="11"/>
  <c r="I60" i="13"/>
  <c r="I82" i="13"/>
  <c r="I93" i="13"/>
  <c r="I102" i="13"/>
  <c r="I137" i="13"/>
  <c r="I315" i="13"/>
  <c r="E6" i="11"/>
  <c r="J8" i="11"/>
  <c r="Q8" i="11" s="1"/>
  <c r="I6" i="11"/>
  <c r="I4" i="11" s="1"/>
  <c r="Q17" i="11"/>
  <c r="Q20" i="11"/>
  <c r="S50" i="11"/>
  <c r="Q59" i="11"/>
  <c r="H58" i="13" s="1"/>
  <c r="I132" i="13"/>
  <c r="I169" i="13"/>
  <c r="I179" i="13"/>
  <c r="I247" i="13"/>
  <c r="I282" i="13"/>
  <c r="I293" i="13"/>
  <c r="I303" i="13"/>
  <c r="I335" i="13"/>
  <c r="Q54" i="11"/>
  <c r="H53" i="13" s="1"/>
  <c r="Q68" i="11"/>
  <c r="Q72" i="11"/>
  <c r="Q76" i="11"/>
  <c r="Q85" i="11"/>
  <c r="Q87" i="11"/>
  <c r="Q96" i="11"/>
  <c r="Q98" i="11"/>
  <c r="Q102" i="11"/>
  <c r="Q106" i="11"/>
  <c r="Q116" i="11"/>
  <c r="Q118" i="11"/>
  <c r="S118" i="11" s="1"/>
  <c r="Q130" i="11"/>
  <c r="Q159" i="11"/>
  <c r="Q161" i="11"/>
  <c r="S161" i="11" s="1"/>
  <c r="J195" i="11"/>
  <c r="J196" i="11"/>
  <c r="I139" i="13"/>
  <c r="I150" i="13"/>
  <c r="I171" i="13"/>
  <c r="I183" i="13"/>
  <c r="I259" i="13"/>
  <c r="I278" i="13"/>
  <c r="I307" i="13"/>
  <c r="I317" i="13"/>
  <c r="I327" i="13"/>
  <c r="I339" i="13"/>
  <c r="J9" i="11"/>
  <c r="Q9" i="11" s="1"/>
  <c r="H8" i="13" s="1"/>
  <c r="Q67" i="11"/>
  <c r="Q71" i="11"/>
  <c r="H70" i="13" s="1"/>
  <c r="Q75" i="11"/>
  <c r="H74" i="13" s="1"/>
  <c r="Q101" i="11"/>
  <c r="H100" i="13" s="1"/>
  <c r="Q105" i="11"/>
  <c r="H104" i="13" s="1"/>
  <c r="Q109" i="11"/>
  <c r="Q129" i="11"/>
  <c r="H128" i="13" s="1"/>
  <c r="G128" i="13" s="1"/>
  <c r="Q133" i="11"/>
  <c r="H132" i="13" s="1"/>
  <c r="G132" i="13" s="1"/>
  <c r="J148" i="11"/>
  <c r="Q192" i="11"/>
  <c r="H191" i="13" s="1"/>
  <c r="M194" i="11"/>
  <c r="Q194" i="11" s="1"/>
  <c r="M196" i="11"/>
  <c r="Q196" i="11"/>
  <c r="P197" i="11"/>
  <c r="Q197" i="11" s="1"/>
  <c r="K5" i="11"/>
  <c r="M5" i="11" s="1"/>
  <c r="N6" i="11"/>
  <c r="Q56" i="11"/>
  <c r="H55" i="13" s="1"/>
  <c r="I55" i="13" s="1"/>
  <c r="S66" i="11"/>
  <c r="Q70" i="11"/>
  <c r="Q74" i="11"/>
  <c r="J86" i="11"/>
  <c r="Q86" i="11" s="1"/>
  <c r="H85" i="13" s="1"/>
  <c r="J97" i="11"/>
  <c r="Q97" i="11" s="1"/>
  <c r="H96" i="13" s="1"/>
  <c r="J117" i="11"/>
  <c r="Q117" i="11" s="1"/>
  <c r="H116" i="13" s="1"/>
  <c r="M148" i="11"/>
  <c r="Q148" i="11"/>
  <c r="P149" i="11"/>
  <c r="Q149" i="11" s="1"/>
  <c r="H148" i="13" s="1"/>
  <c r="J160" i="11"/>
  <c r="Q160" i="11" s="1"/>
  <c r="H159" i="13" s="1"/>
  <c r="Q228" i="11"/>
  <c r="Q198" i="11"/>
  <c r="Q229" i="11"/>
  <c r="Q269" i="11"/>
  <c r="H268" i="13" s="1"/>
  <c r="Q273" i="11"/>
  <c r="H272" i="13" s="1"/>
  <c r="Q283" i="11"/>
  <c r="H282" i="13" s="1"/>
  <c r="Q292" i="11"/>
  <c r="H291" i="13" s="1"/>
  <c r="Q296" i="11"/>
  <c r="H295" i="13" s="1"/>
  <c r="Q321" i="11"/>
  <c r="P207" i="11"/>
  <c r="Q207" i="11" s="1"/>
  <c r="S207" i="11" s="1"/>
  <c r="Q268" i="11"/>
  <c r="Q290" i="11"/>
  <c r="H289" i="13" s="1"/>
  <c r="Q291" i="11"/>
  <c r="Q295" i="11"/>
  <c r="E289" i="11"/>
  <c r="J289" i="11" s="1"/>
  <c r="Q289" i="11" s="1"/>
  <c r="J297" i="11"/>
  <c r="Q297" i="11" s="1"/>
  <c r="J298" i="11"/>
  <c r="Q298" i="11"/>
  <c r="H297" i="13" s="1"/>
  <c r="Q322" i="11"/>
  <c r="H321" i="13" s="1"/>
  <c r="Q323" i="11"/>
  <c r="Q327" i="11"/>
  <c r="Q331" i="11"/>
  <c r="Q335" i="11"/>
  <c r="Q339" i="11"/>
  <c r="Q343" i="11"/>
  <c r="Q347" i="11"/>
  <c r="J243" i="11"/>
  <c r="P244" i="11"/>
  <c r="Q244" i="11" s="1"/>
  <c r="H243" i="13" s="1"/>
  <c r="Q253" i="11"/>
  <c r="S251" i="11" s="1"/>
  <c r="P243" i="11"/>
  <c r="Q243" i="11" s="1"/>
  <c r="Q271" i="11"/>
  <c r="H270" i="13" s="1"/>
  <c r="G270" i="13" s="1"/>
  <c r="S281" i="11"/>
  <c r="Q285" i="11"/>
  <c r="H284" i="13" s="1"/>
  <c r="Q326" i="11"/>
  <c r="H325" i="13" s="1"/>
  <c r="Q330" i="11"/>
  <c r="H329" i="13" s="1"/>
  <c r="Q334" i="11"/>
  <c r="H333" i="13" s="1"/>
  <c r="I333" i="13" s="1"/>
  <c r="Q338" i="11"/>
  <c r="H337" i="13" s="1"/>
  <c r="Q342" i="11"/>
  <c r="H341" i="13" s="1"/>
  <c r="G341" i="13" s="1"/>
  <c r="Q346" i="11"/>
  <c r="H345" i="13" s="1"/>
  <c r="Q350" i="11"/>
  <c r="O293" i="13"/>
  <c r="S293" i="13"/>
  <c r="K301" i="13"/>
  <c r="O301" i="13"/>
  <c r="S301" i="13"/>
  <c r="W301" i="13"/>
  <c r="AA301" i="13"/>
  <c r="I305" i="13"/>
  <c r="M305" i="13"/>
  <c r="Q305" i="13"/>
  <c r="U305" i="13"/>
  <c r="Y305" i="13"/>
  <c r="K309" i="13"/>
  <c r="O309" i="13"/>
  <c r="S309" i="13"/>
  <c r="W309" i="13"/>
  <c r="AA309" i="13"/>
  <c r="I313" i="13"/>
  <c r="M313" i="13"/>
  <c r="Q313" i="13"/>
  <c r="U313" i="13"/>
  <c r="Y313" i="13"/>
  <c r="K317" i="13"/>
  <c r="O317" i="13"/>
  <c r="S317" i="13"/>
  <c r="W317" i="13"/>
  <c r="AA317" i="13"/>
  <c r="I321" i="13"/>
  <c r="Q321" i="13"/>
  <c r="O325" i="13"/>
  <c r="I329" i="13"/>
  <c r="Q329" i="13"/>
  <c r="Y329" i="13"/>
  <c r="K333" i="13"/>
  <c r="O333" i="13"/>
  <c r="S333" i="13"/>
  <c r="AA333" i="13"/>
  <c r="I337" i="13"/>
  <c r="Q337" i="13"/>
  <c r="U337" i="13"/>
  <c r="O341" i="13"/>
  <c r="I345" i="13"/>
  <c r="Q345" i="13"/>
  <c r="Y345" i="13"/>
  <c r="O259" i="13"/>
  <c r="S259" i="13"/>
  <c r="W259" i="13"/>
  <c r="AA259" i="13"/>
  <c r="I263" i="13"/>
  <c r="M263" i="13"/>
  <c r="Q263" i="13"/>
  <c r="U263" i="13"/>
  <c r="Y263" i="13"/>
  <c r="O161" i="13"/>
  <c r="I165" i="13"/>
  <c r="M165" i="13"/>
  <c r="Q165" i="13"/>
  <c r="U165" i="13"/>
  <c r="Y165" i="13"/>
  <c r="O169" i="13"/>
  <c r="S169" i="13"/>
  <c r="W169" i="13"/>
  <c r="AA169" i="13"/>
  <c r="I173" i="13"/>
  <c r="M173" i="13"/>
  <c r="Q173" i="13"/>
  <c r="U173" i="13"/>
  <c r="Y173" i="13"/>
  <c r="K177" i="13"/>
  <c r="O177" i="13"/>
  <c r="S177" i="13"/>
  <c r="W177" i="13"/>
  <c r="AA177" i="13"/>
  <c r="I181" i="13"/>
  <c r="M181" i="13"/>
  <c r="Q181" i="13"/>
  <c r="U181" i="13"/>
  <c r="Y181" i="13"/>
  <c r="O185" i="13"/>
  <c r="S185" i="13"/>
  <c r="W185" i="13"/>
  <c r="AA185" i="13"/>
  <c r="I189" i="13"/>
  <c r="U189" i="13"/>
  <c r="Y189" i="13"/>
  <c r="K150" i="13"/>
  <c r="O150" i="13"/>
  <c r="AA150" i="13"/>
  <c r="I154" i="13"/>
  <c r="Q154" i="13"/>
  <c r="U154" i="13"/>
  <c r="Y154" i="13"/>
  <c r="Q135" i="13"/>
  <c r="O139" i="13"/>
  <c r="W139" i="13"/>
  <c r="I143" i="13"/>
  <c r="Q143" i="13"/>
  <c r="Y143" i="13"/>
  <c r="U135" i="13"/>
  <c r="Y135" i="13"/>
  <c r="K139" i="13"/>
  <c r="S139" i="13"/>
  <c r="M143" i="13"/>
  <c r="U143" i="13"/>
  <c r="M111" i="13"/>
  <c r="U111" i="13"/>
  <c r="Y111" i="13"/>
  <c r="I111" i="13"/>
  <c r="Q96" i="13"/>
  <c r="Y96" i="13"/>
  <c r="K100" i="13"/>
  <c r="O100" i="13"/>
  <c r="S100" i="13"/>
  <c r="W100" i="13"/>
  <c r="AA100" i="13"/>
  <c r="I104" i="13"/>
  <c r="M104" i="13"/>
  <c r="Q104" i="13"/>
  <c r="U104" i="13"/>
  <c r="Y104" i="13"/>
  <c r="O87" i="13"/>
  <c r="W87" i="13"/>
  <c r="AA87" i="13"/>
  <c r="I91" i="13"/>
  <c r="M91" i="13"/>
  <c r="Q91" i="13"/>
  <c r="U91" i="13"/>
  <c r="Y91" i="13"/>
  <c r="M72" i="13"/>
  <c r="Q72" i="13"/>
  <c r="U72" i="13"/>
  <c r="Y72" i="13"/>
  <c r="K76" i="13"/>
  <c r="O76" i="13"/>
  <c r="S76" i="13"/>
  <c r="AA76" i="13"/>
  <c r="I80" i="13"/>
  <c r="M80" i="13"/>
  <c r="Q80" i="13"/>
  <c r="U80" i="13"/>
  <c r="Y80" i="13"/>
  <c r="K41" i="13"/>
  <c r="O41" i="13"/>
  <c r="S41" i="13"/>
  <c r="W41" i="13"/>
  <c r="AA41" i="13"/>
  <c r="I45" i="13"/>
  <c r="M45" i="13"/>
  <c r="Q45" i="13"/>
  <c r="U45" i="13"/>
  <c r="Y45" i="13"/>
  <c r="O49" i="13"/>
  <c r="I53" i="13"/>
  <c r="Q53" i="13"/>
  <c r="U53" i="13"/>
  <c r="Y53" i="13"/>
  <c r="I10" i="13"/>
  <c r="K14" i="13"/>
  <c r="W14" i="13"/>
  <c r="AA14" i="13"/>
  <c r="Q18" i="13"/>
  <c r="I26" i="13"/>
  <c r="O30" i="13"/>
  <c r="U10" i="13"/>
  <c r="S14" i="13"/>
  <c r="M18" i="13"/>
  <c r="Y18" i="13"/>
  <c r="Q26" i="13"/>
  <c r="S30" i="13"/>
  <c r="AA30" i="13"/>
  <c r="I34" i="13"/>
  <c r="Q34" i="13"/>
  <c r="Y34" i="13"/>
  <c r="Q10" i="13"/>
  <c r="O14" i="13"/>
  <c r="I18" i="13"/>
  <c r="U18" i="13"/>
  <c r="U26" i="13"/>
  <c r="K30" i="13"/>
  <c r="M34" i="13"/>
  <c r="D198" i="13"/>
  <c r="D202" i="13"/>
  <c r="D222" i="13"/>
  <c r="D226" i="13"/>
  <c r="D321" i="13"/>
  <c r="D247" i="13"/>
  <c r="D200" i="13"/>
  <c r="D204" i="13"/>
  <c r="D293" i="13"/>
  <c r="D297" i="13"/>
  <c r="D210" i="13"/>
  <c r="D270" i="13"/>
  <c r="D282" i="13"/>
  <c r="D286" i="13"/>
  <c r="D327" i="13"/>
  <c r="D331" i="13"/>
  <c r="D343" i="13"/>
  <c r="D347" i="13"/>
  <c r="D224" i="13"/>
  <c r="D245" i="13"/>
  <c r="D291" i="13"/>
  <c r="D289" i="13" s="1"/>
  <c r="D295" i="13"/>
  <c r="O298" i="12"/>
  <c r="N298" i="12"/>
  <c r="O297" i="12"/>
  <c r="N297" i="12"/>
  <c r="L298" i="12"/>
  <c r="K298" i="12"/>
  <c r="L297" i="12"/>
  <c r="K297" i="12"/>
  <c r="I298" i="12"/>
  <c r="H298" i="12"/>
  <c r="G298" i="12"/>
  <c r="F298" i="12"/>
  <c r="E298" i="12"/>
  <c r="I297" i="12"/>
  <c r="H297" i="12"/>
  <c r="H289" i="12" s="1"/>
  <c r="F297" i="12"/>
  <c r="E297" i="12"/>
  <c r="G297" i="12"/>
  <c r="O322" i="12"/>
  <c r="N322" i="12"/>
  <c r="O321" i="12"/>
  <c r="N321" i="12"/>
  <c r="L322" i="12"/>
  <c r="K322" i="12"/>
  <c r="L321" i="12"/>
  <c r="K321" i="12"/>
  <c r="I322" i="12"/>
  <c r="H322" i="12"/>
  <c r="G322" i="12"/>
  <c r="F322" i="12"/>
  <c r="E322" i="12"/>
  <c r="I321" i="12"/>
  <c r="H321" i="12"/>
  <c r="F321" i="12"/>
  <c r="E321" i="12"/>
  <c r="G321" i="12"/>
  <c r="E289" i="12"/>
  <c r="P314" i="12"/>
  <c r="Q314" i="12" s="1"/>
  <c r="F313" i="13" s="1"/>
  <c r="G313" i="13" s="1"/>
  <c r="M314" i="12"/>
  <c r="J314" i="12"/>
  <c r="P313" i="12"/>
  <c r="Q313" i="12" s="1"/>
  <c r="M313" i="12"/>
  <c r="J313" i="12"/>
  <c r="O229" i="12"/>
  <c r="N229" i="12"/>
  <c r="O228" i="12"/>
  <c r="N228" i="12"/>
  <c r="L229" i="12"/>
  <c r="K229" i="12"/>
  <c r="L228" i="12"/>
  <c r="K228" i="12"/>
  <c r="K194" i="12" s="1"/>
  <c r="I229" i="12"/>
  <c r="H229" i="12"/>
  <c r="G229" i="12"/>
  <c r="F229" i="12"/>
  <c r="E229" i="12"/>
  <c r="I228" i="12"/>
  <c r="H228" i="12"/>
  <c r="G228" i="12"/>
  <c r="G194" i="12" s="1"/>
  <c r="F228" i="12"/>
  <c r="E228" i="12"/>
  <c r="O206" i="12"/>
  <c r="O194" i="12"/>
  <c r="E194" i="12"/>
  <c r="N195" i="12"/>
  <c r="L195" i="12"/>
  <c r="K195" i="12"/>
  <c r="L194" i="12"/>
  <c r="I194" i="12"/>
  <c r="H194" i="12"/>
  <c r="F194" i="12"/>
  <c r="O207" i="12"/>
  <c r="O195" i="12" s="1"/>
  <c r="N207" i="12"/>
  <c r="N206" i="12"/>
  <c r="L207" i="12"/>
  <c r="K207" i="12"/>
  <c r="L206" i="12"/>
  <c r="K206" i="12"/>
  <c r="I207" i="12"/>
  <c r="I195" i="12" s="1"/>
  <c r="H207" i="12"/>
  <c r="G207" i="12"/>
  <c r="F207" i="12"/>
  <c r="E207" i="12"/>
  <c r="I206" i="12"/>
  <c r="H206" i="12"/>
  <c r="G206" i="12"/>
  <c r="F206" i="12"/>
  <c r="E206" i="12"/>
  <c r="P223" i="12"/>
  <c r="M223" i="12"/>
  <c r="J223" i="12"/>
  <c r="P222" i="12"/>
  <c r="M222" i="12"/>
  <c r="J222" i="12"/>
  <c r="P215" i="12"/>
  <c r="M215" i="12"/>
  <c r="J215" i="12"/>
  <c r="P214" i="12"/>
  <c r="M214" i="12"/>
  <c r="J214" i="12"/>
  <c r="E196" i="12"/>
  <c r="P201" i="12"/>
  <c r="M201" i="12"/>
  <c r="J201" i="12"/>
  <c r="P200" i="12"/>
  <c r="M200" i="12"/>
  <c r="J200" i="12"/>
  <c r="P199" i="12"/>
  <c r="M199" i="12"/>
  <c r="J199" i="12"/>
  <c r="P198" i="12"/>
  <c r="M198" i="12"/>
  <c r="J198" i="12"/>
  <c r="O197" i="12"/>
  <c r="N197" i="12"/>
  <c r="P197" i="12" s="1"/>
  <c r="L197" i="12"/>
  <c r="K197" i="12"/>
  <c r="M197" i="12" s="1"/>
  <c r="I197" i="12"/>
  <c r="H197" i="12"/>
  <c r="H195" i="12" s="1"/>
  <c r="G197" i="12"/>
  <c r="G195" i="12" s="1"/>
  <c r="F197" i="12"/>
  <c r="E197" i="12"/>
  <c r="E195" i="12" s="1"/>
  <c r="O196" i="12"/>
  <c r="N196" i="12"/>
  <c r="P196" i="12" s="1"/>
  <c r="L196" i="12"/>
  <c r="K196" i="12"/>
  <c r="M196" i="12" s="1"/>
  <c r="I196" i="12"/>
  <c r="H196" i="12"/>
  <c r="G196" i="12"/>
  <c r="F196" i="12"/>
  <c r="Q223" i="12" l="1"/>
  <c r="F195" i="12"/>
  <c r="J197" i="12"/>
  <c r="Q197" i="12" s="1"/>
  <c r="S189" i="9"/>
  <c r="D189" i="13"/>
  <c r="Q6" i="9"/>
  <c r="AA297" i="13"/>
  <c r="Q195" i="9"/>
  <c r="S162" i="9"/>
  <c r="S119" i="9"/>
  <c r="AA341" i="13"/>
  <c r="AA325" i="13"/>
  <c r="AA268" i="13"/>
  <c r="AA187" i="13"/>
  <c r="AA171" i="13"/>
  <c r="K4" i="9"/>
  <c r="M4" i="9" s="1"/>
  <c r="M6" i="9"/>
  <c r="K5" i="9"/>
  <c r="M5" i="9" s="1"/>
  <c r="M7" i="9"/>
  <c r="N5" i="9"/>
  <c r="P5" i="9" s="1"/>
  <c r="P7" i="9"/>
  <c r="Q7" i="9" s="1"/>
  <c r="Q22" i="9"/>
  <c r="E5" i="9"/>
  <c r="J5" i="9" s="1"/>
  <c r="Q289" i="9"/>
  <c r="Q23" i="9"/>
  <c r="AB22" i="13" s="1"/>
  <c r="AB24" i="13"/>
  <c r="J6" i="9"/>
  <c r="G4" i="9"/>
  <c r="AB49" i="13"/>
  <c r="S50" i="9"/>
  <c r="J7" i="9"/>
  <c r="AA337" i="13"/>
  <c r="AA249" i="13"/>
  <c r="AA343" i="13"/>
  <c r="AA12" i="13"/>
  <c r="Q194" i="9"/>
  <c r="Q290" i="9"/>
  <c r="AB289" i="13" s="1"/>
  <c r="N4" i="9"/>
  <c r="P4" i="9" s="1"/>
  <c r="Q4" i="9" s="1"/>
  <c r="Q9" i="9"/>
  <c r="AB8" i="13" s="1"/>
  <c r="AA8" i="13" s="1"/>
  <c r="E4" i="9"/>
  <c r="J4" i="9" s="1"/>
  <c r="S79" i="9"/>
  <c r="AA39" i="13"/>
  <c r="Y39" i="13"/>
  <c r="Y321" i="13"/>
  <c r="AA321" i="13"/>
  <c r="AA109" i="13"/>
  <c r="Y109" i="13"/>
  <c r="Y297" i="13"/>
  <c r="Y293" i="13"/>
  <c r="Y163" i="13"/>
  <c r="Y36" i="13"/>
  <c r="Z251" i="13"/>
  <c r="S252" i="8"/>
  <c r="J194" i="8"/>
  <c r="AA93" i="13"/>
  <c r="Q6" i="8"/>
  <c r="S281" i="8"/>
  <c r="M7" i="8"/>
  <c r="Q7" i="8" s="1"/>
  <c r="K5" i="8"/>
  <c r="M5" i="8" s="1"/>
  <c r="J5" i="8"/>
  <c r="E4" i="8"/>
  <c r="Z274" i="13"/>
  <c r="AA274" i="13" s="1"/>
  <c r="S275" i="8"/>
  <c r="Q23" i="8"/>
  <c r="Z22" i="13" s="1"/>
  <c r="Z24" i="13"/>
  <c r="Y62" i="13"/>
  <c r="Y280" i="13"/>
  <c r="Y179" i="13"/>
  <c r="Y124" i="13"/>
  <c r="Y339" i="13"/>
  <c r="AA26" i="13"/>
  <c r="Q289" i="8"/>
  <c r="S119" i="8"/>
  <c r="I4" i="8"/>
  <c r="Q39" i="8"/>
  <c r="S50" i="8"/>
  <c r="Z49" i="13"/>
  <c r="AA49" i="13" s="1"/>
  <c r="Z16" i="13"/>
  <c r="S17" i="8"/>
  <c r="N5" i="8"/>
  <c r="P5" i="8" s="1"/>
  <c r="Q5" i="8" s="1"/>
  <c r="S67" i="8"/>
  <c r="Z66" i="13"/>
  <c r="AA66" i="13" s="1"/>
  <c r="Y268" i="13"/>
  <c r="Y327" i="13"/>
  <c r="Q195" i="8"/>
  <c r="S127" i="8"/>
  <c r="Z126" i="13"/>
  <c r="AA126" i="13" s="1"/>
  <c r="Q297" i="8"/>
  <c r="Q194" i="8"/>
  <c r="Q321" i="8"/>
  <c r="J6" i="8"/>
  <c r="Q290" i="8"/>
  <c r="Z289" i="13" s="1"/>
  <c r="K4" i="8"/>
  <c r="M4" i="8" s="1"/>
  <c r="W8" i="13"/>
  <c r="X89" i="13"/>
  <c r="Y89" i="13" s="1"/>
  <c r="S90" i="7"/>
  <c r="W30" i="13"/>
  <c r="W341" i="13"/>
  <c r="W118" i="13"/>
  <c r="W85" i="13"/>
  <c r="S281" i="7"/>
  <c r="S275" i="7"/>
  <c r="X274" i="13"/>
  <c r="Y274" i="13" s="1"/>
  <c r="S67" i="7"/>
  <c r="X66" i="13"/>
  <c r="Y32" i="13"/>
  <c r="W32" i="13"/>
  <c r="W36" i="13"/>
  <c r="S50" i="7"/>
  <c r="X49" i="13"/>
  <c r="Q6" i="7"/>
  <c r="W297" i="13"/>
  <c r="E5" i="7"/>
  <c r="J5" i="7" s="1"/>
  <c r="Y10" i="13"/>
  <c r="W335" i="13"/>
  <c r="W130" i="13"/>
  <c r="W116" i="13"/>
  <c r="Q195" i="7"/>
  <c r="W70" i="13"/>
  <c r="Q197" i="7"/>
  <c r="W280" i="13"/>
  <c r="S151" i="7"/>
  <c r="X150" i="13"/>
  <c r="Y150" i="13" s="1"/>
  <c r="J6" i="7"/>
  <c r="E4" i="7"/>
  <c r="J4" i="7" s="1"/>
  <c r="W126" i="13"/>
  <c r="K4" i="7"/>
  <c r="M4" i="7" s="1"/>
  <c r="S119" i="7"/>
  <c r="X118" i="13"/>
  <c r="Y118" i="13" s="1"/>
  <c r="K5" i="7"/>
  <c r="M5" i="7" s="1"/>
  <c r="Q5" i="7" s="1"/>
  <c r="M7" i="7"/>
  <c r="Q7" i="7" s="1"/>
  <c r="P4" i="7"/>
  <c r="W325" i="13"/>
  <c r="W284" i="13"/>
  <c r="W321" i="13"/>
  <c r="W331" i="13"/>
  <c r="W289" i="13"/>
  <c r="W96" i="13"/>
  <c r="M195" i="7"/>
  <c r="X161" i="13"/>
  <c r="Y161" i="13" s="1"/>
  <c r="S162" i="7"/>
  <c r="Q23" i="7"/>
  <c r="X22" i="13" s="1"/>
  <c r="Y22" i="13" s="1"/>
  <c r="X24" i="13"/>
  <c r="Q194" i="7"/>
  <c r="W28" i="13"/>
  <c r="S190" i="7"/>
  <c r="S151" i="6"/>
  <c r="V150" i="13"/>
  <c r="Q194" i="6"/>
  <c r="U333" i="13"/>
  <c r="U295" i="13"/>
  <c r="U245" i="13"/>
  <c r="U327" i="13"/>
  <c r="U8" i="13"/>
  <c r="U22" i="13"/>
  <c r="S162" i="6"/>
  <c r="V161" i="13"/>
  <c r="W161" i="13" s="1"/>
  <c r="S67" i="6"/>
  <c r="O5" i="6"/>
  <c r="S206" i="6"/>
  <c r="S17" i="6"/>
  <c r="V16" i="13"/>
  <c r="W16" i="13" s="1"/>
  <c r="U289" i="13"/>
  <c r="S275" i="6"/>
  <c r="V274" i="13"/>
  <c r="W274" i="13" s="1"/>
  <c r="M4" i="6"/>
  <c r="U293" i="13"/>
  <c r="U297" i="13"/>
  <c r="U106" i="13"/>
  <c r="U68" i="13"/>
  <c r="Q297" i="6"/>
  <c r="Q197" i="6"/>
  <c r="P6" i="6"/>
  <c r="Q6" i="6" s="1"/>
  <c r="N4" i="6"/>
  <c r="P4" i="6" s="1"/>
  <c r="P5" i="6"/>
  <c r="Q5" i="6" s="1"/>
  <c r="U118" i="13"/>
  <c r="V78" i="13"/>
  <c r="W78" i="13" s="1"/>
  <c r="S79" i="6"/>
  <c r="M7" i="6"/>
  <c r="S90" i="6"/>
  <c r="V89" i="13"/>
  <c r="W89" i="13" s="1"/>
  <c r="J6" i="6"/>
  <c r="E4" i="6"/>
  <c r="J4" i="6" s="1"/>
  <c r="J7" i="6"/>
  <c r="Q7" i="6" s="1"/>
  <c r="U96" i="13"/>
  <c r="S96" i="13"/>
  <c r="U148" i="13"/>
  <c r="S148" i="13"/>
  <c r="S116" i="13"/>
  <c r="U116" i="13"/>
  <c r="U85" i="13"/>
  <c r="S85" i="13"/>
  <c r="S90" i="10"/>
  <c r="T89" i="13"/>
  <c r="U282" i="13"/>
  <c r="Q7" i="10"/>
  <c r="Q194" i="10"/>
  <c r="U284" i="13"/>
  <c r="S284" i="13"/>
  <c r="U87" i="13"/>
  <c r="Q22" i="10"/>
  <c r="K4" i="10"/>
  <c r="M4" i="10" s="1"/>
  <c r="S268" i="13"/>
  <c r="S289" i="13"/>
  <c r="S347" i="13"/>
  <c r="S343" i="13"/>
  <c r="S89" i="13"/>
  <c r="T161" i="13"/>
  <c r="S162" i="10"/>
  <c r="M195" i="10"/>
  <c r="S79" i="10"/>
  <c r="T78" i="13"/>
  <c r="S17" i="10"/>
  <c r="T16" i="13"/>
  <c r="S58" i="13"/>
  <c r="J6" i="10"/>
  <c r="Q6" i="10" s="1"/>
  <c r="E4" i="10"/>
  <c r="J4" i="10" s="1"/>
  <c r="K5" i="10"/>
  <c r="M5" i="10" s="1"/>
  <c r="M7" i="10"/>
  <c r="S281" i="10"/>
  <c r="E5" i="10"/>
  <c r="J5" i="10" s="1"/>
  <c r="U34" i="13"/>
  <c r="S291" i="13"/>
  <c r="S243" i="13"/>
  <c r="S321" i="13"/>
  <c r="S191" i="13"/>
  <c r="S98" i="13"/>
  <c r="S130" i="13"/>
  <c r="Q195" i="10"/>
  <c r="S275" i="10"/>
  <c r="T274" i="13"/>
  <c r="S70" i="13"/>
  <c r="S151" i="10"/>
  <c r="T150" i="13"/>
  <c r="N4" i="10"/>
  <c r="P4" i="10" s="1"/>
  <c r="Q4" i="10" s="1"/>
  <c r="S190" i="10"/>
  <c r="Q5" i="10"/>
  <c r="U270" i="13"/>
  <c r="S50" i="10"/>
  <c r="Q39" i="13"/>
  <c r="Q195" i="5"/>
  <c r="S50" i="5"/>
  <c r="R49" i="13"/>
  <c r="Q22" i="5"/>
  <c r="S162" i="5"/>
  <c r="P7" i="5"/>
  <c r="N5" i="5"/>
  <c r="P5" i="5" s="1"/>
  <c r="Q8" i="5"/>
  <c r="Q297" i="13"/>
  <c r="Q109" i="13"/>
  <c r="Q295" i="13"/>
  <c r="Q196" i="5"/>
  <c r="Q197" i="5"/>
  <c r="Q9" i="5"/>
  <c r="R8" i="13" s="1"/>
  <c r="S8" i="13" s="1"/>
  <c r="Q23" i="5"/>
  <c r="R22" i="13" s="1"/>
  <c r="S22" i="13" s="1"/>
  <c r="R24" i="13"/>
  <c r="S24" i="13" s="1"/>
  <c r="S119" i="5"/>
  <c r="Q249" i="13"/>
  <c r="N4" i="5"/>
  <c r="P4" i="5" s="1"/>
  <c r="Q159" i="13"/>
  <c r="E5" i="5"/>
  <c r="J5" i="5" s="1"/>
  <c r="S206" i="5"/>
  <c r="S190" i="5"/>
  <c r="R189" i="13"/>
  <c r="Q289" i="5"/>
  <c r="M6" i="5"/>
  <c r="Q6" i="5" s="1"/>
  <c r="K4" i="5"/>
  <c r="M4" i="5" s="1"/>
  <c r="K5" i="5"/>
  <c r="M5" i="5" s="1"/>
  <c r="M7" i="5"/>
  <c r="J6" i="5"/>
  <c r="G4" i="5"/>
  <c r="J4" i="5" s="1"/>
  <c r="Q245" i="13"/>
  <c r="E5" i="4"/>
  <c r="J5" i="4" s="1"/>
  <c r="O66" i="13"/>
  <c r="Q66" i="13"/>
  <c r="N5" i="4"/>
  <c r="P5" i="4" s="1"/>
  <c r="P7" i="4"/>
  <c r="O58" i="13"/>
  <c r="O331" i="13"/>
  <c r="Q331" i="13"/>
  <c r="M290" i="4"/>
  <c r="Q290" i="4" s="1"/>
  <c r="P289" i="13" s="1"/>
  <c r="Q343" i="13"/>
  <c r="Q243" i="4"/>
  <c r="O335" i="13"/>
  <c r="Q194" i="4"/>
  <c r="Q23" i="4"/>
  <c r="P22" i="13" s="1"/>
  <c r="Q22" i="13" s="1"/>
  <c r="P24" i="13"/>
  <c r="Q24" i="13" s="1"/>
  <c r="S79" i="4"/>
  <c r="Q9" i="4"/>
  <c r="P8" i="13" s="1"/>
  <c r="Q8" i="13" s="1"/>
  <c r="O291" i="13"/>
  <c r="Q291" i="13"/>
  <c r="J4" i="4"/>
  <c r="O297" i="13"/>
  <c r="O268" i="13"/>
  <c r="O111" i="13"/>
  <c r="O64" i="13"/>
  <c r="O39" i="13"/>
  <c r="O82" i="13"/>
  <c r="O284" i="13"/>
  <c r="Q284" i="13"/>
  <c r="S252" i="4"/>
  <c r="O167" i="13"/>
  <c r="Q167" i="13"/>
  <c r="O145" i="13"/>
  <c r="Q145" i="13"/>
  <c r="Q8" i="4"/>
  <c r="Q196" i="4"/>
  <c r="Q163" i="13"/>
  <c r="Q118" i="13"/>
  <c r="O118" i="13"/>
  <c r="Q78" i="13"/>
  <c r="M6" i="4"/>
  <c r="Q6" i="4" s="1"/>
  <c r="K4" i="4"/>
  <c r="M4" i="4" s="1"/>
  <c r="Q4" i="4" s="1"/>
  <c r="O113" i="13"/>
  <c r="Q113" i="13"/>
  <c r="O156" i="13"/>
  <c r="S281" i="4"/>
  <c r="O323" i="13"/>
  <c r="Q323" i="13"/>
  <c r="O272" i="13"/>
  <c r="Q272" i="13"/>
  <c r="M7" i="4"/>
  <c r="K5" i="4"/>
  <c r="M5" i="4" s="1"/>
  <c r="Q327" i="13"/>
  <c r="Q124" i="13"/>
  <c r="Q152" i="13"/>
  <c r="S119" i="4"/>
  <c r="S90" i="4"/>
  <c r="M329" i="13"/>
  <c r="M7" i="3"/>
  <c r="K5" i="3"/>
  <c r="M5" i="3" s="1"/>
  <c r="O4" i="3"/>
  <c r="P4" i="3" s="1"/>
  <c r="Q4" i="3" s="1"/>
  <c r="O159" i="13"/>
  <c r="Q23" i="3"/>
  <c r="N22" i="13" s="1"/>
  <c r="O22" i="13" s="1"/>
  <c r="N24" i="13"/>
  <c r="P6" i="3"/>
  <c r="Q6" i="3" s="1"/>
  <c r="N274" i="13"/>
  <c r="S275" i="3"/>
  <c r="Q196" i="3"/>
  <c r="N5" i="3"/>
  <c r="P5" i="3" s="1"/>
  <c r="Q5" i="3" s="1"/>
  <c r="P7" i="3"/>
  <c r="Q7" i="3" s="1"/>
  <c r="M6" i="3"/>
  <c r="K4" i="3"/>
  <c r="M4" i="3" s="1"/>
  <c r="M28" i="13"/>
  <c r="M297" i="13"/>
  <c r="M135" i="13"/>
  <c r="M247" i="13"/>
  <c r="M126" i="13"/>
  <c r="S252" i="3"/>
  <c r="S206" i="3"/>
  <c r="S127" i="3"/>
  <c r="N126" i="13"/>
  <c r="O126" i="13" s="1"/>
  <c r="M36" i="13"/>
  <c r="M345" i="13"/>
  <c r="S190" i="3"/>
  <c r="N189" i="13"/>
  <c r="O189" i="13" s="1"/>
  <c r="E4" i="3"/>
  <c r="J4" i="3" s="1"/>
  <c r="S79" i="3"/>
  <c r="M293" i="13"/>
  <c r="K51" i="13"/>
  <c r="S151" i="2"/>
  <c r="S162" i="2"/>
  <c r="S50" i="2"/>
  <c r="L49" i="13"/>
  <c r="Q7" i="2"/>
  <c r="M154" i="13"/>
  <c r="K169" i="13"/>
  <c r="K341" i="13"/>
  <c r="M337" i="13"/>
  <c r="K325" i="13"/>
  <c r="M321" i="13"/>
  <c r="K347" i="13"/>
  <c r="K26" i="13"/>
  <c r="M270" i="13"/>
  <c r="K284" i="13"/>
  <c r="Q9" i="2"/>
  <c r="L8" i="13" s="1"/>
  <c r="M8" i="13" s="1"/>
  <c r="M116" i="13"/>
  <c r="Q23" i="2"/>
  <c r="L22" i="13" s="1"/>
  <c r="M22" i="13" s="1"/>
  <c r="Q194" i="2"/>
  <c r="K66" i="13"/>
  <c r="S190" i="2"/>
  <c r="L189" i="13"/>
  <c r="M189" i="13" s="1"/>
  <c r="S281" i="2"/>
  <c r="M152" i="13"/>
  <c r="L16" i="13"/>
  <c r="S17" i="2"/>
  <c r="Q206" i="2"/>
  <c r="S206" i="2" s="1"/>
  <c r="J6" i="2"/>
  <c r="Q6" i="2" s="1"/>
  <c r="E4" i="2"/>
  <c r="J4" i="2" s="1"/>
  <c r="K297" i="13"/>
  <c r="K249" i="13"/>
  <c r="K145" i="13"/>
  <c r="K189" i="13"/>
  <c r="N4" i="2"/>
  <c r="P4" i="2" s="1"/>
  <c r="Q22" i="2"/>
  <c r="K118" i="13"/>
  <c r="Q196" i="2"/>
  <c r="K4" i="2"/>
  <c r="M4" i="2" s="1"/>
  <c r="M282" i="13"/>
  <c r="K5" i="2"/>
  <c r="M5" i="2" s="1"/>
  <c r="Q5" i="2" s="1"/>
  <c r="M7" i="2"/>
  <c r="K55" i="13"/>
  <c r="M195" i="2"/>
  <c r="Q195" i="2" s="1"/>
  <c r="I289" i="13"/>
  <c r="K289" i="13"/>
  <c r="K135" i="13"/>
  <c r="I135" i="13"/>
  <c r="J4" i="1"/>
  <c r="J7" i="1"/>
  <c r="F5" i="1"/>
  <c r="I343" i="13"/>
  <c r="K343" i="13"/>
  <c r="E5" i="1"/>
  <c r="J5" i="1" s="1"/>
  <c r="S162" i="1"/>
  <c r="I78" i="13"/>
  <c r="K78" i="13"/>
  <c r="K4" i="1"/>
  <c r="M4" i="1" s="1"/>
  <c r="M6" i="1"/>
  <c r="K36" i="13"/>
  <c r="I36" i="13"/>
  <c r="I32" i="13"/>
  <c r="Q6" i="1"/>
  <c r="P7" i="1"/>
  <c r="Q7" i="1" s="1"/>
  <c r="N5" i="1"/>
  <c r="P5" i="1" s="1"/>
  <c r="Q5" i="1" s="1"/>
  <c r="I28" i="13"/>
  <c r="K245" i="13"/>
  <c r="I245" i="13"/>
  <c r="Q59" i="1"/>
  <c r="J58" i="13" s="1"/>
  <c r="K58" i="13" s="1"/>
  <c r="Q23" i="1"/>
  <c r="J22" i="13" s="1"/>
  <c r="J24" i="13"/>
  <c r="Q4" i="1"/>
  <c r="I39" i="13"/>
  <c r="I347" i="13"/>
  <c r="S252" i="1"/>
  <c r="S207" i="1"/>
  <c r="I163" i="13"/>
  <c r="K163" i="13"/>
  <c r="Q195" i="1"/>
  <c r="I141" i="13"/>
  <c r="K141" i="13"/>
  <c r="K331" i="13"/>
  <c r="I109" i="13"/>
  <c r="K109" i="13"/>
  <c r="K323" i="13"/>
  <c r="Q9" i="1"/>
  <c r="J8" i="13" s="1"/>
  <c r="K161" i="13"/>
  <c r="Q289" i="1"/>
  <c r="Q197" i="1"/>
  <c r="K126" i="13"/>
  <c r="I126" i="13"/>
  <c r="J194" i="1"/>
  <c r="Q194" i="1" s="1"/>
  <c r="Q8" i="1"/>
  <c r="I159" i="13"/>
  <c r="I96" i="13"/>
  <c r="I8" i="13"/>
  <c r="I116" i="13"/>
  <c r="I85" i="13"/>
  <c r="I284" i="13"/>
  <c r="I148" i="13"/>
  <c r="I341" i="13"/>
  <c r="I191" i="13"/>
  <c r="I70" i="13"/>
  <c r="G70" i="13"/>
  <c r="I243" i="13"/>
  <c r="I325" i="13"/>
  <c r="I58" i="13"/>
  <c r="J7" i="11"/>
  <c r="I270" i="13"/>
  <c r="Q5" i="11"/>
  <c r="S190" i="11"/>
  <c r="J6" i="11"/>
  <c r="E4" i="11"/>
  <c r="J4" i="11" s="1"/>
  <c r="I272" i="13"/>
  <c r="S67" i="11"/>
  <c r="H66" i="13"/>
  <c r="I295" i="13"/>
  <c r="I100" i="13"/>
  <c r="S90" i="11"/>
  <c r="H89" i="13"/>
  <c r="Q7" i="11"/>
  <c r="M7" i="11"/>
  <c r="I291" i="13"/>
  <c r="I74" i="13"/>
  <c r="I128" i="13"/>
  <c r="S17" i="11"/>
  <c r="H16" i="13"/>
  <c r="I297" i="13"/>
  <c r="I268" i="13"/>
  <c r="P6" i="11"/>
  <c r="Q6" i="11" s="1"/>
  <c r="N4" i="11"/>
  <c r="P4" i="11" s="1"/>
  <c r="Q4" i="11" s="1"/>
  <c r="S127" i="11"/>
  <c r="I51" i="13"/>
  <c r="D251" i="13"/>
  <c r="D243" i="13"/>
  <c r="D206" i="13"/>
  <c r="D194" i="13" s="1"/>
  <c r="D274" i="13"/>
  <c r="D268" i="13" s="1"/>
  <c r="Q214" i="12"/>
  <c r="N194" i="12"/>
  <c r="J194" i="12"/>
  <c r="Q222" i="12"/>
  <c r="Q199" i="12"/>
  <c r="Q215" i="12"/>
  <c r="Q201" i="12"/>
  <c r="Q200" i="12"/>
  <c r="J196" i="12"/>
  <c r="Q196" i="12" s="1"/>
  <c r="Q198" i="12"/>
  <c r="O160" i="12"/>
  <c r="N160" i="12"/>
  <c r="O159" i="12"/>
  <c r="N159" i="12"/>
  <c r="P159" i="12" s="1"/>
  <c r="L160" i="12"/>
  <c r="K160" i="12"/>
  <c r="L159" i="12"/>
  <c r="K159" i="12"/>
  <c r="M159" i="12" s="1"/>
  <c r="I160" i="12"/>
  <c r="H160" i="12"/>
  <c r="G160" i="12"/>
  <c r="F160" i="12"/>
  <c r="E160" i="12"/>
  <c r="I159" i="12"/>
  <c r="H159" i="12"/>
  <c r="G159" i="12"/>
  <c r="F159" i="12"/>
  <c r="E159" i="12"/>
  <c r="P180" i="12"/>
  <c r="M180" i="12"/>
  <c r="J180" i="12"/>
  <c r="P179" i="12"/>
  <c r="M179" i="12"/>
  <c r="J179" i="12"/>
  <c r="M160" i="12"/>
  <c r="P174" i="12"/>
  <c r="M174" i="12"/>
  <c r="J174" i="12"/>
  <c r="P173" i="12"/>
  <c r="M173" i="12"/>
  <c r="J173" i="12"/>
  <c r="P176" i="12"/>
  <c r="M176" i="12"/>
  <c r="J176" i="12"/>
  <c r="P175" i="12"/>
  <c r="M175" i="12"/>
  <c r="J175" i="12"/>
  <c r="K85" i="12"/>
  <c r="O85" i="12"/>
  <c r="N85" i="12"/>
  <c r="L85" i="12"/>
  <c r="M85" i="12" s="1"/>
  <c r="I85" i="12"/>
  <c r="H85" i="12"/>
  <c r="G85" i="12"/>
  <c r="F85" i="12"/>
  <c r="E85" i="12"/>
  <c r="G58" i="12"/>
  <c r="P348" i="12"/>
  <c r="M348" i="12"/>
  <c r="J348" i="12"/>
  <c r="P347" i="12"/>
  <c r="M347" i="12"/>
  <c r="J347" i="12"/>
  <c r="P346" i="12"/>
  <c r="M346" i="12"/>
  <c r="J346" i="12"/>
  <c r="P345" i="12"/>
  <c r="M345" i="12"/>
  <c r="J345" i="12"/>
  <c r="P344" i="12"/>
  <c r="M344" i="12"/>
  <c r="J344" i="12"/>
  <c r="P343" i="12"/>
  <c r="M343" i="12"/>
  <c r="J343" i="12"/>
  <c r="P342" i="12"/>
  <c r="M342" i="12"/>
  <c r="J342" i="12"/>
  <c r="P341" i="12"/>
  <c r="M341" i="12"/>
  <c r="J341" i="12"/>
  <c r="P340" i="12"/>
  <c r="M340" i="12"/>
  <c r="J340" i="12"/>
  <c r="P339" i="12"/>
  <c r="M339" i="12"/>
  <c r="J339" i="12"/>
  <c r="P338" i="12"/>
  <c r="M338" i="12"/>
  <c r="J338" i="12"/>
  <c r="P337" i="12"/>
  <c r="M337" i="12"/>
  <c r="J337" i="12"/>
  <c r="P336" i="12"/>
  <c r="M336" i="12"/>
  <c r="J336" i="12"/>
  <c r="P335" i="12"/>
  <c r="M335" i="12"/>
  <c r="J335" i="12"/>
  <c r="P334" i="12"/>
  <c r="M334" i="12"/>
  <c r="J334" i="12"/>
  <c r="P333" i="12"/>
  <c r="M333" i="12"/>
  <c r="J333" i="12"/>
  <c r="P332" i="12"/>
  <c r="M332" i="12"/>
  <c r="J332" i="12"/>
  <c r="P331" i="12"/>
  <c r="M331" i="12"/>
  <c r="J331" i="12"/>
  <c r="P330" i="12"/>
  <c r="M330" i="12"/>
  <c r="J330" i="12"/>
  <c r="P329" i="12"/>
  <c r="M329" i="12"/>
  <c r="J329" i="12"/>
  <c r="P328" i="12"/>
  <c r="M328" i="12"/>
  <c r="J328" i="12"/>
  <c r="P327" i="12"/>
  <c r="M327" i="12"/>
  <c r="J327" i="12"/>
  <c r="P326" i="12"/>
  <c r="M326" i="12"/>
  <c r="J326" i="12"/>
  <c r="P325" i="12"/>
  <c r="M325" i="12"/>
  <c r="J325" i="12"/>
  <c r="P324" i="12"/>
  <c r="M324" i="12"/>
  <c r="J324" i="12"/>
  <c r="P323" i="12"/>
  <c r="M323" i="12"/>
  <c r="J323" i="12"/>
  <c r="M322" i="12"/>
  <c r="G289" i="12"/>
  <c r="P320" i="12"/>
  <c r="M320" i="12"/>
  <c r="J320" i="12"/>
  <c r="P319" i="12"/>
  <c r="M319" i="12"/>
  <c r="J319" i="12"/>
  <c r="P318" i="12"/>
  <c r="M318" i="12"/>
  <c r="J318" i="12"/>
  <c r="P317" i="12"/>
  <c r="M317" i="12"/>
  <c r="J317" i="12"/>
  <c r="P316" i="12"/>
  <c r="M316" i="12"/>
  <c r="J316" i="12"/>
  <c r="P315" i="12"/>
  <c r="M315" i="12"/>
  <c r="J315" i="12"/>
  <c r="P312" i="12"/>
  <c r="M312" i="12"/>
  <c r="J312" i="12"/>
  <c r="P311" i="12"/>
  <c r="M311" i="12"/>
  <c r="J311" i="12"/>
  <c r="P310" i="12"/>
  <c r="M310" i="12"/>
  <c r="J310" i="12"/>
  <c r="P309" i="12"/>
  <c r="M309" i="12"/>
  <c r="J309" i="12"/>
  <c r="P308" i="12"/>
  <c r="M308" i="12"/>
  <c r="J308" i="12"/>
  <c r="P307" i="12"/>
  <c r="M307" i="12"/>
  <c r="J307" i="12"/>
  <c r="P306" i="12"/>
  <c r="M306" i="12"/>
  <c r="J306" i="12"/>
  <c r="P305" i="12"/>
  <c r="M305" i="12"/>
  <c r="J305" i="12"/>
  <c r="P304" i="12"/>
  <c r="M304" i="12"/>
  <c r="J304" i="12"/>
  <c r="P303" i="12"/>
  <c r="M303" i="12"/>
  <c r="J303" i="12"/>
  <c r="P302" i="12"/>
  <c r="M302" i="12"/>
  <c r="J302" i="12"/>
  <c r="P301" i="12"/>
  <c r="M301" i="12"/>
  <c r="J301" i="12"/>
  <c r="P300" i="12"/>
  <c r="M300" i="12"/>
  <c r="J300" i="12"/>
  <c r="P299" i="12"/>
  <c r="M299" i="12"/>
  <c r="J299" i="12"/>
  <c r="O290" i="12"/>
  <c r="K290" i="12"/>
  <c r="I290" i="12"/>
  <c r="E290" i="12"/>
  <c r="M297" i="12"/>
  <c r="I289" i="12"/>
  <c r="P296" i="12"/>
  <c r="M296" i="12"/>
  <c r="J296" i="12"/>
  <c r="P295" i="12"/>
  <c r="M295" i="12"/>
  <c r="J295" i="12"/>
  <c r="P294" i="12"/>
  <c r="M294" i="12"/>
  <c r="J294" i="12"/>
  <c r="P293" i="12"/>
  <c r="M293" i="12"/>
  <c r="J293" i="12"/>
  <c r="P292" i="12"/>
  <c r="M292" i="12"/>
  <c r="J292" i="12"/>
  <c r="P291" i="12"/>
  <c r="M291" i="12"/>
  <c r="J291" i="12"/>
  <c r="F290" i="12"/>
  <c r="O289" i="12"/>
  <c r="N289" i="12"/>
  <c r="L289" i="12"/>
  <c r="K289" i="12"/>
  <c r="F289" i="12"/>
  <c r="P287" i="12"/>
  <c r="J287" i="12"/>
  <c r="P286" i="12"/>
  <c r="M286" i="12"/>
  <c r="J286" i="12"/>
  <c r="P285" i="12"/>
  <c r="M285" i="12"/>
  <c r="J285" i="12"/>
  <c r="P284" i="12"/>
  <c r="M284" i="12"/>
  <c r="J284" i="12"/>
  <c r="P283" i="12"/>
  <c r="M283" i="12"/>
  <c r="J283" i="12"/>
  <c r="P282" i="12"/>
  <c r="M282" i="12"/>
  <c r="J282" i="12"/>
  <c r="P281" i="12"/>
  <c r="M281" i="12"/>
  <c r="J281" i="12"/>
  <c r="P280" i="12"/>
  <c r="M280" i="12"/>
  <c r="J280" i="12"/>
  <c r="P279" i="12"/>
  <c r="M279" i="12"/>
  <c r="J279" i="12"/>
  <c r="P278" i="12"/>
  <c r="M278" i="12"/>
  <c r="J278" i="12"/>
  <c r="P277" i="12"/>
  <c r="M277" i="12"/>
  <c r="J277" i="12"/>
  <c r="P276" i="12"/>
  <c r="M276" i="12"/>
  <c r="J276" i="12"/>
  <c r="P275" i="12"/>
  <c r="M275" i="12"/>
  <c r="J275" i="12"/>
  <c r="P274" i="12"/>
  <c r="M274" i="12"/>
  <c r="J274" i="12"/>
  <c r="P273" i="12"/>
  <c r="M273" i="12"/>
  <c r="J273" i="12"/>
  <c r="P272" i="12"/>
  <c r="M272" i="12"/>
  <c r="J272" i="12"/>
  <c r="P271" i="12"/>
  <c r="M271" i="12"/>
  <c r="P270" i="12"/>
  <c r="M270" i="12"/>
  <c r="J270" i="12"/>
  <c r="O269" i="12"/>
  <c r="N269" i="12"/>
  <c r="L269" i="12"/>
  <c r="K269" i="12"/>
  <c r="I269" i="12"/>
  <c r="H269" i="12"/>
  <c r="G269" i="12"/>
  <c r="F269" i="12"/>
  <c r="E269" i="12"/>
  <c r="O268" i="12"/>
  <c r="P268" i="12" s="1"/>
  <c r="N268" i="12"/>
  <c r="L268" i="12"/>
  <c r="K268" i="12"/>
  <c r="M268" i="12" s="1"/>
  <c r="I268" i="12"/>
  <c r="H268" i="12"/>
  <c r="G268" i="12"/>
  <c r="F268" i="12"/>
  <c r="E268" i="12"/>
  <c r="P266" i="12"/>
  <c r="M266" i="12"/>
  <c r="J266" i="12"/>
  <c r="P265" i="12"/>
  <c r="M265" i="12"/>
  <c r="J265" i="12"/>
  <c r="P264" i="12"/>
  <c r="M264" i="12"/>
  <c r="J264" i="12"/>
  <c r="P263" i="12"/>
  <c r="M263" i="12"/>
  <c r="J263" i="12"/>
  <c r="P262" i="12"/>
  <c r="M262" i="12"/>
  <c r="J262" i="12"/>
  <c r="P261" i="12"/>
  <c r="M261" i="12"/>
  <c r="J261" i="12"/>
  <c r="P260" i="12"/>
  <c r="M260" i="12"/>
  <c r="J260" i="12"/>
  <c r="P259" i="12"/>
  <c r="M259" i="12"/>
  <c r="J259" i="12"/>
  <c r="P258" i="12"/>
  <c r="M258" i="12"/>
  <c r="J258" i="12"/>
  <c r="P257" i="12"/>
  <c r="M257" i="12"/>
  <c r="J257" i="12"/>
  <c r="P256" i="12"/>
  <c r="M256" i="12"/>
  <c r="J256" i="12"/>
  <c r="P255" i="12"/>
  <c r="M255" i="12"/>
  <c r="J255" i="12"/>
  <c r="P254" i="12"/>
  <c r="M254" i="12"/>
  <c r="J254" i="12"/>
  <c r="P253" i="12"/>
  <c r="M253" i="12"/>
  <c r="J253" i="12"/>
  <c r="P252" i="12"/>
  <c r="M252" i="12"/>
  <c r="J252" i="12"/>
  <c r="P251" i="12"/>
  <c r="M251" i="12"/>
  <c r="J251" i="12"/>
  <c r="P250" i="12"/>
  <c r="M250" i="12"/>
  <c r="J250" i="12"/>
  <c r="P249" i="12"/>
  <c r="M249" i="12"/>
  <c r="J249" i="12"/>
  <c r="P248" i="12"/>
  <c r="M248" i="12"/>
  <c r="J248" i="12"/>
  <c r="P247" i="12"/>
  <c r="M247" i="12"/>
  <c r="J247" i="12"/>
  <c r="P246" i="12"/>
  <c r="P244" i="12" s="1"/>
  <c r="M246" i="12"/>
  <c r="M244" i="12" s="1"/>
  <c r="J246" i="12"/>
  <c r="P245" i="12"/>
  <c r="M245" i="12"/>
  <c r="J245" i="12"/>
  <c r="O244" i="12"/>
  <c r="N244" i="12"/>
  <c r="L244" i="12"/>
  <c r="K244" i="12"/>
  <c r="I244" i="12"/>
  <c r="H244" i="12"/>
  <c r="G244" i="12"/>
  <c r="F244" i="12"/>
  <c r="E244" i="12"/>
  <c r="O243" i="12"/>
  <c r="N243" i="12"/>
  <c r="M243" i="12"/>
  <c r="L243" i="12"/>
  <c r="K243" i="12"/>
  <c r="I243" i="12"/>
  <c r="H243" i="12"/>
  <c r="G243" i="12"/>
  <c r="F243" i="12"/>
  <c r="E243" i="12"/>
  <c r="P241" i="12"/>
  <c r="M241" i="12"/>
  <c r="J241" i="12"/>
  <c r="P240" i="12"/>
  <c r="M240" i="12"/>
  <c r="J240" i="12"/>
  <c r="P239" i="12"/>
  <c r="M239" i="12"/>
  <c r="J239" i="12"/>
  <c r="P238" i="12"/>
  <c r="M238" i="12"/>
  <c r="J238" i="12"/>
  <c r="P237" i="12"/>
  <c r="M237" i="12"/>
  <c r="J237" i="12"/>
  <c r="P236" i="12"/>
  <c r="M236" i="12"/>
  <c r="J236" i="12"/>
  <c r="P235" i="12"/>
  <c r="M235" i="12"/>
  <c r="J235" i="12"/>
  <c r="P234" i="12"/>
  <c r="M234" i="12"/>
  <c r="J234" i="12"/>
  <c r="P233" i="12"/>
  <c r="M233" i="12"/>
  <c r="J233" i="12"/>
  <c r="P232" i="12"/>
  <c r="M232" i="12"/>
  <c r="J232" i="12"/>
  <c r="P231" i="12"/>
  <c r="M231" i="12"/>
  <c r="J231" i="12"/>
  <c r="P230" i="12"/>
  <c r="M230" i="12"/>
  <c r="J230" i="12"/>
  <c r="P229" i="12"/>
  <c r="M229" i="12"/>
  <c r="J229" i="12"/>
  <c r="M228" i="12"/>
  <c r="J228" i="12"/>
  <c r="P227" i="12"/>
  <c r="M227" i="12"/>
  <c r="J227" i="12"/>
  <c r="P226" i="12"/>
  <c r="M226" i="12"/>
  <c r="J226" i="12"/>
  <c r="P225" i="12"/>
  <c r="M225" i="12"/>
  <c r="J225" i="12"/>
  <c r="P224" i="12"/>
  <c r="M224" i="12"/>
  <c r="J224" i="12"/>
  <c r="P221" i="12"/>
  <c r="M221" i="12"/>
  <c r="J221" i="12"/>
  <c r="P220" i="12"/>
  <c r="M220" i="12"/>
  <c r="J220" i="12"/>
  <c r="P219" i="12"/>
  <c r="M219" i="12"/>
  <c r="J219" i="12"/>
  <c r="P218" i="12"/>
  <c r="Q218" i="12" s="1"/>
  <c r="M218" i="12"/>
  <c r="J218" i="12"/>
  <c r="P217" i="12"/>
  <c r="M217" i="12"/>
  <c r="J217" i="12"/>
  <c r="P216" i="12"/>
  <c r="M216" i="12"/>
  <c r="J216" i="12"/>
  <c r="P213" i="12"/>
  <c r="M213" i="12"/>
  <c r="J213" i="12"/>
  <c r="P212" i="12"/>
  <c r="M212" i="12"/>
  <c r="J212" i="12"/>
  <c r="P211" i="12"/>
  <c r="M211" i="12"/>
  <c r="J211" i="12"/>
  <c r="P210" i="12"/>
  <c r="M210" i="12"/>
  <c r="J210" i="12"/>
  <c r="P209" i="12"/>
  <c r="M209" i="12"/>
  <c r="J209" i="12"/>
  <c r="P208" i="12"/>
  <c r="M208" i="12"/>
  <c r="J208" i="12"/>
  <c r="P207" i="12"/>
  <c r="J207" i="12"/>
  <c r="P206" i="12"/>
  <c r="M206" i="12"/>
  <c r="J206" i="12"/>
  <c r="P205" i="12"/>
  <c r="M205" i="12"/>
  <c r="J205" i="12"/>
  <c r="P204" i="12"/>
  <c r="M204" i="12"/>
  <c r="J204" i="12"/>
  <c r="P203" i="12"/>
  <c r="M203" i="12"/>
  <c r="J203" i="12"/>
  <c r="P202" i="12"/>
  <c r="M202" i="12"/>
  <c r="J202" i="12"/>
  <c r="P192" i="12"/>
  <c r="M192" i="12"/>
  <c r="J192" i="12"/>
  <c r="P191" i="12"/>
  <c r="M191" i="12"/>
  <c r="J191" i="12"/>
  <c r="P190" i="12"/>
  <c r="M190" i="12"/>
  <c r="J190" i="12"/>
  <c r="P189" i="12"/>
  <c r="M189" i="12"/>
  <c r="J189" i="12"/>
  <c r="P188" i="12"/>
  <c r="M188" i="12"/>
  <c r="J188" i="12"/>
  <c r="P187" i="12"/>
  <c r="M187" i="12"/>
  <c r="J187" i="12"/>
  <c r="P186" i="12"/>
  <c r="M186" i="12"/>
  <c r="J186" i="12"/>
  <c r="P185" i="12"/>
  <c r="M185" i="12"/>
  <c r="J185" i="12"/>
  <c r="P184" i="12"/>
  <c r="M184" i="12"/>
  <c r="J184" i="12"/>
  <c r="P183" i="12"/>
  <c r="M183" i="12"/>
  <c r="J183" i="12"/>
  <c r="P182" i="12"/>
  <c r="M182" i="12"/>
  <c r="J182" i="12"/>
  <c r="P181" i="12"/>
  <c r="M181" i="12"/>
  <c r="J181" i="12"/>
  <c r="P178" i="12"/>
  <c r="M178" i="12"/>
  <c r="J178" i="12"/>
  <c r="P177" i="12"/>
  <c r="M177" i="12"/>
  <c r="J177" i="12"/>
  <c r="P172" i="12"/>
  <c r="M172" i="12"/>
  <c r="J172" i="12"/>
  <c r="P171" i="12"/>
  <c r="M171" i="12"/>
  <c r="J171" i="12"/>
  <c r="P170" i="12"/>
  <c r="M170" i="12"/>
  <c r="J170" i="12"/>
  <c r="P169" i="12"/>
  <c r="M169" i="12"/>
  <c r="J169" i="12"/>
  <c r="P168" i="12"/>
  <c r="M168" i="12"/>
  <c r="J168" i="12"/>
  <c r="P167" i="12"/>
  <c r="M167" i="12"/>
  <c r="J167" i="12"/>
  <c r="P166" i="12"/>
  <c r="M166" i="12"/>
  <c r="J166" i="12"/>
  <c r="P165" i="12"/>
  <c r="M165" i="12"/>
  <c r="J165" i="12"/>
  <c r="P164" i="12"/>
  <c r="M164" i="12"/>
  <c r="J164" i="12"/>
  <c r="P163" i="12"/>
  <c r="M163" i="12"/>
  <c r="J163" i="12"/>
  <c r="P162" i="12"/>
  <c r="M162" i="12"/>
  <c r="J162" i="12"/>
  <c r="P161" i="12"/>
  <c r="M161" i="12"/>
  <c r="J161" i="12"/>
  <c r="P160" i="12"/>
  <c r="P157" i="12"/>
  <c r="M157" i="12"/>
  <c r="J157" i="12"/>
  <c r="P156" i="12"/>
  <c r="M156" i="12"/>
  <c r="J156" i="12"/>
  <c r="P155" i="12"/>
  <c r="M155" i="12"/>
  <c r="J155" i="12"/>
  <c r="P154" i="12"/>
  <c r="M154" i="12"/>
  <c r="J154" i="12"/>
  <c r="P153" i="12"/>
  <c r="M153" i="12"/>
  <c r="J153" i="12"/>
  <c r="P152" i="12"/>
  <c r="M152" i="12"/>
  <c r="J152" i="12"/>
  <c r="P151" i="12"/>
  <c r="M151" i="12"/>
  <c r="J151" i="12"/>
  <c r="P150" i="12"/>
  <c r="M150" i="12"/>
  <c r="J150" i="12"/>
  <c r="O149" i="12"/>
  <c r="N149" i="12"/>
  <c r="P149" i="12" s="1"/>
  <c r="M149" i="12"/>
  <c r="L149" i="12"/>
  <c r="K149" i="12"/>
  <c r="I149" i="12"/>
  <c r="H149" i="12"/>
  <c r="G149" i="12"/>
  <c r="F149" i="12"/>
  <c r="E149" i="12"/>
  <c r="O148" i="12"/>
  <c r="N148" i="12"/>
  <c r="L148" i="12"/>
  <c r="K148" i="12"/>
  <c r="M148" i="12" s="1"/>
  <c r="I148" i="12"/>
  <c r="H148" i="12"/>
  <c r="G148" i="12"/>
  <c r="F148" i="12"/>
  <c r="E148" i="12"/>
  <c r="P146" i="12"/>
  <c r="M146" i="12"/>
  <c r="J146" i="12"/>
  <c r="P145" i="12"/>
  <c r="M145" i="12"/>
  <c r="J145" i="12"/>
  <c r="P144" i="12"/>
  <c r="M144" i="12"/>
  <c r="J144" i="12"/>
  <c r="P143" i="12"/>
  <c r="M143" i="12"/>
  <c r="J143" i="12"/>
  <c r="P142" i="12"/>
  <c r="M142" i="12"/>
  <c r="J142" i="12"/>
  <c r="P141" i="12"/>
  <c r="M141" i="12"/>
  <c r="J141" i="12"/>
  <c r="P140" i="12"/>
  <c r="M140" i="12"/>
  <c r="J140" i="12"/>
  <c r="P139" i="12"/>
  <c r="M139" i="12"/>
  <c r="J139" i="12"/>
  <c r="P138" i="12"/>
  <c r="M138" i="12"/>
  <c r="J138" i="12"/>
  <c r="P137" i="12"/>
  <c r="M137" i="12"/>
  <c r="J137" i="12"/>
  <c r="O136" i="12"/>
  <c r="N136" i="12"/>
  <c r="L136" i="12"/>
  <c r="K136" i="12"/>
  <c r="I136" i="12"/>
  <c r="H136" i="12"/>
  <c r="G136" i="12"/>
  <c r="F136" i="12"/>
  <c r="E136" i="12"/>
  <c r="O135" i="12"/>
  <c r="N135" i="12"/>
  <c r="L135" i="12"/>
  <c r="K135" i="12"/>
  <c r="M135" i="12" s="1"/>
  <c r="I135" i="12"/>
  <c r="H135" i="12"/>
  <c r="G135" i="12"/>
  <c r="F135" i="12"/>
  <c r="E135" i="12"/>
  <c r="P133" i="12"/>
  <c r="M133" i="12"/>
  <c r="J133" i="12"/>
  <c r="P132" i="12"/>
  <c r="M132" i="12"/>
  <c r="J132" i="12"/>
  <c r="P131" i="12"/>
  <c r="M131" i="12"/>
  <c r="J131" i="12"/>
  <c r="P130" i="12"/>
  <c r="M130" i="12"/>
  <c r="J130" i="12"/>
  <c r="P129" i="12"/>
  <c r="M129" i="12"/>
  <c r="J129" i="12"/>
  <c r="P128" i="12"/>
  <c r="M128" i="12"/>
  <c r="J128" i="12"/>
  <c r="P127" i="12"/>
  <c r="M127" i="12"/>
  <c r="J127" i="12"/>
  <c r="P126" i="12"/>
  <c r="M126" i="12"/>
  <c r="J126" i="12"/>
  <c r="P125" i="12"/>
  <c r="M125" i="12"/>
  <c r="J125" i="12"/>
  <c r="P124" i="12"/>
  <c r="M124" i="12"/>
  <c r="J124" i="12"/>
  <c r="P123" i="12"/>
  <c r="M123" i="12"/>
  <c r="J123" i="12"/>
  <c r="P122" i="12"/>
  <c r="M122" i="12"/>
  <c r="J122" i="12"/>
  <c r="P121" i="12"/>
  <c r="M121" i="12"/>
  <c r="J121" i="12"/>
  <c r="P120" i="12"/>
  <c r="M120" i="12"/>
  <c r="J120" i="12"/>
  <c r="P119" i="12"/>
  <c r="M119" i="12"/>
  <c r="J119" i="12"/>
  <c r="P118" i="12"/>
  <c r="M118" i="12"/>
  <c r="J118" i="12"/>
  <c r="O117" i="12"/>
  <c r="N117" i="12"/>
  <c r="L117" i="12"/>
  <c r="M117" i="12" s="1"/>
  <c r="K117" i="12"/>
  <c r="I117" i="12"/>
  <c r="H117" i="12"/>
  <c r="G117" i="12"/>
  <c r="F117" i="12"/>
  <c r="E117" i="12"/>
  <c r="O116" i="12"/>
  <c r="N116" i="12"/>
  <c r="L116" i="12"/>
  <c r="K116" i="12"/>
  <c r="I116" i="12"/>
  <c r="H116" i="12"/>
  <c r="G116" i="12"/>
  <c r="F116" i="12"/>
  <c r="E116" i="12"/>
  <c r="P114" i="12"/>
  <c r="M114" i="12"/>
  <c r="J114" i="12"/>
  <c r="P113" i="12"/>
  <c r="M113" i="12"/>
  <c r="J113" i="12"/>
  <c r="P112" i="12"/>
  <c r="M112" i="12"/>
  <c r="J112" i="12"/>
  <c r="P111" i="12"/>
  <c r="M111" i="12"/>
  <c r="J111" i="12"/>
  <c r="O110" i="12"/>
  <c r="N110" i="12"/>
  <c r="L110" i="12"/>
  <c r="K110" i="12"/>
  <c r="M110" i="12" s="1"/>
  <c r="I110" i="12"/>
  <c r="H110" i="12"/>
  <c r="G110" i="12"/>
  <c r="F110" i="12"/>
  <c r="E110" i="12"/>
  <c r="O109" i="12"/>
  <c r="N109" i="12"/>
  <c r="L109" i="12"/>
  <c r="K109" i="12"/>
  <c r="M109" i="12" s="1"/>
  <c r="I109" i="12"/>
  <c r="H109" i="12"/>
  <c r="G109" i="12"/>
  <c r="F109" i="12"/>
  <c r="E109" i="12"/>
  <c r="P107" i="12"/>
  <c r="M107" i="12"/>
  <c r="J107" i="12"/>
  <c r="P106" i="12"/>
  <c r="M106" i="12"/>
  <c r="J106" i="12"/>
  <c r="P105" i="12"/>
  <c r="M105" i="12"/>
  <c r="J105" i="12"/>
  <c r="P104" i="12"/>
  <c r="M104" i="12"/>
  <c r="J104" i="12"/>
  <c r="P103" i="12"/>
  <c r="M103" i="12"/>
  <c r="J103" i="12"/>
  <c r="P102" i="12"/>
  <c r="M102" i="12"/>
  <c r="J102" i="12"/>
  <c r="P101" i="12"/>
  <c r="M101" i="12"/>
  <c r="J101" i="12"/>
  <c r="P100" i="12"/>
  <c r="M100" i="12"/>
  <c r="J100" i="12"/>
  <c r="P99" i="12"/>
  <c r="M99" i="12"/>
  <c r="J99" i="12"/>
  <c r="P98" i="12"/>
  <c r="M98" i="12"/>
  <c r="J98" i="12"/>
  <c r="P97" i="12"/>
  <c r="O97" i="12"/>
  <c r="N97" i="12"/>
  <c r="L97" i="12"/>
  <c r="K97" i="12"/>
  <c r="M97" i="12" s="1"/>
  <c r="I97" i="12"/>
  <c r="H97" i="12"/>
  <c r="G97" i="12"/>
  <c r="F97" i="12"/>
  <c r="E97" i="12"/>
  <c r="O96" i="12"/>
  <c r="N96" i="12"/>
  <c r="P96" i="12" s="1"/>
  <c r="L96" i="12"/>
  <c r="M96" i="12" s="1"/>
  <c r="K96" i="12"/>
  <c r="I96" i="12"/>
  <c r="H96" i="12"/>
  <c r="G96" i="12"/>
  <c r="F96" i="12"/>
  <c r="E96" i="12"/>
  <c r="P94" i="12"/>
  <c r="M94" i="12"/>
  <c r="J94" i="12"/>
  <c r="P93" i="12"/>
  <c r="M93" i="12"/>
  <c r="J93" i="12"/>
  <c r="P88" i="12"/>
  <c r="M88" i="12"/>
  <c r="J88" i="12"/>
  <c r="P87" i="12"/>
  <c r="J87" i="12"/>
  <c r="O86" i="12"/>
  <c r="L86" i="12"/>
  <c r="I86" i="12"/>
  <c r="H86" i="12"/>
  <c r="G86" i="12"/>
  <c r="F86" i="12"/>
  <c r="E86" i="12"/>
  <c r="P83" i="12"/>
  <c r="M83" i="12"/>
  <c r="J83" i="12"/>
  <c r="P82" i="12"/>
  <c r="M82" i="12"/>
  <c r="J82" i="12"/>
  <c r="P81" i="12"/>
  <c r="M81" i="12"/>
  <c r="J81" i="12"/>
  <c r="P80" i="12"/>
  <c r="M80" i="12"/>
  <c r="J80" i="12"/>
  <c r="P79" i="12"/>
  <c r="M79" i="12"/>
  <c r="J79" i="12"/>
  <c r="P78" i="12"/>
  <c r="M78" i="12"/>
  <c r="J78" i="12"/>
  <c r="P77" i="12"/>
  <c r="M77" i="12"/>
  <c r="J77" i="12"/>
  <c r="P76" i="12"/>
  <c r="M76" i="12"/>
  <c r="J76" i="12"/>
  <c r="P75" i="12"/>
  <c r="M75" i="12"/>
  <c r="J75" i="12"/>
  <c r="P74" i="12"/>
  <c r="M74" i="12"/>
  <c r="J74" i="12"/>
  <c r="P73" i="12"/>
  <c r="M73" i="12"/>
  <c r="J73" i="12"/>
  <c r="P72" i="12"/>
  <c r="M72" i="12"/>
  <c r="J72" i="12"/>
  <c r="P71" i="12"/>
  <c r="M71" i="12"/>
  <c r="J71" i="12"/>
  <c r="P70" i="12"/>
  <c r="Q70" i="12" s="1"/>
  <c r="M70" i="12"/>
  <c r="J70" i="12"/>
  <c r="P69" i="12"/>
  <c r="M69" i="12"/>
  <c r="J69" i="12"/>
  <c r="P68" i="12"/>
  <c r="M68" i="12"/>
  <c r="J68" i="12"/>
  <c r="P67" i="12"/>
  <c r="M67" i="12"/>
  <c r="J67" i="12"/>
  <c r="P66" i="12"/>
  <c r="M66" i="12"/>
  <c r="J66" i="12"/>
  <c r="P65" i="12"/>
  <c r="M65" i="12"/>
  <c r="J65" i="12"/>
  <c r="P64" i="12"/>
  <c r="M64" i="12"/>
  <c r="J64" i="12"/>
  <c r="P63" i="12"/>
  <c r="M63" i="12"/>
  <c r="J63" i="12"/>
  <c r="P62" i="12"/>
  <c r="M62" i="12"/>
  <c r="J62" i="12"/>
  <c r="P61" i="12"/>
  <c r="M61" i="12"/>
  <c r="J61" i="12"/>
  <c r="P60" i="12"/>
  <c r="M60" i="12"/>
  <c r="J60" i="12"/>
  <c r="O59" i="12"/>
  <c r="N59" i="12"/>
  <c r="L59" i="12"/>
  <c r="K59" i="12"/>
  <c r="I59" i="12"/>
  <c r="H59" i="12"/>
  <c r="G59" i="12"/>
  <c r="F59" i="12"/>
  <c r="E59" i="12"/>
  <c r="O58" i="12"/>
  <c r="N58" i="12"/>
  <c r="P58" i="12" s="1"/>
  <c r="L58" i="12"/>
  <c r="K58" i="12"/>
  <c r="I58" i="12"/>
  <c r="H58" i="12"/>
  <c r="F58" i="12"/>
  <c r="E58" i="12"/>
  <c r="P56" i="12"/>
  <c r="M56" i="12"/>
  <c r="J56" i="12"/>
  <c r="P55" i="12"/>
  <c r="M55" i="12"/>
  <c r="J55" i="12"/>
  <c r="P54" i="12"/>
  <c r="M54" i="12"/>
  <c r="J54" i="12"/>
  <c r="P53" i="12"/>
  <c r="M53" i="12"/>
  <c r="J53" i="12"/>
  <c r="P52" i="12"/>
  <c r="M52" i="12"/>
  <c r="J52" i="12"/>
  <c r="P51" i="12"/>
  <c r="M51" i="12"/>
  <c r="J51" i="12"/>
  <c r="P50" i="12"/>
  <c r="M50" i="12"/>
  <c r="J50" i="12"/>
  <c r="P49" i="12"/>
  <c r="M49" i="12"/>
  <c r="J49" i="12"/>
  <c r="P48" i="12"/>
  <c r="M48" i="12"/>
  <c r="J48" i="12"/>
  <c r="P47" i="12"/>
  <c r="M47" i="12"/>
  <c r="J47" i="12"/>
  <c r="P46" i="12"/>
  <c r="M46" i="12"/>
  <c r="J46" i="12"/>
  <c r="P45" i="12"/>
  <c r="M45" i="12"/>
  <c r="J45" i="12"/>
  <c r="J44" i="12"/>
  <c r="Q44" i="12" s="1"/>
  <c r="F43" i="13" s="1"/>
  <c r="G43" i="13" s="1"/>
  <c r="O43" i="12"/>
  <c r="O39" i="12" s="1"/>
  <c r="P39" i="12" s="1"/>
  <c r="N43" i="12"/>
  <c r="L43" i="12"/>
  <c r="K43" i="12"/>
  <c r="K39" i="12" s="1"/>
  <c r="I43" i="12"/>
  <c r="I39" i="12" s="1"/>
  <c r="H43" i="12"/>
  <c r="H39" i="12" s="1"/>
  <c r="E43" i="12"/>
  <c r="P42" i="12"/>
  <c r="M42" i="12"/>
  <c r="J42" i="12"/>
  <c r="P41" i="12"/>
  <c r="M41" i="12"/>
  <c r="J41" i="12"/>
  <c r="O40" i="12"/>
  <c r="N40" i="12"/>
  <c r="P40" i="12" s="1"/>
  <c r="L40" i="12"/>
  <c r="K40" i="12"/>
  <c r="I40" i="12"/>
  <c r="H40" i="12"/>
  <c r="G40" i="12"/>
  <c r="F40" i="12"/>
  <c r="E40" i="12"/>
  <c r="N39" i="12"/>
  <c r="L39" i="12"/>
  <c r="G39" i="12"/>
  <c r="F39" i="12"/>
  <c r="E39" i="12"/>
  <c r="P37" i="12"/>
  <c r="M37" i="12"/>
  <c r="J37" i="12"/>
  <c r="P36" i="12"/>
  <c r="M36" i="12"/>
  <c r="J36" i="12"/>
  <c r="P35" i="12"/>
  <c r="M35" i="12"/>
  <c r="J35" i="12"/>
  <c r="P34" i="12"/>
  <c r="M34" i="12"/>
  <c r="J34" i="12"/>
  <c r="P33" i="12"/>
  <c r="M33" i="12"/>
  <c r="J33" i="12"/>
  <c r="P32" i="12"/>
  <c r="M32" i="12"/>
  <c r="J32" i="12"/>
  <c r="P31" i="12"/>
  <c r="M31" i="12"/>
  <c r="J31" i="12"/>
  <c r="P30" i="12"/>
  <c r="M30" i="12"/>
  <c r="J30" i="12"/>
  <c r="P29" i="12"/>
  <c r="M29" i="12"/>
  <c r="J29" i="12"/>
  <c r="P28" i="12"/>
  <c r="M28" i="12"/>
  <c r="J28" i="12"/>
  <c r="P27" i="12"/>
  <c r="M27" i="12"/>
  <c r="J27" i="12"/>
  <c r="P26" i="12"/>
  <c r="M26" i="12"/>
  <c r="J26" i="12"/>
  <c r="P25" i="12"/>
  <c r="M25" i="12"/>
  <c r="J25" i="12"/>
  <c r="P24" i="12"/>
  <c r="M24" i="12"/>
  <c r="J24" i="12"/>
  <c r="O23" i="12"/>
  <c r="N23" i="12"/>
  <c r="L23" i="12"/>
  <c r="K23" i="12"/>
  <c r="I23" i="12"/>
  <c r="H23" i="12"/>
  <c r="G23" i="12"/>
  <c r="F23" i="12"/>
  <c r="E23" i="12"/>
  <c r="O22" i="12"/>
  <c r="N22" i="12"/>
  <c r="L22" i="12"/>
  <c r="K22" i="12"/>
  <c r="I22" i="12"/>
  <c r="H22" i="12"/>
  <c r="G22" i="12"/>
  <c r="F22" i="12"/>
  <c r="E22" i="12"/>
  <c r="E6" i="12" s="1"/>
  <c r="P21" i="12"/>
  <c r="M21" i="12"/>
  <c r="J21" i="12"/>
  <c r="P20" i="12"/>
  <c r="M20" i="12"/>
  <c r="J20" i="12"/>
  <c r="P19" i="12"/>
  <c r="M19" i="12"/>
  <c r="J19" i="12"/>
  <c r="P18" i="12"/>
  <c r="M18" i="12"/>
  <c r="J18" i="12"/>
  <c r="P17" i="12"/>
  <c r="M17" i="12"/>
  <c r="J17" i="12"/>
  <c r="P16" i="12"/>
  <c r="M16" i="12"/>
  <c r="J16" i="12"/>
  <c r="P15" i="12"/>
  <c r="M15" i="12"/>
  <c r="J15" i="12"/>
  <c r="P14" i="12"/>
  <c r="M14" i="12"/>
  <c r="J14" i="12"/>
  <c r="P13" i="12"/>
  <c r="M13" i="12"/>
  <c r="J13" i="12"/>
  <c r="P12" i="12"/>
  <c r="M12" i="12"/>
  <c r="J12" i="12"/>
  <c r="P11" i="12"/>
  <c r="M11" i="12"/>
  <c r="J11" i="12"/>
  <c r="P10" i="12"/>
  <c r="M10" i="12"/>
  <c r="J10" i="12"/>
  <c r="O9" i="12"/>
  <c r="N9" i="12"/>
  <c r="L9" i="12"/>
  <c r="K9" i="12"/>
  <c r="M9" i="12" s="1"/>
  <c r="I9" i="12"/>
  <c r="H9" i="12"/>
  <c r="G9" i="12"/>
  <c r="F9" i="12"/>
  <c r="F7" i="12" s="1"/>
  <c r="E9" i="12"/>
  <c r="O8" i="12"/>
  <c r="N8" i="12"/>
  <c r="N6" i="12" s="1"/>
  <c r="L8" i="12"/>
  <c r="L6" i="12" s="1"/>
  <c r="K8" i="12"/>
  <c r="I8" i="12"/>
  <c r="H8" i="12"/>
  <c r="H6" i="12" s="1"/>
  <c r="G8" i="12"/>
  <c r="F8" i="12"/>
  <c r="E8" i="12"/>
  <c r="L7" i="12"/>
  <c r="E7" i="12"/>
  <c r="Q264" i="12" l="1"/>
  <c r="F263" i="13" s="1"/>
  <c r="G263" i="13" s="1"/>
  <c r="Q131" i="12"/>
  <c r="F130" i="13" s="1"/>
  <c r="G130" i="13" s="1"/>
  <c r="P117" i="12"/>
  <c r="AA289" i="13"/>
  <c r="AA22" i="13"/>
  <c r="Q5" i="9"/>
  <c r="AA24" i="13"/>
  <c r="Y289" i="13"/>
  <c r="AA16" i="13"/>
  <c r="Y16" i="13"/>
  <c r="Y251" i="13"/>
  <c r="AA251" i="13"/>
  <c r="Y126" i="13"/>
  <c r="J4" i="8"/>
  <c r="Q4" i="8" s="1"/>
  <c r="W150" i="13"/>
  <c r="W49" i="13"/>
  <c r="Y49" i="13"/>
  <c r="W22" i="13"/>
  <c r="Y24" i="13"/>
  <c r="W24" i="13"/>
  <c r="Q4" i="7"/>
  <c r="Y66" i="13"/>
  <c r="W66" i="13"/>
  <c r="U89" i="13"/>
  <c r="Q4" i="6"/>
  <c r="U274" i="13"/>
  <c r="S274" i="13"/>
  <c r="S78" i="13"/>
  <c r="U78" i="13"/>
  <c r="U161" i="13"/>
  <c r="S161" i="13"/>
  <c r="U150" i="13"/>
  <c r="S150" i="13"/>
  <c r="U16" i="13"/>
  <c r="S16" i="13"/>
  <c r="Q5" i="5"/>
  <c r="Q49" i="13"/>
  <c r="S49" i="13"/>
  <c r="Q7" i="5"/>
  <c r="S189" i="13"/>
  <c r="Q189" i="13"/>
  <c r="Q4" i="5"/>
  <c r="O8" i="13"/>
  <c r="O24" i="13"/>
  <c r="O289" i="13"/>
  <c r="Q289" i="13"/>
  <c r="Q7" i="4"/>
  <c r="Q5" i="4"/>
  <c r="M24" i="13"/>
  <c r="M274" i="13"/>
  <c r="O274" i="13"/>
  <c r="M16" i="13"/>
  <c r="K16" i="13"/>
  <c r="K8" i="13"/>
  <c r="Q4" i="2"/>
  <c r="M49" i="13"/>
  <c r="K49" i="13"/>
  <c r="K24" i="13"/>
  <c r="I24" i="13"/>
  <c r="K22" i="13"/>
  <c r="I22" i="13"/>
  <c r="I16" i="13"/>
  <c r="G89" i="13"/>
  <c r="I89" i="13"/>
  <c r="I66" i="13"/>
  <c r="P43" i="12"/>
  <c r="Q248" i="12"/>
  <c r="F247" i="13" s="1"/>
  <c r="G247" i="13" s="1"/>
  <c r="Q252" i="12"/>
  <c r="F251" i="13" s="1"/>
  <c r="G251" i="13" s="1"/>
  <c r="Q256" i="12"/>
  <c r="F255" i="13" s="1"/>
  <c r="G255" i="13" s="1"/>
  <c r="Q260" i="12"/>
  <c r="F259" i="13" s="1"/>
  <c r="G259" i="13" s="1"/>
  <c r="Q271" i="12"/>
  <c r="Q275" i="12"/>
  <c r="S275" i="12" s="1"/>
  <c r="Q279" i="12"/>
  <c r="F278" i="13" s="1"/>
  <c r="G278" i="13" s="1"/>
  <c r="Q287" i="12"/>
  <c r="Q283" i="12"/>
  <c r="F282" i="13" s="1"/>
  <c r="G282" i="13" s="1"/>
  <c r="M269" i="12"/>
  <c r="J244" i="12"/>
  <c r="Q244" i="12" s="1"/>
  <c r="F243" i="13" s="1"/>
  <c r="G243" i="13" s="1"/>
  <c r="Q208" i="12"/>
  <c r="Q212" i="12"/>
  <c r="Q179" i="12"/>
  <c r="M43" i="12"/>
  <c r="Q60" i="12"/>
  <c r="Q68" i="12"/>
  <c r="Q63" i="12"/>
  <c r="F62" i="13" s="1"/>
  <c r="G62" i="13" s="1"/>
  <c r="Q224" i="12"/>
  <c r="J23" i="12"/>
  <c r="M22" i="12"/>
  <c r="M39" i="12"/>
  <c r="P195" i="12"/>
  <c r="Q328" i="12"/>
  <c r="F327" i="13" s="1"/>
  <c r="G327" i="13" s="1"/>
  <c r="Q336" i="12"/>
  <c r="F335" i="13" s="1"/>
  <c r="G335" i="13" s="1"/>
  <c r="Q344" i="12"/>
  <c r="F343" i="13" s="1"/>
  <c r="G343" i="13" s="1"/>
  <c r="I6" i="12"/>
  <c r="I4" i="12" s="1"/>
  <c r="O6" i="12"/>
  <c r="P6" i="12" s="1"/>
  <c r="H7" i="12"/>
  <c r="N7" i="12"/>
  <c r="Q26" i="12"/>
  <c r="P109" i="12"/>
  <c r="M116" i="12"/>
  <c r="M136" i="12"/>
  <c r="Q142" i="12"/>
  <c r="F141" i="13" s="1"/>
  <c r="G141" i="13" s="1"/>
  <c r="P289" i="12"/>
  <c r="G290" i="12"/>
  <c r="L290" i="12"/>
  <c r="M290" i="12" s="1"/>
  <c r="Q301" i="12"/>
  <c r="Q305" i="12"/>
  <c r="Q309" i="12"/>
  <c r="Q315" i="12"/>
  <c r="Q319" i="12"/>
  <c r="J321" i="12"/>
  <c r="P321" i="12"/>
  <c r="Q323" i="12"/>
  <c r="Q327" i="12"/>
  <c r="Q331" i="12"/>
  <c r="Q335" i="12"/>
  <c r="Q339" i="12"/>
  <c r="Q343" i="12"/>
  <c r="Q347" i="12"/>
  <c r="Q27" i="12"/>
  <c r="F26" i="13" s="1"/>
  <c r="G26" i="13" s="1"/>
  <c r="Q203" i="12"/>
  <c r="Q286" i="12"/>
  <c r="P298" i="12"/>
  <c r="Q324" i="12"/>
  <c r="F323" i="13" s="1"/>
  <c r="G323" i="13" s="1"/>
  <c r="Q332" i="12"/>
  <c r="F331" i="13" s="1"/>
  <c r="G331" i="13" s="1"/>
  <c r="Q340" i="12"/>
  <c r="F339" i="13" s="1"/>
  <c r="G339" i="13" s="1"/>
  <c r="F6" i="12"/>
  <c r="M8" i="12"/>
  <c r="I7" i="12"/>
  <c r="I5" i="12" s="1"/>
  <c r="O7" i="12"/>
  <c r="O5" i="12" s="1"/>
  <c r="M40" i="12"/>
  <c r="Q67" i="12"/>
  <c r="F66" i="13" s="1"/>
  <c r="G66" i="13" s="1"/>
  <c r="P110" i="12"/>
  <c r="Q130" i="12"/>
  <c r="Q249" i="12"/>
  <c r="Q253" i="12"/>
  <c r="Q257" i="12"/>
  <c r="Q261" i="12"/>
  <c r="Q270" i="12"/>
  <c r="M289" i="12"/>
  <c r="Q294" i="12"/>
  <c r="F293" i="13" s="1"/>
  <c r="G293" i="13" s="1"/>
  <c r="P297" i="12"/>
  <c r="Q300" i="12"/>
  <c r="F299" i="13" s="1"/>
  <c r="G299" i="13" s="1"/>
  <c r="Q304" i="12"/>
  <c r="F303" i="13" s="1"/>
  <c r="G303" i="13" s="1"/>
  <c r="Q308" i="12"/>
  <c r="F307" i="13" s="1"/>
  <c r="G307" i="13" s="1"/>
  <c r="Q312" i="12"/>
  <c r="F311" i="13" s="1"/>
  <c r="G311" i="13" s="1"/>
  <c r="Q318" i="12"/>
  <c r="F317" i="13" s="1"/>
  <c r="G317" i="13" s="1"/>
  <c r="M321" i="12"/>
  <c r="Q180" i="12"/>
  <c r="F179" i="13" s="1"/>
  <c r="G179" i="13" s="1"/>
  <c r="Q48" i="12"/>
  <c r="M23" i="12"/>
  <c r="Q173" i="12"/>
  <c r="Q154" i="12"/>
  <c r="Q164" i="12"/>
  <c r="F163" i="13" s="1"/>
  <c r="G163" i="13" s="1"/>
  <c r="Q176" i="12"/>
  <c r="F175" i="13" s="1"/>
  <c r="G175" i="13" s="1"/>
  <c r="Q175" i="12"/>
  <c r="Q174" i="12"/>
  <c r="F173" i="13" s="1"/>
  <c r="G173" i="13" s="1"/>
  <c r="Q121" i="12"/>
  <c r="F120" i="13" s="1"/>
  <c r="G120" i="13" s="1"/>
  <c r="Q169" i="12"/>
  <c r="Q184" i="12"/>
  <c r="F183" i="13" s="1"/>
  <c r="G183" i="13" s="1"/>
  <c r="Q188" i="12"/>
  <c r="F187" i="13" s="1"/>
  <c r="G187" i="13" s="1"/>
  <c r="Q71" i="12"/>
  <c r="Q100" i="12"/>
  <c r="Q104" i="12"/>
  <c r="Q118" i="12"/>
  <c r="Q126" i="12"/>
  <c r="S126" i="12" s="1"/>
  <c r="Q128" i="12"/>
  <c r="Q133" i="12"/>
  <c r="Q150" i="12"/>
  <c r="S150" i="12" s="1"/>
  <c r="Q168" i="12"/>
  <c r="F167" i="13" s="1"/>
  <c r="G167" i="13" s="1"/>
  <c r="Q172" i="12"/>
  <c r="F171" i="13" s="1"/>
  <c r="G171" i="13" s="1"/>
  <c r="Q182" i="12"/>
  <c r="F181" i="13" s="1"/>
  <c r="G181" i="13" s="1"/>
  <c r="Q99" i="12"/>
  <c r="F98" i="13" s="1"/>
  <c r="G98" i="13" s="1"/>
  <c r="Q103" i="12"/>
  <c r="F102" i="13" s="1"/>
  <c r="G102" i="13" s="1"/>
  <c r="Q119" i="12"/>
  <c r="F118" i="13" s="1"/>
  <c r="G118" i="13" s="1"/>
  <c r="Q30" i="12"/>
  <c r="Q83" i="12"/>
  <c r="Q127" i="12"/>
  <c r="Q74" i="12"/>
  <c r="Q82" i="12"/>
  <c r="Q124" i="12"/>
  <c r="Q170" i="12"/>
  <c r="F169" i="13" s="1"/>
  <c r="G169" i="13" s="1"/>
  <c r="Q123" i="12"/>
  <c r="F122" i="13" s="1"/>
  <c r="G122" i="13" s="1"/>
  <c r="Q125" i="12"/>
  <c r="F124" i="13" s="1"/>
  <c r="G124" i="13" s="1"/>
  <c r="Q129" i="12"/>
  <c r="Q47" i="12"/>
  <c r="Q62" i="12"/>
  <c r="Q77" i="12"/>
  <c r="F76" i="13" s="1"/>
  <c r="G76" i="13" s="1"/>
  <c r="Q81" i="12"/>
  <c r="F80" i="13" s="1"/>
  <c r="G80" i="13" s="1"/>
  <c r="J110" i="12"/>
  <c r="Q112" i="12"/>
  <c r="F111" i="13" s="1"/>
  <c r="G111" i="13" s="1"/>
  <c r="Q122" i="12"/>
  <c r="Q132" i="12"/>
  <c r="Q153" i="12"/>
  <c r="F152" i="13" s="1"/>
  <c r="G152" i="13" s="1"/>
  <c r="Q157" i="12"/>
  <c r="Q11" i="12"/>
  <c r="F10" i="13" s="1"/>
  <c r="G10" i="13" s="1"/>
  <c r="Q15" i="12"/>
  <c r="F14" i="13" s="1"/>
  <c r="G14" i="13" s="1"/>
  <c r="Q19" i="12"/>
  <c r="F18" i="13" s="1"/>
  <c r="G18" i="13" s="1"/>
  <c r="Q46" i="12"/>
  <c r="Q61" i="12"/>
  <c r="F60" i="13" s="1"/>
  <c r="G60" i="13" s="1"/>
  <c r="Q65" i="12"/>
  <c r="Q76" i="12"/>
  <c r="Q80" i="12"/>
  <c r="Q101" i="12"/>
  <c r="F100" i="13" s="1"/>
  <c r="G100" i="13" s="1"/>
  <c r="Q105" i="12"/>
  <c r="F104" i="13" s="1"/>
  <c r="G104" i="13" s="1"/>
  <c r="Q120" i="12"/>
  <c r="Q152" i="12"/>
  <c r="Q162" i="12"/>
  <c r="F161" i="13" s="1"/>
  <c r="G161" i="13" s="1"/>
  <c r="Q166" i="12"/>
  <c r="F165" i="13" s="1"/>
  <c r="G165" i="13" s="1"/>
  <c r="Q178" i="12"/>
  <c r="F177" i="13" s="1"/>
  <c r="G177" i="13" s="1"/>
  <c r="Q45" i="12"/>
  <c r="Q69" i="12"/>
  <c r="F68" i="13" s="1"/>
  <c r="G68" i="13" s="1"/>
  <c r="Q75" i="12"/>
  <c r="F74" i="13" s="1"/>
  <c r="G74" i="13" s="1"/>
  <c r="Q146" i="12"/>
  <c r="F145" i="13" s="1"/>
  <c r="G145" i="13" s="1"/>
  <c r="Q151" i="12"/>
  <c r="F150" i="13" s="1"/>
  <c r="G150" i="13" s="1"/>
  <c r="Q155" i="12"/>
  <c r="F154" i="13" s="1"/>
  <c r="G154" i="13" s="1"/>
  <c r="Q161" i="12"/>
  <c r="Q165" i="12"/>
  <c r="J159" i="12"/>
  <c r="Q159" i="12" s="1"/>
  <c r="J149" i="12"/>
  <c r="Q149" i="12" s="1"/>
  <c r="F148" i="13" s="1"/>
  <c r="G148" i="13" s="1"/>
  <c r="Q156" i="12"/>
  <c r="P148" i="12"/>
  <c r="Q138" i="12"/>
  <c r="F137" i="13" s="1"/>
  <c r="G137" i="13" s="1"/>
  <c r="Q140" i="12"/>
  <c r="F139" i="13" s="1"/>
  <c r="G139" i="13" s="1"/>
  <c r="J136" i="12"/>
  <c r="P135" i="12"/>
  <c r="P136" i="12"/>
  <c r="Q88" i="12"/>
  <c r="F87" i="13" s="1"/>
  <c r="G87" i="13" s="1"/>
  <c r="K86" i="12"/>
  <c r="M86" i="12" s="1"/>
  <c r="S66" i="12"/>
  <c r="P59" i="12"/>
  <c r="Q73" i="12"/>
  <c r="M59" i="12"/>
  <c r="Q72" i="12"/>
  <c r="Q64" i="12"/>
  <c r="M58" i="12"/>
  <c r="Q53" i="12"/>
  <c r="Q49" i="12"/>
  <c r="Q18" i="12"/>
  <c r="H290" i="12"/>
  <c r="H5" i="12" s="1"/>
  <c r="J322" i="12"/>
  <c r="Q348" i="12"/>
  <c r="F347" i="13" s="1"/>
  <c r="G347" i="13" s="1"/>
  <c r="Q307" i="12"/>
  <c r="Q311" i="12"/>
  <c r="Q317" i="12"/>
  <c r="Q306" i="12"/>
  <c r="F305" i="13" s="1"/>
  <c r="G305" i="13" s="1"/>
  <c r="Q310" i="12"/>
  <c r="F309" i="13" s="1"/>
  <c r="G309" i="13" s="1"/>
  <c r="Q316" i="12"/>
  <c r="F315" i="13" s="1"/>
  <c r="G315" i="13" s="1"/>
  <c r="Q320" i="12"/>
  <c r="F319" i="13" s="1"/>
  <c r="G319" i="13" s="1"/>
  <c r="Q303" i="12"/>
  <c r="Q302" i="12"/>
  <c r="F301" i="13" s="1"/>
  <c r="G301" i="13" s="1"/>
  <c r="Q299" i="12"/>
  <c r="Q293" i="12"/>
  <c r="P269" i="12"/>
  <c r="L4" i="12"/>
  <c r="J269" i="12"/>
  <c r="Q282" i="12"/>
  <c r="Q273" i="12"/>
  <c r="F272" i="13" s="1"/>
  <c r="G272" i="13" s="1"/>
  <c r="Q277" i="12"/>
  <c r="F276" i="13" s="1"/>
  <c r="G276" i="13" s="1"/>
  <c r="Q281" i="12"/>
  <c r="F280" i="13" s="1"/>
  <c r="G280" i="13" s="1"/>
  <c r="Q285" i="12"/>
  <c r="F284" i="13" s="1"/>
  <c r="G284" i="13" s="1"/>
  <c r="Q274" i="12"/>
  <c r="Q278" i="12"/>
  <c r="Q272" i="12"/>
  <c r="Q276" i="12"/>
  <c r="Q280" i="12"/>
  <c r="Q284" i="12"/>
  <c r="J243" i="12"/>
  <c r="Q247" i="12"/>
  <c r="Q251" i="12"/>
  <c r="S251" i="12" s="1"/>
  <c r="Q255" i="12"/>
  <c r="Q259" i="12"/>
  <c r="Q263" i="12"/>
  <c r="Q246" i="12"/>
  <c r="F245" i="13" s="1"/>
  <c r="G245" i="13" s="1"/>
  <c r="Q250" i="12"/>
  <c r="F249" i="13" s="1"/>
  <c r="G249" i="13" s="1"/>
  <c r="Q254" i="12"/>
  <c r="F253" i="13" s="1"/>
  <c r="G253" i="13" s="1"/>
  <c r="Q258" i="12"/>
  <c r="F257" i="13" s="1"/>
  <c r="G257" i="13" s="1"/>
  <c r="Q262" i="12"/>
  <c r="F261" i="13" s="1"/>
  <c r="G261" i="13" s="1"/>
  <c r="Q266" i="12"/>
  <c r="F265" i="13" s="1"/>
  <c r="G265" i="13" s="1"/>
  <c r="Q265" i="12"/>
  <c r="M194" i="12"/>
  <c r="Q213" i="12"/>
  <c r="Q225" i="12"/>
  <c r="Q232" i="12"/>
  <c r="Q236" i="12"/>
  <c r="Q204" i="12"/>
  <c r="J195" i="12"/>
  <c r="Q211" i="12"/>
  <c r="Q217" i="12"/>
  <c r="Q221" i="12"/>
  <c r="Q227" i="12"/>
  <c r="Q240" i="12"/>
  <c r="Q210" i="12"/>
  <c r="Q216" i="12"/>
  <c r="Q220" i="12"/>
  <c r="Q226" i="12"/>
  <c r="Q231" i="12"/>
  <c r="Q235" i="12"/>
  <c r="Q239" i="12"/>
  <c r="Q209" i="12"/>
  <c r="Q219" i="12"/>
  <c r="Q163" i="12"/>
  <c r="Q167" i="12"/>
  <c r="Q171" i="12"/>
  <c r="Q181" i="12"/>
  <c r="J160" i="12"/>
  <c r="Q160" i="12" s="1"/>
  <c r="F159" i="13" s="1"/>
  <c r="G159" i="13" s="1"/>
  <c r="Q185" i="12"/>
  <c r="Q189" i="12"/>
  <c r="Q191" i="12"/>
  <c r="Q177" i="12"/>
  <c r="J148" i="12"/>
  <c r="Q137" i="12"/>
  <c r="Q141" i="12"/>
  <c r="Q145" i="12"/>
  <c r="J135" i="12"/>
  <c r="Q144" i="12"/>
  <c r="Q139" i="12"/>
  <c r="Q143" i="12"/>
  <c r="P116" i="12"/>
  <c r="J116" i="12"/>
  <c r="J117" i="12"/>
  <c r="Q117" i="12" s="1"/>
  <c r="F116" i="13" s="1"/>
  <c r="G116" i="13" s="1"/>
  <c r="Q111" i="12"/>
  <c r="Q114" i="12"/>
  <c r="F113" i="13" s="1"/>
  <c r="G113" i="13" s="1"/>
  <c r="Q113" i="12"/>
  <c r="Q107" i="12"/>
  <c r="F106" i="13" s="1"/>
  <c r="G106" i="13" s="1"/>
  <c r="Q98" i="12"/>
  <c r="Q102" i="12"/>
  <c r="Q106" i="12"/>
  <c r="J96" i="12"/>
  <c r="Q96" i="12" s="1"/>
  <c r="J97" i="12"/>
  <c r="Q97" i="12" s="1"/>
  <c r="F96" i="13" s="1"/>
  <c r="G96" i="13" s="1"/>
  <c r="Q94" i="12"/>
  <c r="F93" i="13" s="1"/>
  <c r="G93" i="13" s="1"/>
  <c r="Q93" i="12"/>
  <c r="S89" i="12"/>
  <c r="E5" i="12"/>
  <c r="Q87" i="12"/>
  <c r="H4" i="12"/>
  <c r="Q79" i="12"/>
  <c r="Q78" i="12"/>
  <c r="S78" i="12" s="1"/>
  <c r="J58" i="12"/>
  <c r="F4" i="12"/>
  <c r="Q55" i="12"/>
  <c r="Q51" i="12"/>
  <c r="J40" i="12"/>
  <c r="Q40" i="12" s="1"/>
  <c r="F39" i="13" s="1"/>
  <c r="G39" i="13" s="1"/>
  <c r="Q50" i="12"/>
  <c r="F49" i="13" s="1"/>
  <c r="G49" i="13" s="1"/>
  <c r="Q35" i="12"/>
  <c r="Q31" i="12"/>
  <c r="F30" i="13" s="1"/>
  <c r="G30" i="13" s="1"/>
  <c r="G6" i="12"/>
  <c r="G4" i="12" s="1"/>
  <c r="Q34" i="12"/>
  <c r="Q25" i="12"/>
  <c r="F24" i="13" s="1"/>
  <c r="G24" i="13" s="1"/>
  <c r="Q29" i="12"/>
  <c r="F28" i="13" s="1"/>
  <c r="G28" i="13" s="1"/>
  <c r="P22" i="12"/>
  <c r="Q36" i="12"/>
  <c r="Q37" i="12"/>
  <c r="F36" i="13" s="1"/>
  <c r="G36" i="13" s="1"/>
  <c r="Q33" i="12"/>
  <c r="F32" i="13" s="1"/>
  <c r="G32" i="13" s="1"/>
  <c r="Q32" i="12"/>
  <c r="G7" i="12"/>
  <c r="G5" i="12" s="1"/>
  <c r="Q28" i="12"/>
  <c r="J22" i="12"/>
  <c r="Q21" i="12"/>
  <c r="F20" i="13" s="1"/>
  <c r="G20" i="13" s="1"/>
  <c r="Q20" i="12"/>
  <c r="Q17" i="12"/>
  <c r="Q16" i="12"/>
  <c r="S16" i="12" s="1"/>
  <c r="Q14" i="12"/>
  <c r="Q13" i="12"/>
  <c r="F12" i="13" s="1"/>
  <c r="G12" i="13" s="1"/>
  <c r="Q12" i="12"/>
  <c r="J8" i="12"/>
  <c r="Q10" i="12"/>
  <c r="O4" i="12"/>
  <c r="P7" i="12"/>
  <c r="F5" i="12"/>
  <c r="P23" i="12"/>
  <c r="P322" i="12"/>
  <c r="N290" i="12"/>
  <c r="P290" i="12" s="1"/>
  <c r="P8" i="12"/>
  <c r="Q24" i="12"/>
  <c r="Q54" i="12"/>
  <c r="F53" i="13" s="1"/>
  <c r="G53" i="13" s="1"/>
  <c r="J59" i="12"/>
  <c r="P85" i="12"/>
  <c r="Q206" i="12"/>
  <c r="S206" i="12" s="1"/>
  <c r="J9" i="12"/>
  <c r="N86" i="12"/>
  <c r="P86" i="12" s="1"/>
  <c r="K6" i="12"/>
  <c r="P9" i="12"/>
  <c r="Q42" i="12"/>
  <c r="F41" i="13" s="1"/>
  <c r="G41" i="13" s="1"/>
  <c r="J109" i="12"/>
  <c r="Q109" i="12" s="1"/>
  <c r="J39" i="12"/>
  <c r="J85" i="12"/>
  <c r="K7" i="12"/>
  <c r="Q41" i="12"/>
  <c r="J43" i="12"/>
  <c r="Q52" i="12"/>
  <c r="F51" i="13" s="1"/>
  <c r="G51" i="13" s="1"/>
  <c r="Q56" i="12"/>
  <c r="F55" i="13" s="1"/>
  <c r="G55" i="13" s="1"/>
  <c r="J86" i="12"/>
  <c r="M195" i="12"/>
  <c r="Q183" i="12"/>
  <c r="Q187" i="12"/>
  <c r="Q202" i="12"/>
  <c r="Q229" i="12"/>
  <c r="Q230" i="12"/>
  <c r="Q234" i="12"/>
  <c r="Q238" i="12"/>
  <c r="Q292" i="12"/>
  <c r="F291" i="13" s="1"/>
  <c r="G291" i="13" s="1"/>
  <c r="Q296" i="12"/>
  <c r="F295" i="13" s="1"/>
  <c r="G295" i="13" s="1"/>
  <c r="Q326" i="12"/>
  <c r="F325" i="13" s="1"/>
  <c r="G325" i="13" s="1"/>
  <c r="Q330" i="12"/>
  <c r="F329" i="13" s="1"/>
  <c r="G329" i="13" s="1"/>
  <c r="Q334" i="12"/>
  <c r="F333" i="13" s="1"/>
  <c r="G333" i="13" s="1"/>
  <c r="Q338" i="12"/>
  <c r="F337" i="13" s="1"/>
  <c r="G337" i="13" s="1"/>
  <c r="Q342" i="12"/>
  <c r="Q346" i="12"/>
  <c r="F345" i="13" s="1"/>
  <c r="G345" i="13" s="1"/>
  <c r="Q186" i="12"/>
  <c r="F185" i="13" s="1"/>
  <c r="G185" i="13" s="1"/>
  <c r="Q190" i="12"/>
  <c r="Q192" i="12"/>
  <c r="F191" i="13" s="1"/>
  <c r="G191" i="13" s="1"/>
  <c r="Q205" i="12"/>
  <c r="Q233" i="12"/>
  <c r="Q237" i="12"/>
  <c r="Q241" i="12"/>
  <c r="P243" i="12"/>
  <c r="Q245" i="12"/>
  <c r="J268" i="12"/>
  <c r="Q268" i="12" s="1"/>
  <c r="Q291" i="12"/>
  <c r="Q295" i="12"/>
  <c r="J289" i="12"/>
  <c r="Q289" i="12" s="1"/>
  <c r="J297" i="12"/>
  <c r="Q297" i="12" s="1"/>
  <c r="J298" i="12"/>
  <c r="M298" i="12"/>
  <c r="Q325" i="12"/>
  <c r="Q329" i="12"/>
  <c r="Q333" i="12"/>
  <c r="Q337" i="12"/>
  <c r="Q341" i="12"/>
  <c r="Q345" i="12"/>
  <c r="P194" i="12"/>
  <c r="M207" i="12"/>
  <c r="Q207" i="12" s="1"/>
  <c r="S207" i="12" s="1"/>
  <c r="P228" i="12"/>
  <c r="Q228" i="12" s="1"/>
  <c r="Q321" i="12"/>
  <c r="S190" i="12" l="1"/>
  <c r="F189" i="13"/>
  <c r="G189" i="13" s="1"/>
  <c r="S127" i="12"/>
  <c r="F126" i="13"/>
  <c r="G126" i="13" s="1"/>
  <c r="S79" i="12"/>
  <c r="F78" i="13"/>
  <c r="G78" i="13" s="1"/>
  <c r="S17" i="12"/>
  <c r="F16" i="13"/>
  <c r="G16" i="13" s="1"/>
  <c r="S90" i="12"/>
  <c r="S189" i="12"/>
  <c r="S151" i="12"/>
  <c r="S67" i="12"/>
  <c r="J290" i="12"/>
  <c r="Q290" i="12" s="1"/>
  <c r="F289" i="13" s="1"/>
  <c r="G289" i="13" s="1"/>
  <c r="S281" i="12"/>
  <c r="S161" i="12"/>
  <c r="S50" i="12"/>
  <c r="S162" i="12"/>
  <c r="S118" i="12"/>
  <c r="S252" i="12"/>
  <c r="S274" i="12"/>
  <c r="S49" i="12"/>
  <c r="S119" i="12"/>
  <c r="S280" i="12"/>
  <c r="Q269" i="12"/>
  <c r="F268" i="13" s="1"/>
  <c r="G268" i="13" s="1"/>
  <c r="Q243" i="12"/>
  <c r="Q194" i="12"/>
  <c r="Q195" i="12"/>
  <c r="Q43" i="12"/>
  <c r="Q110" i="12"/>
  <c r="F109" i="13" s="1"/>
  <c r="G109" i="13" s="1"/>
  <c r="L5" i="12"/>
  <c r="Q136" i="12"/>
  <c r="F135" i="13" s="1"/>
  <c r="G135" i="13" s="1"/>
  <c r="Q322" i="12"/>
  <c r="F321" i="13" s="1"/>
  <c r="G321" i="13" s="1"/>
  <c r="Q39" i="12"/>
  <c r="Q23" i="12"/>
  <c r="F22" i="13" s="1"/>
  <c r="G22" i="13" s="1"/>
  <c r="Q148" i="12"/>
  <c r="Q22" i="12"/>
  <c r="Q135" i="12"/>
  <c r="Q116" i="12"/>
  <c r="Q58" i="12"/>
  <c r="Q59" i="12"/>
  <c r="F58" i="13" s="1"/>
  <c r="G58" i="13" s="1"/>
  <c r="J6" i="12"/>
  <c r="Q8" i="12"/>
  <c r="Q298" i="12"/>
  <c r="F297" i="13" s="1"/>
  <c r="G297" i="13" s="1"/>
  <c r="Q86" i="12"/>
  <c r="F85" i="13" s="1"/>
  <c r="G85" i="13" s="1"/>
  <c r="J7" i="12"/>
  <c r="J5" i="12"/>
  <c r="Q9" i="12"/>
  <c r="F8" i="13" s="1"/>
  <c r="G8" i="13" s="1"/>
  <c r="N5" i="12"/>
  <c r="P5" i="12" s="1"/>
  <c r="E4" i="12"/>
  <c r="J4" i="12" s="1"/>
  <c r="M7" i="12"/>
  <c r="K5" i="12"/>
  <c r="M6" i="12"/>
  <c r="Q6" i="12" s="1"/>
  <c r="K4" i="12"/>
  <c r="M4" i="12" s="1"/>
  <c r="Q85" i="12"/>
  <c r="N4" i="12"/>
  <c r="P4" i="12" s="1"/>
  <c r="M5" i="12" l="1"/>
  <c r="Q5" i="12" s="1"/>
  <c r="Q7" i="12"/>
  <c r="Q4" i="12"/>
  <c r="D132" i="13" l="1"/>
  <c r="D143" i="13"/>
  <c r="D139" i="13"/>
  <c r="D150" i="13"/>
  <c r="D152" i="13"/>
  <c r="D156" i="13" l="1"/>
  <c r="D163" i="13"/>
  <c r="D141" i="13"/>
  <c r="D130" i="13"/>
  <c r="D154" i="13"/>
  <c r="D148" i="13" s="1"/>
  <c r="D161" i="13"/>
  <c r="D159" i="13" s="1"/>
  <c r="D137" i="13"/>
  <c r="D145" i="13"/>
  <c r="D135" i="13" l="1"/>
  <c r="E141" i="13"/>
  <c r="E139" i="13"/>
  <c r="E130" i="13" l="1"/>
  <c r="X4" i="13" l="1"/>
  <c r="D128" i="13"/>
  <c r="D122" i="13"/>
  <c r="D102" i="13"/>
  <c r="D78" i="13"/>
  <c r="D72" i="13"/>
  <c r="D66" i="13"/>
  <c r="D60" i="13"/>
  <c r="D53" i="13"/>
  <c r="D36" i="13"/>
  <c r="D26" i="13"/>
  <c r="D14" i="13"/>
  <c r="D10" i="13" l="1"/>
  <c r="D12" i="13"/>
  <c r="D16" i="13"/>
  <c r="D28" i="13"/>
  <c r="D32" i="13"/>
  <c r="D49" i="13"/>
  <c r="D55" i="13"/>
  <c r="D62" i="13"/>
  <c r="D68" i="13"/>
  <c r="D74" i="13"/>
  <c r="D80" i="13"/>
  <c r="D87" i="13"/>
  <c r="D18" i="13"/>
  <c r="D20" i="13"/>
  <c r="D24" i="13"/>
  <c r="D30" i="13"/>
  <c r="D34" i="13"/>
  <c r="D41" i="13"/>
  <c r="D51" i="13"/>
  <c r="D64" i="13"/>
  <c r="D70" i="13"/>
  <c r="D76" i="13"/>
  <c r="D93" i="13"/>
  <c r="D100" i="13"/>
  <c r="D106" i="13"/>
  <c r="D113" i="13"/>
  <c r="D120" i="13"/>
  <c r="D126" i="13"/>
  <c r="D82" i="13"/>
  <c r="D91" i="13"/>
  <c r="D98" i="13"/>
  <c r="D104" i="13"/>
  <c r="D111" i="13"/>
  <c r="D118" i="13"/>
  <c r="D124" i="13"/>
  <c r="D22" i="13"/>
  <c r="D89" i="13"/>
  <c r="D47" i="13"/>
  <c r="D8" i="13"/>
  <c r="Z6" i="13"/>
  <c r="D58" i="13" l="1"/>
  <c r="D6" i="13"/>
  <c r="D116" i="13"/>
  <c r="D85" i="13"/>
  <c r="D96" i="13"/>
  <c r="D109" i="13"/>
  <c r="D43" i="13"/>
  <c r="D45" i="13"/>
  <c r="AB6" i="13"/>
  <c r="AA6" i="13" s="1"/>
  <c r="D39" i="13" l="1"/>
  <c r="D4" i="13"/>
  <c r="C2" i="13" s="1"/>
  <c r="T6" i="13"/>
  <c r="X6" i="13"/>
  <c r="Y6" i="13" s="1"/>
  <c r="AB4" i="13"/>
  <c r="Z4" i="13"/>
  <c r="T4" i="13"/>
  <c r="AA4" i="13" l="1"/>
  <c r="Y4" i="13"/>
  <c r="P350" i="12"/>
  <c r="M350" i="12"/>
  <c r="J350" i="12"/>
  <c r="P349" i="12"/>
  <c r="M349" i="12"/>
  <c r="J349" i="12"/>
  <c r="Q350" i="12" l="1"/>
  <c r="E111" i="13"/>
  <c r="E109" i="13" s="1"/>
  <c r="E10" i="13"/>
  <c r="E14" i="13"/>
  <c r="E53" i="13"/>
  <c r="E120" i="13"/>
  <c r="E126" i="13"/>
  <c r="E163" i="13"/>
  <c r="E62" i="13"/>
  <c r="E68" i="13"/>
  <c r="E74" i="13"/>
  <c r="E80" i="13"/>
  <c r="E93" i="13"/>
  <c r="E102" i="13"/>
  <c r="E30" i="13"/>
  <c r="E16" i="13"/>
  <c r="E18" i="13"/>
  <c r="E26" i="13"/>
  <c r="E32" i="13"/>
  <c r="E49" i="13"/>
  <c r="E55" i="13"/>
  <c r="E64" i="13"/>
  <c r="E70" i="13"/>
  <c r="E76" i="13"/>
  <c r="E82" i="13"/>
  <c r="E98" i="13"/>
  <c r="E12" i="13"/>
  <c r="E34" i="13"/>
  <c r="E36" i="13"/>
  <c r="E41" i="13"/>
  <c r="E51" i="13"/>
  <c r="E60" i="13"/>
  <c r="E66" i="13"/>
  <c r="E72" i="13"/>
  <c r="E78" i="13"/>
  <c r="E87" i="13"/>
  <c r="E91" i="13"/>
  <c r="E104" i="13"/>
  <c r="E113" i="13"/>
  <c r="E122" i="13"/>
  <c r="E128" i="13"/>
  <c r="E137" i="13"/>
  <c r="E135" i="13" s="1"/>
  <c r="E143" i="13"/>
  <c r="E150" i="13"/>
  <c r="Q349" i="12"/>
  <c r="E100" i="13"/>
  <c r="E106" i="13"/>
  <c r="E118" i="13"/>
  <c r="E124" i="13"/>
  <c r="E132" i="13"/>
  <c r="E145" i="13"/>
  <c r="E152" i="13"/>
  <c r="E154" i="13"/>
  <c r="E161" i="13"/>
  <c r="E159" i="13" s="1"/>
  <c r="E20" i="13"/>
  <c r="E28" i="13"/>
  <c r="E47" i="13"/>
  <c r="E156" i="13"/>
  <c r="E148" i="13" l="1"/>
  <c r="E85" i="13"/>
  <c r="E58" i="13"/>
  <c r="E96" i="13"/>
  <c r="E116" i="13"/>
  <c r="E24" i="13"/>
  <c r="E22" i="13"/>
  <c r="E8" i="13"/>
  <c r="F6" i="13"/>
  <c r="E43" i="13"/>
  <c r="E39" i="13" s="1"/>
  <c r="E45" i="13"/>
  <c r="E6" i="13" l="1"/>
  <c r="E4" i="13" s="1"/>
  <c r="H6" i="13"/>
  <c r="G6" i="13" s="1"/>
  <c r="H4" i="13"/>
  <c r="L4" i="13"/>
  <c r="L6" i="13"/>
  <c r="N6" i="13"/>
  <c r="P6" i="13"/>
  <c r="R4" i="13"/>
  <c r="S4" i="13" s="1"/>
  <c r="V6" i="13"/>
  <c r="V4" i="13"/>
  <c r="P4" i="13"/>
  <c r="N4" i="13"/>
  <c r="F4" i="13" l="1"/>
  <c r="G4" i="13" s="1"/>
  <c r="Q4" i="13"/>
  <c r="W4" i="13"/>
  <c r="U4" i="13"/>
  <c r="W6" i="13"/>
  <c r="U6" i="13"/>
  <c r="O6" i="13"/>
  <c r="O4" i="13"/>
  <c r="M6" i="13"/>
  <c r="M4" i="13"/>
  <c r="R6" i="13"/>
  <c r="S6" i="13" s="1"/>
  <c r="Q6" i="13" l="1"/>
  <c r="J6" i="13" l="1"/>
  <c r="I6" i="13" l="1"/>
  <c r="K6" i="13"/>
  <c r="J4" i="13"/>
  <c r="I4" i="13" l="1"/>
  <c r="K4" i="13"/>
</calcChain>
</file>

<file path=xl/sharedStrings.xml><?xml version="1.0" encoding="utf-8"?>
<sst xmlns="http://schemas.openxmlformats.org/spreadsheetml/2006/main" count="5693" uniqueCount="327">
  <si>
    <t>Bežné výdavky</t>
  </si>
  <si>
    <t>Kapitálové výdavky</t>
  </si>
  <si>
    <t>Finančné operácie</t>
  </si>
  <si>
    <t xml:space="preserve">Schválený rozpočet </t>
  </si>
  <si>
    <t>SPOLU</t>
  </si>
  <si>
    <t>Čerpanie</t>
  </si>
  <si>
    <t>Výdavky rozpočtu celkom</t>
  </si>
  <si>
    <t>Rozpočet</t>
  </si>
  <si>
    <t>1.</t>
  </si>
  <si>
    <t>Plánovanie manažment a kontrola</t>
  </si>
  <si>
    <t>1.1</t>
  </si>
  <si>
    <t>Riadenie mesta</t>
  </si>
  <si>
    <t>1.1.1</t>
  </si>
  <si>
    <t>0000</t>
  </si>
  <si>
    <t>1.1.2</t>
  </si>
  <si>
    <t>Výkon samosprávnych orgánov mesta - odmeny poslancom</t>
  </si>
  <si>
    <t>1.2</t>
  </si>
  <si>
    <t>Členstvo v organizáciach a združeniach - členské príspevky</t>
  </si>
  <si>
    <t>840</t>
  </si>
  <si>
    <t>1.3</t>
  </si>
  <si>
    <t>Občianskemu združeniu, nadácii a neinv.fondu</t>
  </si>
  <si>
    <t>08209</t>
  </si>
  <si>
    <t>Cirkvi, náboženskej spoločnosti a cirk.charite</t>
  </si>
  <si>
    <t>0840</t>
  </si>
  <si>
    <t>1.4</t>
  </si>
  <si>
    <t>Manažment investícií - príprava projektovej dokumentácie</t>
  </si>
  <si>
    <t>0620</t>
  </si>
  <si>
    <t>1.5</t>
  </si>
  <si>
    <t>Strategické plánovanie a projekty</t>
  </si>
  <si>
    <t>1.5.1</t>
  </si>
  <si>
    <t>00000</t>
  </si>
  <si>
    <t>Koncepcia tepelného hospodárstva</t>
  </si>
  <si>
    <t>1.5.3</t>
  </si>
  <si>
    <t>1.6</t>
  </si>
  <si>
    <t>Územné plánovanie</t>
  </si>
  <si>
    <t>1.7</t>
  </si>
  <si>
    <t>Daňová a rozpočtová politika mesta</t>
  </si>
  <si>
    <t>2.</t>
  </si>
  <si>
    <t>Propagácia a marketing</t>
  </si>
  <si>
    <t>2.1</t>
  </si>
  <si>
    <t>Propagácia a prezentácia mesta</t>
  </si>
  <si>
    <t>01116</t>
  </si>
  <si>
    <t>2.2</t>
  </si>
  <si>
    <t>Kronika mesta Nováky</t>
  </si>
  <si>
    <t>2.2.1</t>
  </si>
  <si>
    <t xml:space="preserve">Kronika  </t>
  </si>
  <si>
    <t>2.2.2</t>
  </si>
  <si>
    <t>Monografia mesta</t>
  </si>
  <si>
    <t>2.3</t>
  </si>
  <si>
    <t>Mestský rozhlas - všeobecné služby</t>
  </si>
  <si>
    <t>Mestský rozhlas - údržba</t>
  </si>
  <si>
    <t>0640</t>
  </si>
  <si>
    <t>2.4</t>
  </si>
  <si>
    <t>Internetová komunikácia</t>
  </si>
  <si>
    <t>2.5</t>
  </si>
  <si>
    <t>Mestské vysielanie a videotext</t>
  </si>
  <si>
    <t>0830</t>
  </si>
  <si>
    <t>3.</t>
  </si>
  <si>
    <t>Interné služby mesta</t>
  </si>
  <si>
    <t>3.1</t>
  </si>
  <si>
    <t>3.2</t>
  </si>
  <si>
    <t>Hospodárska správa, údržba a prevádzka budovy Msú a v. WC</t>
  </si>
  <si>
    <t>3.3</t>
  </si>
  <si>
    <t>0510</t>
  </si>
  <si>
    <t>3.4</t>
  </si>
  <si>
    <t>Zabezpečenie úkonov spojených s voľbami</t>
  </si>
  <si>
    <t>0160</t>
  </si>
  <si>
    <t>3.5</t>
  </si>
  <si>
    <t>Arichív a registratúra</t>
  </si>
  <si>
    <t>3.7</t>
  </si>
  <si>
    <t>Autodoprava MsÚ</t>
  </si>
  <si>
    <t>Autodoprava MsP</t>
  </si>
  <si>
    <t>0310</t>
  </si>
  <si>
    <t>Autodoprava</t>
  </si>
  <si>
    <t>4.</t>
  </si>
  <si>
    <t>Služby občanom a podnikateľom</t>
  </si>
  <si>
    <t>4.1</t>
  </si>
  <si>
    <t>Činnosť matriky</t>
  </si>
  <si>
    <t>0113</t>
  </si>
  <si>
    <t>4.3</t>
  </si>
  <si>
    <t>Evidencie</t>
  </si>
  <si>
    <t>4.4</t>
  </si>
  <si>
    <t>Organizácia občianskych obradov</t>
  </si>
  <si>
    <t>5.</t>
  </si>
  <si>
    <t>Bezpečnosť, právo a poriadok</t>
  </si>
  <si>
    <t>5.1</t>
  </si>
  <si>
    <t>Verejný poriadok</t>
  </si>
  <si>
    <t>5.2</t>
  </si>
  <si>
    <t>MsP - propagácia, reklama</t>
  </si>
  <si>
    <t>5.3</t>
  </si>
  <si>
    <t>5.4</t>
  </si>
  <si>
    <t>Civilná obrana</t>
  </si>
  <si>
    <t>0220</t>
  </si>
  <si>
    <t>5.5</t>
  </si>
  <si>
    <t>Ochrana pred požiarmi</t>
  </si>
  <si>
    <t>0320</t>
  </si>
  <si>
    <t>6.</t>
  </si>
  <si>
    <t>Odpadové hospodárstvo</t>
  </si>
  <si>
    <t>6.1</t>
  </si>
  <si>
    <t>Zvoz, odvoz a zneškodňovanie odpadu</t>
  </si>
  <si>
    <t>6.2</t>
  </si>
  <si>
    <t>Nakladanie s odpadovými vodami</t>
  </si>
  <si>
    <t>0520</t>
  </si>
  <si>
    <t>7.</t>
  </si>
  <si>
    <t>Komunikácie</t>
  </si>
  <si>
    <t>7.1</t>
  </si>
  <si>
    <t>Správa miestnych komunikácií Cesty, značky, vodor. značenie</t>
  </si>
  <si>
    <t>0451</t>
  </si>
  <si>
    <t>Správa a údržba miestnych komunikácií zametacie vozidlo</t>
  </si>
  <si>
    <t>Správa a údržba miestnych komunikácií - ČOV</t>
  </si>
  <si>
    <t>Správa a údržba miestnych komunikácií - kropenie ciest</t>
  </si>
  <si>
    <t>7.2</t>
  </si>
  <si>
    <t>0170</t>
  </si>
  <si>
    <t>8.</t>
  </si>
  <si>
    <t>Vzdelávanie</t>
  </si>
  <si>
    <t>8.1</t>
  </si>
  <si>
    <t>Materská škola</t>
  </si>
  <si>
    <t>09111</t>
  </si>
  <si>
    <t>8.2</t>
  </si>
  <si>
    <t>8.4</t>
  </si>
  <si>
    <t>8.5</t>
  </si>
  <si>
    <t>Školský úrad</t>
  </si>
  <si>
    <t>0980</t>
  </si>
  <si>
    <t>9.</t>
  </si>
  <si>
    <t>Šport</t>
  </si>
  <si>
    <t>9.1</t>
  </si>
  <si>
    <t>Podpora športových aktivít - dotácie športovým klubom</t>
  </si>
  <si>
    <t>0810</t>
  </si>
  <si>
    <t>Podpora športových aktivít - ostatné dotácie voľnočasové</t>
  </si>
  <si>
    <t>9.2</t>
  </si>
  <si>
    <t>Futbalový štadión</t>
  </si>
  <si>
    <t>9.3</t>
  </si>
  <si>
    <t>Prístavba posilňovne v KRK</t>
  </si>
  <si>
    <t>10.</t>
  </si>
  <si>
    <t>Kultúra</t>
  </si>
  <si>
    <t>10.1</t>
  </si>
  <si>
    <t>Obnova kaplnky sv. Juliany</t>
  </si>
  <si>
    <t>11.</t>
  </si>
  <si>
    <t>Prostredie pre život</t>
  </si>
  <si>
    <t>11.1</t>
  </si>
  <si>
    <t>11.2</t>
  </si>
  <si>
    <t>Fontány</t>
  </si>
  <si>
    <t>0540</t>
  </si>
  <si>
    <t>11.3</t>
  </si>
  <si>
    <t>Cintoríny</t>
  </si>
  <si>
    <t>11.4</t>
  </si>
  <si>
    <t>11.5</t>
  </si>
  <si>
    <t>Správa a údržba verejnej zelene</t>
  </si>
  <si>
    <t>11.6</t>
  </si>
  <si>
    <t>Detské a športové ihriská na verejných priestransvach</t>
  </si>
  <si>
    <t>11.7</t>
  </si>
  <si>
    <t>Verejné osvetlenie</t>
  </si>
  <si>
    <t>11.7.1</t>
  </si>
  <si>
    <t>11.8</t>
  </si>
  <si>
    <t>11.9</t>
  </si>
  <si>
    <t>Protipovodňové aktivity</t>
  </si>
  <si>
    <t xml:space="preserve">12. </t>
  </si>
  <si>
    <t>Sociálne služby</t>
  </si>
  <si>
    <t>12.1</t>
  </si>
  <si>
    <t>Jednorázové dávky sociálnej pomoci - občania v hmotnej a sociálnej núdzi</t>
  </si>
  <si>
    <t>10701</t>
  </si>
  <si>
    <t>12.2</t>
  </si>
  <si>
    <t>Príspevky neštátnym subjektom - ZOSZZP dotácia</t>
  </si>
  <si>
    <t>10124</t>
  </si>
  <si>
    <t>12.3</t>
  </si>
  <si>
    <t>Pochovanie občana</t>
  </si>
  <si>
    <t>12.4</t>
  </si>
  <si>
    <t>Opatrovateľská služba v domácnosti občana</t>
  </si>
  <si>
    <t>0610</t>
  </si>
  <si>
    <t>10202</t>
  </si>
  <si>
    <t>12.5</t>
  </si>
  <si>
    <t>Organizovanie spoločného stravovania</t>
  </si>
  <si>
    <t>12.6</t>
  </si>
  <si>
    <t>Kluby dôchodcov</t>
  </si>
  <si>
    <t>10203</t>
  </si>
  <si>
    <t>12.7</t>
  </si>
  <si>
    <t>Osobitný príjemca - dávky v hmotnej núdzi</t>
  </si>
  <si>
    <t>12.8</t>
  </si>
  <si>
    <t>Dotácia na žiakov základnej, špeciálnej základnej a mat. školy</t>
  </si>
  <si>
    <t>12.9</t>
  </si>
  <si>
    <t>Príspevok pre novonarodené deti</t>
  </si>
  <si>
    <t>10405</t>
  </si>
  <si>
    <t>13.</t>
  </si>
  <si>
    <t>Byty a nebytové priestory</t>
  </si>
  <si>
    <t>13.1</t>
  </si>
  <si>
    <t>Bytová problematika</t>
  </si>
  <si>
    <t>13.2</t>
  </si>
  <si>
    <t>Správa a evidencia bytov a nebytových priestorov</t>
  </si>
  <si>
    <t>13.3</t>
  </si>
  <si>
    <t>13.4</t>
  </si>
  <si>
    <t>Televízny káblový rozvod</t>
  </si>
  <si>
    <t>13.5</t>
  </si>
  <si>
    <t>Výstavba bytov uver. č. 2 SFRB</t>
  </si>
  <si>
    <t>Výstavba bytov uver. č. 3 SFRB</t>
  </si>
  <si>
    <t>Výstavba bytov SFRB úroky z úverov</t>
  </si>
  <si>
    <t>Výstavba bytov SFRB manipul. poplatky, splácanie istiny</t>
  </si>
  <si>
    <t>14.</t>
  </si>
  <si>
    <t>Administratíva</t>
  </si>
  <si>
    <t>14.1</t>
  </si>
  <si>
    <t>Administratíva - základne platy a príplatky</t>
  </si>
  <si>
    <t>Cestovné náhrady tuzemské, zahraničné</t>
  </si>
  <si>
    <t xml:space="preserve"> Poštové služby a telekomunikačné služby</t>
  </si>
  <si>
    <t>Materiál</t>
  </si>
  <si>
    <t>14.1.1.a</t>
  </si>
  <si>
    <t>Výpočtová technika</t>
  </si>
  <si>
    <t>14.1.1.b</t>
  </si>
  <si>
    <t>Telekomunikačná technika</t>
  </si>
  <si>
    <t>14.1.1.c</t>
  </si>
  <si>
    <t>Prevádzkové stroje,prístr., zariad., tech. a nár.</t>
  </si>
  <si>
    <t>14.1.1.d</t>
  </si>
  <si>
    <t>Špeciálne stroje a prístroje</t>
  </si>
  <si>
    <t>14.1.1.e</t>
  </si>
  <si>
    <t>Všeobecný materiál</t>
  </si>
  <si>
    <t>14.1.1.f</t>
  </si>
  <si>
    <t xml:space="preserve">Knihy, noviny, časopisy, uč.a komp.pomôcky </t>
  </si>
  <si>
    <t>14.1.1.g</t>
  </si>
  <si>
    <t>Pracovné odevy, obuv a pracovné pomôcky</t>
  </si>
  <si>
    <t>14.1.1.h</t>
  </si>
  <si>
    <t>Údržba výpočtovej, telekomun. a ostatnej techniky</t>
  </si>
  <si>
    <t>Nájomné za prev. stroje</t>
  </si>
  <si>
    <t>Služby</t>
  </si>
  <si>
    <t>14.1.1.i</t>
  </si>
  <si>
    <t>Školenia, kurzy,semináre, porady, konferencie</t>
  </si>
  <si>
    <t>14.1.1.j</t>
  </si>
  <si>
    <t>Všeobecné služby</t>
  </si>
  <si>
    <t>14.1.1.k</t>
  </si>
  <si>
    <t>Špeciálne služby</t>
  </si>
  <si>
    <t>14.1.1.l</t>
  </si>
  <si>
    <t>Cestovné iným osobám</t>
  </si>
  <si>
    <t>14.1.1.m</t>
  </si>
  <si>
    <t>Poplatky, odvody, dane</t>
  </si>
  <si>
    <t>14.1.1.n</t>
  </si>
  <si>
    <t>Stravovanie</t>
  </si>
  <si>
    <t>14.1.1.o</t>
  </si>
  <si>
    <t>Poistné</t>
  </si>
  <si>
    <t>14.1.1.p</t>
  </si>
  <si>
    <t>Prídel do sociálneho fondu</t>
  </si>
  <si>
    <t>14.1.1.q</t>
  </si>
  <si>
    <t>Odmeny na základe dohôd mimopracovným zamestnanc.</t>
  </si>
  <si>
    <t>14.1.1.qa</t>
  </si>
  <si>
    <t>Manká a škody</t>
  </si>
  <si>
    <t>14.1.1.r</t>
  </si>
  <si>
    <t>Dane</t>
  </si>
  <si>
    <t>Príspevok na SOU a transfery PO</t>
  </si>
  <si>
    <t>Výkon funkcie primátora</t>
  </si>
  <si>
    <t>Právne a zmluvné služby pre mesto</t>
  </si>
  <si>
    <t>Majetkovo právne vyrovnanie nehnuteľností (MPVN) - Dane</t>
  </si>
  <si>
    <t>MPVN - ostatné služby</t>
  </si>
  <si>
    <t>MPVN - Nákup pozemkov pod poľné hnojisko</t>
  </si>
  <si>
    <t>MPVN - Nákup pozemkov MK, VP ul. Lesná, ul. Tajovského</t>
  </si>
  <si>
    <t>Chránená dielňa</t>
  </si>
  <si>
    <t>Rekonštrukcia ul. Kukučínova</t>
  </si>
  <si>
    <t>Podpora kultúry celomestského charakteru - mzdy, odvody</t>
  </si>
  <si>
    <t>Dom kultúry - energie</t>
  </si>
  <si>
    <t xml:space="preserve">Dom kultúry - vybavenie </t>
  </si>
  <si>
    <t>10.1.</t>
  </si>
  <si>
    <t>Klub dôchodcov - energie</t>
  </si>
  <si>
    <t>Ohňostroj</t>
  </si>
  <si>
    <t>Aktivačné práce</t>
  </si>
  <si>
    <t>11.4.</t>
  </si>
  <si>
    <t>Energie verejného osvetelenia</t>
  </si>
  <si>
    <t>Údržba verejného osvetlenia</t>
  </si>
  <si>
    <t>Verejné osvetlenie - vianoce a špeciálne služby</t>
  </si>
  <si>
    <t>Spoločný obecný úrad</t>
  </si>
  <si>
    <t>Splácanie úrokov a istiny - úver a úrok z úveru v Dexii č. 1</t>
  </si>
  <si>
    <t>Splácanie úrokov a istiny - úver a úrok z úveru v Dexii č. 2</t>
  </si>
  <si>
    <t>Splácanie úrokov a istiny - úver a úrok z úveru v Dexii za námestie</t>
  </si>
  <si>
    <t>Manipulačné poplatky - všeobecné služby</t>
  </si>
  <si>
    <t>MsÚ nemocenské dávky</t>
  </si>
  <si>
    <t>Rozpočet po zmenách</t>
  </si>
  <si>
    <t>Schválený rozpočet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</si>
  <si>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</si>
  <si>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</si>
  <si>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</si>
  <si>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</si>
  <si>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</si>
  <si>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</si>
  <si>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</si>
  <si>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</si>
  <si>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</si>
  <si>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</si>
  <si>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</si>
  <si>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</si>
  <si>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Čerpanie v mesiaci</t>
  </si>
  <si>
    <t>Nárastom</t>
  </si>
  <si>
    <t>10.2</t>
  </si>
  <si>
    <t>Knižnica</t>
  </si>
  <si>
    <t>1.5.5</t>
  </si>
  <si>
    <t>Akčný plán energetického rozvoja</t>
  </si>
  <si>
    <t>Školský úrad - reprezentačné</t>
  </si>
  <si>
    <t>Zariadenia pre záujmové vzdelávanie - inej obci za CVČ</t>
  </si>
  <si>
    <t>Dom kultúry - prenájom prevádzkových strojov a zariadení</t>
  </si>
  <si>
    <t>Splácanie úrokov a istiny - úver a úrok z úveru vo VÚB (2015)</t>
  </si>
  <si>
    <t>Splácanie úrokov a istiny - úver a úrok z úveru vo VÚB č. 2 (2016)</t>
  </si>
  <si>
    <t>Verejné osvetlenie - materiál</t>
  </si>
  <si>
    <t>12.11</t>
  </si>
  <si>
    <t>Sociálny taxík</t>
  </si>
  <si>
    <t>Tepelné hospodárstvo - transakcie verejného dlhu - splácanie úverov</t>
  </si>
  <si>
    <t>Tepelné hospodárstvo - rekonštrukcia</t>
  </si>
  <si>
    <t>Čerpanie programového rozpočtu  mesta Nováky za rok 2017 ku koncu aktuálneho mesiaca. Nie je sledované čerpanie rozpočtu ZŠ, ZUŠ a CVČ.</t>
  </si>
  <si>
    <t>1.5.4</t>
  </si>
  <si>
    <t>Nárastom od začiatku roka</t>
  </si>
  <si>
    <t>Čerpanie programového rozpočtu  mesta Nováky za rok 2018 ku koncu aktuálneho mesiaca. Nie je sledované čerpanie rozpočtu ZŠ, ZUŠ a CVČ.</t>
  </si>
  <si>
    <t>2018</t>
  </si>
  <si>
    <t>Kofinancovanie rozvojov</t>
  </si>
  <si>
    <t>Špeciálne služby externý manažment - konzultačné a poradenské</t>
  </si>
  <si>
    <t>Špeciálne služby externý manažment - kofinancovanie úspešných projektov</t>
  </si>
  <si>
    <t>Majetkovo právne vyrovnanie nehnuteľností (MPVN) - Poplatky</t>
  </si>
  <si>
    <t>Evidencie - všeobecný materiál</t>
  </si>
  <si>
    <t xml:space="preserve">Výstavba miestnych komunikácií splácanie uveru, úroky a istina </t>
  </si>
  <si>
    <t>Ul. Suvorovova</t>
  </si>
  <si>
    <t>Základné školy - poplatky a odvody</t>
  </si>
  <si>
    <t>Dom kultúry - všeobecný materiál</t>
  </si>
  <si>
    <t xml:space="preserve">Dom kultúry - reprezentačné </t>
  </si>
  <si>
    <t xml:space="preserve">Dom kultúry - ostatné služby  </t>
  </si>
  <si>
    <t>Novácke noviny</t>
  </si>
  <si>
    <t>Dom kultúry - údržba strojov a zariadení</t>
  </si>
  <si>
    <t>Dom kultúry -prevádzka strojov a zariadení</t>
  </si>
  <si>
    <t>Menšie obecné služby</t>
  </si>
  <si>
    <t>Mestská správa majetku</t>
  </si>
  <si>
    <t>11.1.1.</t>
  </si>
  <si>
    <t>11.1.2.</t>
  </si>
  <si>
    <t>Splácanie úrokov a istiny - úver a úrok z úveru v OTP (2017)</t>
  </si>
  <si>
    <t>Peňažné ústavy - úhrady z minulých úverov za rozvoj mesta</t>
  </si>
  <si>
    <t xml:space="preserve">Správa a údržbaverejných priestranstiev </t>
  </si>
  <si>
    <t xml:space="preserve">Nehmotný majetok softvér </t>
  </si>
  <si>
    <t>Nehmotný majetoklicencie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</si>
</sst>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_ ;[Red]\-#,##0\ "/>
    <numFmt numFmtId="166" formatCode="#,##0.00_ ;[Red]\-#,##0.00\ "/>
  </numFmts>
  <fonts count="7" x14ac:knownFonts="1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vertical="center"/>
    </xf>
    <xf numFmtId="4" fontId="2" fillId="0" borderId="13" xfId="0" applyNumberFormat="1" applyFont="1" applyBorder="1" applyAlignment="1" applyProtection="1">
      <alignment vertical="center"/>
    </xf>
    <xf numFmtId="4" fontId="2" fillId="0" borderId="6" xfId="0" applyNumberFormat="1" applyFont="1" applyBorder="1" applyAlignment="1" applyProtection="1">
      <alignment vertical="center"/>
    </xf>
    <xf numFmtId="4" fontId="2" fillId="0" borderId="14" xfId="0" applyNumberFormat="1" applyFont="1" applyBorder="1" applyAlignment="1" applyProtection="1">
      <alignment vertical="center"/>
    </xf>
    <xf numFmtId="164" fontId="2" fillId="0" borderId="15" xfId="0" applyNumberFormat="1" applyFont="1" applyBorder="1" applyAlignment="1" applyProtection="1">
      <alignment vertical="center"/>
    </xf>
    <xf numFmtId="4" fontId="2" fillId="0" borderId="1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4" fontId="1" fillId="2" borderId="12" xfId="0" applyNumberFormat="1" applyFont="1" applyFill="1" applyBorder="1" applyAlignment="1" applyProtection="1">
      <alignment vertical="center"/>
    </xf>
    <xf numFmtId="4" fontId="2" fillId="2" borderId="16" xfId="0" applyNumberFormat="1" applyFont="1" applyFill="1" applyBorder="1" applyAlignment="1" applyProtection="1">
      <alignment vertical="center"/>
    </xf>
    <xf numFmtId="4" fontId="2" fillId="2" borderId="17" xfId="0" applyNumberFormat="1" applyFont="1" applyFill="1" applyBorder="1" applyAlignment="1" applyProtection="1">
      <alignment vertical="center"/>
    </xf>
    <xf numFmtId="4" fontId="2" fillId="2" borderId="18" xfId="0" applyNumberFormat="1" applyFont="1" applyFill="1" applyBorder="1" applyAlignment="1" applyProtection="1">
      <alignment vertical="center"/>
    </xf>
    <xf numFmtId="4" fontId="2" fillId="2" borderId="15" xfId="0" applyNumberFormat="1" applyFont="1" applyFill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</xf>
    <xf numFmtId="4" fontId="0" fillId="0" borderId="21" xfId="0" applyNumberFormat="1" applyBorder="1" applyAlignment="1" applyProtection="1">
      <alignment vertical="center"/>
    </xf>
    <xf numFmtId="4" fontId="0" fillId="0" borderId="4" xfId="0" applyNumberFormat="1" applyBorder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4" fontId="0" fillId="2" borderId="10" xfId="0" applyNumberFormat="1" applyFill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</xf>
    <xf numFmtId="4" fontId="0" fillId="2" borderId="25" xfId="0" applyNumberFormat="1" applyFill="1" applyBorder="1" applyAlignment="1" applyProtection="1">
      <alignment vertical="center"/>
    </xf>
    <xf numFmtId="4" fontId="0" fillId="2" borderId="12" xfId="0" applyNumberFormat="1" applyFill="1" applyBorder="1" applyAlignment="1" applyProtection="1">
      <alignment vertical="center"/>
    </xf>
    <xf numFmtId="4" fontId="0" fillId="2" borderId="26" xfId="0" applyNumberFormat="1" applyFill="1" applyBorder="1" applyAlignment="1" applyProtection="1">
      <alignment vertical="center"/>
    </xf>
    <xf numFmtId="4" fontId="0" fillId="0" borderId="28" xfId="0" applyNumberFormat="1" applyBorder="1" applyAlignment="1" applyProtection="1">
      <alignment vertical="center"/>
    </xf>
    <xf numFmtId="4" fontId="0" fillId="0" borderId="14" xfId="0" applyNumberFormat="1" applyBorder="1" applyAlignment="1" applyProtection="1">
      <alignment vertical="center"/>
    </xf>
    <xf numFmtId="4" fontId="0" fillId="0" borderId="27" xfId="0" applyNumberFormat="1" applyBorder="1" applyAlignment="1" applyProtection="1">
      <alignment vertical="center"/>
    </xf>
    <xf numFmtId="4" fontId="0" fillId="0" borderId="29" xfId="0" applyNumberFormat="1" applyBorder="1" applyAlignment="1" applyProtection="1">
      <alignment vertical="center"/>
    </xf>
    <xf numFmtId="4" fontId="0" fillId="0" borderId="30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</xf>
    <xf numFmtId="4" fontId="0" fillId="2" borderId="6" xfId="0" applyNumberFormat="1" applyFill="1" applyBorder="1" applyAlignment="1" applyProtection="1">
      <alignment vertical="center"/>
    </xf>
    <xf numFmtId="4" fontId="0" fillId="2" borderId="31" xfId="0" applyNumberFormat="1" applyFill="1" applyBorder="1" applyAlignment="1" applyProtection="1">
      <alignment vertical="center"/>
    </xf>
    <xf numFmtId="4" fontId="0" fillId="2" borderId="7" xfId="0" applyNumberFormat="1" applyFill="1" applyBorder="1" applyAlignment="1" applyProtection="1">
      <alignment vertical="center"/>
    </xf>
    <xf numFmtId="4" fontId="0" fillId="2" borderId="15" xfId="0" applyNumberFormat="1" applyFill="1" applyBorder="1" applyAlignment="1" applyProtection="1">
      <alignment vertical="center"/>
    </xf>
    <xf numFmtId="49" fontId="0" fillId="0" borderId="31" xfId="0" applyNumberFormat="1" applyBorder="1" applyAlignment="1" applyProtection="1">
      <alignment horizontal="right" vertical="center"/>
    </xf>
    <xf numFmtId="4" fontId="0" fillId="0" borderId="5" xfId="0" applyNumberFormat="1" applyBorder="1" applyAlignment="1" applyProtection="1">
      <alignment vertical="center"/>
    </xf>
    <xf numFmtId="4" fontId="0" fillId="0" borderId="6" xfId="0" applyNumberFormat="1" applyBorder="1" applyAlignment="1" applyProtection="1">
      <alignment vertical="center"/>
    </xf>
    <xf numFmtId="4" fontId="0" fillId="0" borderId="31" xfId="0" applyNumberFormat="1" applyBorder="1" applyAlignment="1" applyProtection="1">
      <alignment vertical="center"/>
    </xf>
    <xf numFmtId="4" fontId="0" fillId="0" borderId="7" xfId="0" applyNumberFormat="1" applyBorder="1" applyAlignment="1" applyProtection="1">
      <alignment vertical="center"/>
    </xf>
    <xf numFmtId="4" fontId="0" fillId="0" borderId="15" xfId="0" applyNumberFormat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  <protection locked="0"/>
    </xf>
    <xf numFmtId="4" fontId="0" fillId="2" borderId="6" xfId="0" applyNumberFormat="1" applyFill="1" applyBorder="1" applyAlignment="1" applyProtection="1">
      <alignment vertical="center"/>
      <protection locked="0"/>
    </xf>
    <xf numFmtId="4" fontId="0" fillId="0" borderId="13" xfId="0" applyNumberFormat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49" fontId="0" fillId="0" borderId="0" xfId="0" applyNumberFormat="1" applyAlignment="1" applyProtection="1">
      <alignment horizontal="right" vertical="center"/>
    </xf>
    <xf numFmtId="49" fontId="0" fillId="0" borderId="27" xfId="0" applyNumberFormat="1" applyBorder="1" applyAlignment="1" applyProtection="1">
      <alignment horizontal="right" vertical="center"/>
    </xf>
    <xf numFmtId="49" fontId="0" fillId="0" borderId="25" xfId="0" applyNumberFormat="1" applyBorder="1" applyAlignment="1" applyProtection="1">
      <alignment horizontal="right" vertical="center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0" borderId="32" xfId="0" applyNumberFormat="1" applyBorder="1" applyAlignment="1" applyProtection="1">
      <alignment vertical="center"/>
    </xf>
    <xf numFmtId="4" fontId="0" fillId="2" borderId="33" xfId="0" applyNumberFormat="1" applyFill="1" applyBorder="1" applyAlignment="1" applyProtection="1">
      <alignment vertical="center"/>
    </xf>
    <xf numFmtId="4" fontId="0" fillId="0" borderId="34" xfId="0" applyNumberFormat="1" applyBorder="1" applyAlignment="1" applyProtection="1">
      <alignment vertical="center"/>
    </xf>
    <xf numFmtId="4" fontId="0" fillId="2" borderId="13" xfId="0" applyNumberFormat="1" applyFill="1" applyBorder="1" applyAlignment="1" applyProtection="1">
      <alignment vertical="center"/>
      <protection locked="0"/>
    </xf>
    <xf numFmtId="4" fontId="0" fillId="2" borderId="33" xfId="0" applyNumberFormat="1" applyFill="1" applyBorder="1" applyAlignment="1" applyProtection="1">
      <alignment vertical="center"/>
      <protection locked="0"/>
    </xf>
    <xf numFmtId="4" fontId="0" fillId="2" borderId="13" xfId="0" applyNumberFormat="1" applyFill="1" applyBorder="1" applyAlignment="1" applyProtection="1">
      <alignment vertical="center"/>
    </xf>
    <xf numFmtId="49" fontId="0" fillId="0" borderId="29" xfId="0" applyNumberFormat="1" applyBorder="1" applyAlignment="1" applyProtection="1">
      <alignment horizontal="right" vertical="center"/>
    </xf>
    <xf numFmtId="49" fontId="0" fillId="0" borderId="7" xfId="0" applyNumberFormat="1" applyBorder="1" applyAlignment="1" applyProtection="1">
      <alignment horizontal="right" vertical="center"/>
    </xf>
    <xf numFmtId="49" fontId="0" fillId="0" borderId="12" xfId="0" applyNumberFormat="1" applyBorder="1" applyAlignment="1" applyProtection="1">
      <alignment horizontal="right" vertical="center"/>
    </xf>
    <xf numFmtId="4" fontId="0" fillId="0" borderId="35" xfId="0" applyNumberFormat="1" applyBorder="1" applyAlignment="1" applyProtection="1">
      <alignment vertical="center"/>
    </xf>
    <xf numFmtId="4" fontId="0" fillId="2" borderId="36" xfId="0" applyNumberFormat="1" applyFill="1" applyBorder="1" applyAlignment="1" applyProtection="1">
      <alignment vertical="center"/>
    </xf>
    <xf numFmtId="4" fontId="0" fillId="0" borderId="37" xfId="0" applyNumberFormat="1" applyBorder="1" applyAlignment="1" applyProtection="1">
      <alignment vertical="center"/>
    </xf>
    <xf numFmtId="4" fontId="0" fillId="2" borderId="38" xfId="0" applyNumberFormat="1" applyFill="1" applyBorder="1" applyAlignment="1" applyProtection="1">
      <alignment vertical="center"/>
    </xf>
    <xf numFmtId="4" fontId="0" fillId="0" borderId="38" xfId="0" applyNumberFormat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4" fontId="1" fillId="0" borderId="3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/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 applyProtection="1">
      <alignment horizontal="center" vertical="center"/>
    </xf>
    <xf numFmtId="0" fontId="0" fillId="0" borderId="0" xfId="0" applyBorder="1"/>
    <xf numFmtId="166" fontId="0" fillId="0" borderId="0" xfId="0" applyNumberFormat="1" applyBorder="1" applyAlignment="1">
      <alignment vertical="center"/>
    </xf>
    <xf numFmtId="166" fontId="0" fillId="0" borderId="0" xfId="0" applyNumberFormat="1"/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 applyProtection="1">
      <alignment horizontal="right" vertical="center" wrapText="1" indent="2"/>
    </xf>
    <xf numFmtId="0" fontId="0" fillId="0" borderId="0" xfId="0" applyAlignment="1">
      <alignment horizontal="right" indent="2"/>
    </xf>
    <xf numFmtId="49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4" fontId="0" fillId="0" borderId="0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" fontId="1" fillId="0" borderId="3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vertical="center"/>
    </xf>
    <xf numFmtId="4" fontId="6" fillId="2" borderId="5" xfId="0" applyNumberFormat="1" applyFont="1" applyFill="1" applyBorder="1" applyAlignment="1" applyProtection="1">
      <alignment vertical="center"/>
      <protection locked="0"/>
    </xf>
    <xf numFmtId="4" fontId="6" fillId="0" borderId="28" xfId="0" applyNumberFormat="1" applyFont="1" applyBorder="1" applyAlignment="1" applyProtection="1">
      <alignment vertical="center"/>
    </xf>
    <xf numFmtId="4" fontId="6" fillId="0" borderId="6" xfId="0" applyNumberFormat="1" applyFont="1" applyBorder="1" applyAlignment="1" applyProtection="1">
      <alignment vertical="center"/>
    </xf>
    <xf numFmtId="4" fontId="6" fillId="2" borderId="6" xfId="0" applyNumberFormat="1" applyFont="1" applyFill="1" applyBorder="1" applyAlignment="1" applyProtection="1">
      <alignment vertical="center"/>
      <protection locked="0"/>
    </xf>
    <xf numFmtId="4" fontId="6" fillId="3" borderId="6" xfId="0" applyNumberFormat="1" applyFont="1" applyFill="1" applyBorder="1" applyAlignment="1" applyProtection="1">
      <alignment vertical="center"/>
    </xf>
    <xf numFmtId="49" fontId="0" fillId="0" borderId="21" xfId="0" applyNumberFormat="1" applyBorder="1" applyAlignment="1" applyProtection="1">
      <alignment horizontal="right" vertical="center"/>
    </xf>
    <xf numFmtId="4" fontId="6" fillId="2" borderId="10" xfId="0" applyNumberFormat="1" applyFont="1" applyFill="1" applyBorder="1" applyAlignment="1" applyProtection="1">
      <alignment vertical="center"/>
      <protection locked="0"/>
    </xf>
    <xf numFmtId="49" fontId="0" fillId="0" borderId="4" xfId="0" applyNumberFormat="1" applyBorder="1" applyAlignment="1" applyProtection="1">
      <alignment horizontal="right" vertical="center"/>
    </xf>
    <xf numFmtId="49" fontId="0" fillId="0" borderId="31" xfId="0" applyNumberFormat="1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vertical="center"/>
    </xf>
    <xf numFmtId="4" fontId="0" fillId="2" borderId="0" xfId="0" applyNumberForma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166" fontId="1" fillId="0" borderId="1" xfId="0" applyNumberFormat="1" applyFont="1" applyBorder="1" applyAlignment="1" applyProtection="1">
      <alignment horizontal="center" vertical="center" wrapText="1"/>
    </xf>
    <xf numFmtId="165" fontId="0" fillId="0" borderId="0" xfId="0" applyNumberFormat="1" applyBorder="1" applyAlignment="1" applyProtection="1">
      <alignment horizontal="right" vertical="center" indent="1"/>
    </xf>
    <xf numFmtId="49" fontId="0" fillId="0" borderId="18" xfId="0" applyNumberFormat="1" applyBorder="1" applyAlignment="1" applyProtection="1">
      <alignment horizontal="center" vertical="center"/>
    </xf>
    <xf numFmtId="49" fontId="0" fillId="0" borderId="29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49" fontId="0" fillId="0" borderId="17" xfId="0" applyNumberForma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49" fontId="0" fillId="0" borderId="39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wrapText="1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49" fontId="0" fillId="0" borderId="21" xfId="0" applyNumberFormat="1" applyBorder="1" applyAlignment="1" applyProtection="1">
      <alignment horizontal="center" vertical="center"/>
    </xf>
    <xf numFmtId="49" fontId="0" fillId="0" borderId="25" xfId="0" applyNumberFormat="1" applyBorder="1" applyAlignment="1" applyProtection="1">
      <alignment horizontal="center" vertical="center"/>
    </xf>
    <xf numFmtId="49" fontId="0" fillId="0" borderId="5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49" fontId="0" fillId="0" borderId="4" xfId="0" applyNumberFormat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49" fontId="0" fillId="0" borderId="11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</xf>
    <xf numFmtId="49" fontId="0" fillId="0" borderId="2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 indent="1"/>
    </xf>
    <xf numFmtId="0" fontId="2" fillId="0" borderId="1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9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0" fillId="0" borderId="46" xfId="0" applyNumberFormat="1" applyBorder="1" applyAlignment="1" applyProtection="1">
      <alignment horizontal="center" vertical="center"/>
    </xf>
    <xf numFmtId="49" fontId="0" fillId="0" borderId="27" xfId="0" applyNumberFormat="1" applyBorder="1" applyAlignment="1" applyProtection="1">
      <alignment horizontal="center" vertical="center"/>
    </xf>
    <xf numFmtId="49" fontId="0" fillId="0" borderId="41" xfId="0" applyNumberFormat="1" applyBorder="1" applyAlignment="1" applyProtection="1">
      <alignment horizontal="center" vertical="center"/>
    </xf>
    <xf numFmtId="49" fontId="0" fillId="0" borderId="40" xfId="0" applyNumberForma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left" vertical="center" wrapText="1"/>
    </xf>
    <xf numFmtId="166" fontId="0" fillId="0" borderId="6" xfId="0" applyNumberFormat="1" applyBorder="1" applyAlignment="1" applyProtection="1">
      <alignment horizontal="center" vertical="center"/>
    </xf>
    <xf numFmtId="165" fontId="0" fillId="0" borderId="38" xfId="0" applyNumberFormat="1" applyBorder="1" applyAlignment="1" applyProtection="1">
      <alignment horizontal="right" vertical="center" indent="1"/>
    </xf>
    <xf numFmtId="165" fontId="0" fillId="0" borderId="7" xfId="0" applyNumberFormat="1" applyBorder="1" applyAlignment="1" applyProtection="1">
      <alignment horizontal="right" vertical="center" indent="1"/>
    </xf>
    <xf numFmtId="166" fontId="0" fillId="0" borderId="13" xfId="0" applyNumberFormat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165" fontId="0" fillId="0" borderId="45" xfId="0" applyNumberFormat="1" applyBorder="1" applyAlignment="1" applyProtection="1">
      <alignment horizontal="right" vertical="center" indent="1"/>
    </xf>
    <xf numFmtId="165" fontId="0" fillId="0" borderId="37" xfId="0" applyNumberFormat="1" applyBorder="1" applyAlignment="1" applyProtection="1">
      <alignment horizontal="right" vertical="center" indent="1"/>
    </xf>
    <xf numFmtId="165" fontId="0" fillId="0" borderId="36" xfId="0" applyNumberFormat="1" applyBorder="1" applyAlignment="1" applyProtection="1">
      <alignment horizontal="right" vertical="center" indent="1"/>
    </xf>
    <xf numFmtId="166" fontId="0" fillId="0" borderId="5" xfId="0" applyNumberFormat="1" applyBorder="1" applyAlignment="1" applyProtection="1">
      <alignment horizontal="center" vertical="center"/>
    </xf>
    <xf numFmtId="166" fontId="0" fillId="0" borderId="14" xfId="0" applyNumberFormat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 wrapText="1"/>
    </xf>
    <xf numFmtId="165" fontId="2" fillId="0" borderId="35" xfId="0" applyNumberFormat="1" applyFont="1" applyBorder="1" applyAlignment="1" applyProtection="1">
      <alignment horizontal="right" vertical="center" indent="1"/>
    </xf>
    <xf numFmtId="165" fontId="2" fillId="0" borderId="36" xfId="0" applyNumberFormat="1" applyFont="1" applyBorder="1" applyAlignment="1" applyProtection="1">
      <alignment horizontal="right" vertical="center" indent="1"/>
    </xf>
    <xf numFmtId="166" fontId="2" fillId="0" borderId="2" xfId="0" applyNumberFormat="1" applyFont="1" applyBorder="1" applyAlignment="1">
      <alignment horizontal="center" vertical="center"/>
    </xf>
    <xf numFmtId="166" fontId="2" fillId="0" borderId="39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5" fontId="2" fillId="0" borderId="42" xfId="0" applyNumberFormat="1" applyFont="1" applyBorder="1" applyAlignment="1" applyProtection="1">
      <alignment horizontal="right" vertical="center" indent="1"/>
    </xf>
    <xf numFmtId="165" fontId="2" fillId="0" borderId="44" xfId="0" applyNumberFormat="1" applyFont="1" applyBorder="1" applyAlignment="1" applyProtection="1">
      <alignment horizontal="right" vertical="center" indent="1"/>
    </xf>
    <xf numFmtId="166" fontId="2" fillId="0" borderId="10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 applyProtection="1">
      <alignment horizontal="center" vertical="center"/>
    </xf>
    <xf numFmtId="166" fontId="2" fillId="0" borderId="11" xfId="0" applyNumberFormat="1" applyFont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165" fontId="0" fillId="0" borderId="42" xfId="0" applyNumberFormat="1" applyBorder="1" applyAlignment="1" applyProtection="1">
      <alignment horizontal="right" vertical="center" indent="1"/>
    </xf>
    <xf numFmtId="166" fontId="0" fillId="0" borderId="28" xfId="0" applyNumberFormat="1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5" fontId="0" fillId="0" borderId="44" xfId="0" applyNumberFormat="1" applyBorder="1" applyAlignment="1" applyProtection="1">
      <alignment horizontal="right" vertical="center" indent="1"/>
    </xf>
    <xf numFmtId="166" fontId="0" fillId="0" borderId="10" xfId="0" applyNumberFormat="1" applyFont="1" applyBorder="1" applyAlignment="1">
      <alignment horizontal="center" vertical="center"/>
    </xf>
    <xf numFmtId="166" fontId="0" fillId="0" borderId="11" xfId="0" applyNumberFormat="1" applyBorder="1" applyAlignment="1" applyProtection="1">
      <alignment horizontal="center" vertical="center"/>
    </xf>
    <xf numFmtId="165" fontId="2" fillId="0" borderId="4" xfId="0" applyNumberFormat="1" applyFont="1" applyBorder="1" applyAlignment="1" applyProtection="1">
      <alignment horizontal="right" vertical="center" indent="1"/>
    </xf>
    <xf numFmtId="165" fontId="2" fillId="0" borderId="12" xfId="0" applyNumberFormat="1" applyFont="1" applyBorder="1" applyAlignment="1" applyProtection="1">
      <alignment horizontal="right" vertical="center" indent="1"/>
    </xf>
    <xf numFmtId="166" fontId="2" fillId="0" borderId="2" xfId="0" applyNumberFormat="1" applyFont="1" applyBorder="1" applyAlignment="1" applyProtection="1">
      <alignment horizontal="center" vertical="center"/>
    </xf>
    <xf numFmtId="166" fontId="2" fillId="0" borderId="10" xfId="0" applyNumberFormat="1" applyFont="1" applyBorder="1" applyAlignment="1" applyProtection="1">
      <alignment horizontal="center" vertical="center"/>
    </xf>
    <xf numFmtId="165" fontId="0" fillId="0" borderId="29" xfId="0" applyNumberFormat="1" applyBorder="1" applyAlignment="1" applyProtection="1">
      <alignment horizontal="right" vertical="center" indent="1"/>
    </xf>
    <xf numFmtId="166" fontId="0" fillId="0" borderId="28" xfId="0" applyNumberFormat="1" applyBorder="1" applyAlignment="1" applyProtection="1">
      <alignment horizontal="center" vertical="center"/>
    </xf>
    <xf numFmtId="165" fontId="0" fillId="0" borderId="12" xfId="0" applyNumberFormat="1" applyBorder="1" applyAlignment="1" applyProtection="1">
      <alignment horizontal="right" vertical="center" indent="1"/>
    </xf>
    <xf numFmtId="166" fontId="0" fillId="0" borderId="10" xfId="0" applyNumberFormat="1" applyBorder="1" applyAlignment="1" applyProtection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166" fontId="2" fillId="0" borderId="41" xfId="0" applyNumberFormat="1" applyFont="1" applyBorder="1" applyAlignment="1">
      <alignment horizontal="center" vertical="center"/>
    </xf>
    <xf numFmtId="166" fontId="2" fillId="0" borderId="47" xfId="0" applyNumberFormat="1" applyFont="1" applyBorder="1" applyAlignment="1" applyProtection="1">
      <alignment horizontal="center" vertical="center"/>
    </xf>
    <xf numFmtId="166" fontId="2" fillId="0" borderId="40" xfId="0" applyNumberFormat="1" applyFont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right" vertical="center" indent="1"/>
    </xf>
    <xf numFmtId="165" fontId="0" fillId="0" borderId="48" xfId="0" applyNumberFormat="1" applyBorder="1" applyAlignment="1" applyProtection="1">
      <alignment horizontal="right" vertical="center" indent="1"/>
    </xf>
    <xf numFmtId="166" fontId="2" fillId="0" borderId="32" xfId="0" applyNumberFormat="1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6" fontId="2" fillId="0" borderId="32" xfId="0" applyNumberFormat="1" applyFont="1" applyBorder="1" applyAlignment="1" applyProtection="1">
      <alignment horizontal="center" vertical="center"/>
    </xf>
    <xf numFmtId="166" fontId="2" fillId="0" borderId="33" xfId="0" applyNumberFormat="1" applyFont="1" applyBorder="1" applyAlignment="1" applyProtection="1">
      <alignment horizontal="center" vertical="center"/>
    </xf>
    <xf numFmtId="166" fontId="0" fillId="0" borderId="6" xfId="0" applyNumberFormat="1" applyFill="1" applyBorder="1" applyAlignment="1" applyProtection="1">
      <alignment horizontal="center" vertical="center"/>
    </xf>
    <xf numFmtId="166" fontId="0" fillId="0" borderId="11" xfId="0" applyNumberFormat="1" applyFill="1" applyBorder="1" applyAlignment="1" applyProtection="1">
      <alignment horizontal="center" vertical="center"/>
    </xf>
    <xf numFmtId="166" fontId="0" fillId="0" borderId="34" xfId="0" applyNumberFormat="1" applyBorder="1" applyAlignment="1" applyProtection="1">
      <alignment horizontal="center" vertical="center"/>
    </xf>
    <xf numFmtId="166" fontId="0" fillId="0" borderId="33" xfId="0" applyNumberFormat="1" applyBorder="1" applyAlignment="1" applyProtection="1">
      <alignment horizontal="center" vertical="center"/>
    </xf>
    <xf numFmtId="166" fontId="0" fillId="0" borderId="39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0" fillId="0" borderId="17" xfId="0" applyNumberFormat="1" applyBorder="1" applyAlignment="1" applyProtection="1">
      <alignment horizontal="center" vertical="center"/>
    </xf>
    <xf numFmtId="166" fontId="0" fillId="0" borderId="39" xfId="0" applyNumberFormat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0"/>
  <sheetViews>
    <sheetView tabSelected="1" workbookViewId="0">
      <pane ySplit="3" topLeftCell="A4" activePane="bottomLeft" state="frozen"/>
      <selection pane="bottomLeft" activeCell="Q5" sqref="Q5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hidden="1" customWidth="1"/>
    <col min="19" max="19" width="9.88671875" style="9" hidden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9" t="s">
        <v>302</v>
      </c>
      <c r="B1" s="149"/>
      <c r="C1" s="149"/>
      <c r="D1" s="150"/>
      <c r="E1" s="153" t="s">
        <v>0</v>
      </c>
      <c r="F1" s="154"/>
      <c r="G1" s="154"/>
      <c r="H1" s="154"/>
      <c r="I1" s="154"/>
      <c r="J1" s="154"/>
      <c r="K1" s="154" t="s">
        <v>1</v>
      </c>
      <c r="L1" s="154"/>
      <c r="M1" s="154"/>
      <c r="N1" s="154" t="s">
        <v>2</v>
      </c>
      <c r="O1" s="154"/>
      <c r="P1" s="154"/>
      <c r="Q1" s="139" t="s">
        <v>3</v>
      </c>
      <c r="R1" s="106"/>
    </row>
    <row r="2" spans="1:20" s="1" customFormat="1" ht="14.4" x14ac:dyDescent="0.3">
      <c r="A2" s="149"/>
      <c r="B2" s="149"/>
      <c r="C2" s="149"/>
      <c r="D2" s="150"/>
      <c r="E2" s="141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40"/>
      <c r="R2" s="106"/>
    </row>
    <row r="3" spans="1:20" s="1" customFormat="1" ht="15" thickBot="1" x14ac:dyDescent="0.35">
      <c r="A3" s="151"/>
      <c r="B3" s="151"/>
      <c r="C3" s="151"/>
      <c r="D3" s="152"/>
      <c r="E3" s="142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6"/>
    </row>
    <row r="4" spans="1:20" ht="14.4" x14ac:dyDescent="0.3">
      <c r="A4" s="145" t="s">
        <v>303</v>
      </c>
      <c r="B4" s="146"/>
      <c r="C4" s="124" t="s">
        <v>6</v>
      </c>
      <c r="D4" s="3" t="s">
        <v>7</v>
      </c>
      <c r="E4" s="4">
        <f t="shared" ref="E4:I5" si="0">E6+E39+E58+E85+E96+E109+E116+E135+E148+E159+E194+E243+E268+E289</f>
        <v>941725</v>
      </c>
      <c r="F4" s="5">
        <f t="shared" si="0"/>
        <v>340315</v>
      </c>
      <c r="G4" s="5">
        <f t="shared" si="0"/>
        <v>1289253</v>
      </c>
      <c r="H4" s="5">
        <f t="shared" si="0"/>
        <v>203706</v>
      </c>
      <c r="I4" s="5">
        <f t="shared" si="0"/>
        <v>21867</v>
      </c>
      <c r="J4" s="6">
        <f t="shared" ref="J4:J9" si="1">SUM(E4:I4)</f>
        <v>2796866</v>
      </c>
      <c r="K4" s="5">
        <f>K6+K39+K58+K85+K96+K109+K116+K135+K148+K159+K194+K243+K268+K289</f>
        <v>576847</v>
      </c>
      <c r="L4" s="5">
        <f>L6+L39+L58+L85+L96+L109+L116+L135+L148+L159+L194+L243+L268+L289</f>
        <v>0</v>
      </c>
      <c r="M4" s="5">
        <f>SUM(K4:L4)</f>
        <v>576847</v>
      </c>
      <c r="N4" s="5">
        <f>N6+N39+N58+N85+N96+N109+N116+N135+N148+N159+N194+N243+N268+N289</f>
        <v>0</v>
      </c>
      <c r="O4" s="7">
        <f>O6+O39+O58+O85+O96+O109+O116+O135+O148+O159+O194+O243+O268+O289</f>
        <v>176042</v>
      </c>
      <c r="P4" s="7">
        <f>SUM(N4:O4)</f>
        <v>176042</v>
      </c>
      <c r="Q4" s="8">
        <f>P4+M4+J4</f>
        <v>3549755</v>
      </c>
      <c r="R4" s="107"/>
      <c r="T4" s="10"/>
    </row>
    <row r="5" spans="1:20" ht="15" thickBot="1" x14ac:dyDescent="0.35">
      <c r="A5" s="147"/>
      <c r="B5" s="148"/>
      <c r="C5" s="125"/>
      <c r="D5" s="11" t="s">
        <v>5</v>
      </c>
      <c r="E5" s="12">
        <f t="shared" si="0"/>
        <v>64232.05</v>
      </c>
      <c r="F5" s="13">
        <f t="shared" si="0"/>
        <v>23397.340000000004</v>
      </c>
      <c r="G5" s="13">
        <f t="shared" si="0"/>
        <v>67444.270000000019</v>
      </c>
      <c r="H5" s="13">
        <f t="shared" si="0"/>
        <v>618.79999999999995</v>
      </c>
      <c r="I5" s="13">
        <f t="shared" si="0"/>
        <v>2156.91</v>
      </c>
      <c r="J5" s="13">
        <f t="shared" si="1"/>
        <v>157849.37000000002</v>
      </c>
      <c r="K5" s="13">
        <f>K7+K40+K59+K86+K97+K110+K117+K136+K149+K160+K195+K244+K269+K290</f>
        <v>947.15</v>
      </c>
      <c r="L5" s="13">
        <f>L7+L40+L59+L86+L97+L110+L117+L136+L149+L160+L195+L244+L269+L290</f>
        <v>0</v>
      </c>
      <c r="M5" s="13">
        <f>SUM(K5:L5)</f>
        <v>947.15</v>
      </c>
      <c r="N5" s="13">
        <f>N7+N40+N59+N86+N97+N110+N117+N136+N149+N160+N195+N244+N269+N290</f>
        <v>0</v>
      </c>
      <c r="O5" s="13">
        <f>O7+O40+O59+O86+O97+O110+O117+O136+O149+O160+O195+O244+O269+O290</f>
        <v>13729.05</v>
      </c>
      <c r="P5" s="14">
        <f>SUM(N5:O5)</f>
        <v>13729.05</v>
      </c>
      <c r="Q5" s="15">
        <f>P5+M5+J5</f>
        <v>172525.57000000004</v>
      </c>
      <c r="R5" s="107"/>
    </row>
    <row r="6" spans="1:20" x14ac:dyDescent="0.3">
      <c r="A6" s="120" t="s">
        <v>8</v>
      </c>
      <c r="B6" s="121"/>
      <c r="C6" s="124" t="s">
        <v>9</v>
      </c>
      <c r="D6" s="126"/>
      <c r="E6" s="16">
        <f t="shared" ref="E6:I7" si="2">E8+E14+E16+E18+E20+E22+E34+E36</f>
        <v>29697</v>
      </c>
      <c r="F6" s="17">
        <f t="shared" si="2"/>
        <v>14176</v>
      </c>
      <c r="G6" s="17">
        <f t="shared" si="2"/>
        <v>83166</v>
      </c>
      <c r="H6" s="17">
        <f t="shared" si="2"/>
        <v>109</v>
      </c>
      <c r="I6" s="17">
        <f t="shared" si="2"/>
        <v>0</v>
      </c>
      <c r="J6" s="18">
        <f t="shared" si="1"/>
        <v>127148</v>
      </c>
      <c r="K6" s="16">
        <f>K8+K14+K16+K18+K20+K22+K34+K36</f>
        <v>5000</v>
      </c>
      <c r="L6" s="17">
        <f>L8+L14+L16+L18+L20+L22+L34+L36</f>
        <v>0</v>
      </c>
      <c r="M6" s="18">
        <f t="shared" ref="M6:M37" si="3">SUM(K6:L6)</f>
        <v>5000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132148</v>
      </c>
      <c r="R6" s="88"/>
    </row>
    <row r="7" spans="1:20" ht="14.4" thickBot="1" x14ac:dyDescent="0.35">
      <c r="A7" s="122"/>
      <c r="B7" s="123"/>
      <c r="C7" s="125"/>
      <c r="D7" s="127"/>
      <c r="E7" s="21">
        <f t="shared" si="2"/>
        <v>2365.23</v>
      </c>
      <c r="F7" s="22">
        <f t="shared" si="2"/>
        <v>1175.6400000000001</v>
      </c>
      <c r="G7" s="22">
        <f t="shared" si="2"/>
        <v>3187.6900000000005</v>
      </c>
      <c r="H7" s="22">
        <f t="shared" si="2"/>
        <v>0</v>
      </c>
      <c r="I7" s="22">
        <f t="shared" si="2"/>
        <v>0</v>
      </c>
      <c r="J7" s="23">
        <f t="shared" si="1"/>
        <v>6728.56</v>
      </c>
      <c r="K7" s="21">
        <f>K9+K15+K17+K19+K21+K23+K35+K37</f>
        <v>800</v>
      </c>
      <c r="L7" s="22">
        <f>L9+L15+L17+L19+L21+L23+L35+L37</f>
        <v>0</v>
      </c>
      <c r="M7" s="23">
        <f t="shared" si="3"/>
        <v>800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7528.56</v>
      </c>
      <c r="R7" s="88"/>
    </row>
    <row r="8" spans="1:20" x14ac:dyDescent="0.3">
      <c r="A8" s="136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5" si="5">SUM(N8:O8)</f>
        <v>0</v>
      </c>
      <c r="Q8" s="20">
        <f t="shared" ref="Q8:Q37" si="6">P8+M8+J8</f>
        <v>61532</v>
      </c>
      <c r="R8" s="88"/>
    </row>
    <row r="9" spans="1:20" x14ac:dyDescent="0.3">
      <c r="A9" s="128"/>
      <c r="B9" s="129"/>
      <c r="C9" s="119"/>
      <c r="D9" s="130"/>
      <c r="E9" s="31">
        <f>E11+E13</f>
        <v>2365.23</v>
      </c>
      <c r="F9" s="32">
        <f>F11+F13</f>
        <v>1175.6400000000001</v>
      </c>
      <c r="G9" s="32">
        <f t="shared" si="4"/>
        <v>1902.8600000000001</v>
      </c>
      <c r="H9" s="32">
        <f t="shared" si="4"/>
        <v>0</v>
      </c>
      <c r="I9" s="32">
        <f t="shared" si="4"/>
        <v>0</v>
      </c>
      <c r="J9" s="33">
        <f t="shared" si="1"/>
        <v>5443.73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5443.73</v>
      </c>
      <c r="R9" s="88"/>
    </row>
    <row r="10" spans="1:20" x14ac:dyDescent="0.3">
      <c r="A10" s="128"/>
      <c r="B10" s="129" t="s">
        <v>12</v>
      </c>
      <c r="C10" s="119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7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28"/>
      <c r="B11" s="129"/>
      <c r="C11" s="119"/>
      <c r="D11" s="36"/>
      <c r="E11" s="42">
        <v>2365.23</v>
      </c>
      <c r="F11" s="43">
        <v>827.22</v>
      </c>
      <c r="G11" s="43">
        <v>331.21</v>
      </c>
      <c r="H11" s="43">
        <v>0</v>
      </c>
      <c r="I11" s="43"/>
      <c r="J11" s="33">
        <f t="shared" si="7"/>
        <v>3523.66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3523.66</v>
      </c>
      <c r="R11" s="88"/>
    </row>
    <row r="12" spans="1:20" x14ac:dyDescent="0.3">
      <c r="A12" s="128"/>
      <c r="B12" s="129" t="s">
        <v>14</v>
      </c>
      <c r="C12" s="119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28"/>
      <c r="B13" s="129"/>
      <c r="C13" s="119"/>
      <c r="D13" s="36"/>
      <c r="E13" s="42"/>
      <c r="F13" s="43">
        <v>348.42</v>
      </c>
      <c r="G13" s="43">
        <v>1571.65</v>
      </c>
      <c r="H13" s="43"/>
      <c r="I13" s="43"/>
      <c r="J13" s="33">
        <f t="shared" si="7"/>
        <v>1920.0700000000002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1920.0700000000002</v>
      </c>
      <c r="R13" s="88"/>
    </row>
    <row r="14" spans="1:20" x14ac:dyDescent="0.3">
      <c r="A14" s="128" t="s">
        <v>16</v>
      </c>
      <c r="B14" s="129"/>
      <c r="C14" s="119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28"/>
      <c r="B15" s="129"/>
      <c r="C15" s="119"/>
      <c r="D15" s="36"/>
      <c r="E15" s="42"/>
      <c r="F15" s="43"/>
      <c r="G15" s="43">
        <v>1047.95</v>
      </c>
      <c r="H15" s="43"/>
      <c r="I15" s="43"/>
      <c r="J15" s="33">
        <f t="shared" si="7"/>
        <v>1047.95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1047.95</v>
      </c>
      <c r="R15" s="88"/>
    </row>
    <row r="16" spans="1:20" x14ac:dyDescent="0.3">
      <c r="A16" s="128" t="s">
        <v>19</v>
      </c>
      <c r="B16" s="129"/>
      <c r="C16" s="119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28" t="s">
        <v>19</v>
      </c>
      <c r="S16" s="104">
        <f>Q16+Q18</f>
        <v>13020</v>
      </c>
    </row>
    <row r="17" spans="1:19" x14ac:dyDescent="0.3">
      <c r="A17" s="128"/>
      <c r="B17" s="129"/>
      <c r="C17" s="119"/>
      <c r="D17" s="36"/>
      <c r="E17" s="42"/>
      <c r="F17" s="43"/>
      <c r="G17" s="43">
        <v>0</v>
      </c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28"/>
      <c r="S17" s="105">
        <f>Q17+Q19</f>
        <v>0</v>
      </c>
    </row>
    <row r="18" spans="1:19" x14ac:dyDescent="0.3">
      <c r="A18" s="128" t="s">
        <v>19</v>
      </c>
      <c r="B18" s="129"/>
      <c r="C18" s="119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28"/>
      <c r="B19" s="129"/>
      <c r="C19" s="119"/>
      <c r="D19" s="36"/>
      <c r="E19" s="42"/>
      <c r="F19" s="43"/>
      <c r="G19" s="43">
        <v>0</v>
      </c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28" t="s">
        <v>24</v>
      </c>
      <c r="B20" s="129"/>
      <c r="C20" s="119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28"/>
      <c r="B21" s="129"/>
      <c r="C21" s="119"/>
      <c r="D21" s="36"/>
      <c r="E21" s="42"/>
      <c r="F21" s="43"/>
      <c r="G21" s="43">
        <v>236.88</v>
      </c>
      <c r="H21" s="43"/>
      <c r="I21" s="43"/>
      <c r="J21" s="33">
        <f t="shared" si="7"/>
        <v>236.88</v>
      </c>
      <c r="K21" s="42">
        <v>800</v>
      </c>
      <c r="L21" s="43"/>
      <c r="M21" s="33">
        <f t="shared" si="3"/>
        <v>800</v>
      </c>
      <c r="N21" s="42"/>
      <c r="O21" s="43"/>
      <c r="P21" s="34">
        <f t="shared" si="5"/>
        <v>0</v>
      </c>
      <c r="Q21" s="35">
        <f t="shared" si="6"/>
        <v>1036.8800000000001</v>
      </c>
      <c r="R21" s="88"/>
    </row>
    <row r="22" spans="1:19" x14ac:dyDescent="0.3">
      <c r="A22" s="128" t="s">
        <v>27</v>
      </c>
      <c r="B22" s="129"/>
      <c r="C22" s="119" t="s">
        <v>28</v>
      </c>
      <c r="D22" s="130"/>
      <c r="E22" s="37">
        <f>E24+E26+E28+E30+E32</f>
        <v>0</v>
      </c>
      <c r="F22" s="38">
        <f>F24+F26+F28+F30+F32</f>
        <v>0</v>
      </c>
      <c r="G22" s="38">
        <f>G24+G26+G28+G30+G32</f>
        <v>39000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39000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1">
        <f>Q24+Q26+Q28+Q30+Q32</f>
        <v>39000</v>
      </c>
      <c r="R22" s="88"/>
    </row>
    <row r="23" spans="1:19" x14ac:dyDescent="0.3">
      <c r="A23" s="128"/>
      <c r="B23" s="129"/>
      <c r="C23" s="119"/>
      <c r="D23" s="13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  <c r="R23" s="88"/>
    </row>
    <row r="24" spans="1:19" ht="13.8" customHeight="1" x14ac:dyDescent="0.3">
      <c r="A24" s="128"/>
      <c r="B24" s="129" t="s">
        <v>29</v>
      </c>
      <c r="C24" s="113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28"/>
      <c r="B25" s="129"/>
      <c r="C25" s="114"/>
      <c r="D25" s="36"/>
      <c r="E25" s="42"/>
      <c r="F25" s="43"/>
      <c r="G25" s="43">
        <v>0</v>
      </c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28"/>
      <c r="B26" s="129" t="s">
        <v>29</v>
      </c>
      <c r="C26" s="119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28"/>
      <c r="B27" s="129"/>
      <c r="C27" s="119"/>
      <c r="D27" s="36"/>
      <c r="E27" s="42"/>
      <c r="F27" s="43"/>
      <c r="G27" s="43">
        <v>0</v>
      </c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28"/>
      <c r="B28" s="129" t="s">
        <v>32</v>
      </c>
      <c r="C28" s="113" t="s">
        <v>306</v>
      </c>
      <c r="D28" s="130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28"/>
      <c r="B29" s="129"/>
      <c r="C29" s="114"/>
      <c r="D29" s="130"/>
      <c r="E29" s="42"/>
      <c r="F29" s="43"/>
      <c r="G29" s="43">
        <v>0</v>
      </c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28"/>
      <c r="B30" s="129" t="s">
        <v>300</v>
      </c>
      <c r="C30" s="119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x14ac:dyDescent="0.3">
      <c r="A31" s="128"/>
      <c r="B31" s="129"/>
      <c r="C31" s="119"/>
      <c r="D31" s="36"/>
      <c r="E31" s="42"/>
      <c r="F31" s="43"/>
      <c r="G31" s="43">
        <v>0</v>
      </c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x14ac:dyDescent="0.3">
      <c r="A32" s="128"/>
      <c r="B32" s="129" t="s">
        <v>287</v>
      </c>
      <c r="C32" s="119" t="s">
        <v>288</v>
      </c>
      <c r="D32" s="36" t="s">
        <v>30</v>
      </c>
      <c r="E32" s="37">
        <v>0</v>
      </c>
      <c r="F32" s="38">
        <v>0</v>
      </c>
      <c r="G32" s="38">
        <v>26000</v>
      </c>
      <c r="H32" s="38">
        <v>0</v>
      </c>
      <c r="I32" s="38">
        <v>0</v>
      </c>
      <c r="J32" s="39">
        <f t="shared" si="7"/>
        <v>26000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26000</v>
      </c>
      <c r="R32" s="88"/>
    </row>
    <row r="33" spans="1:18" x14ac:dyDescent="0.3">
      <c r="A33" s="128"/>
      <c r="B33" s="129"/>
      <c r="C33" s="119"/>
      <c r="D33" s="36"/>
      <c r="E33" s="42"/>
      <c r="F33" s="43"/>
      <c r="G33" s="43">
        <v>0</v>
      </c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hidden="1" x14ac:dyDescent="0.3">
      <c r="A34" s="128" t="s">
        <v>33</v>
      </c>
      <c r="B34" s="129"/>
      <c r="C34" s="119" t="s">
        <v>34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  <c r="R34" s="88"/>
    </row>
    <row r="35" spans="1:18" hidden="1" x14ac:dyDescent="0.3">
      <c r="A35" s="128"/>
      <c r="B35" s="129"/>
      <c r="C35" s="11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  <c r="R35" s="88"/>
    </row>
    <row r="36" spans="1:18" x14ac:dyDescent="0.3">
      <c r="A36" s="128" t="s">
        <v>35</v>
      </c>
      <c r="B36" s="129"/>
      <c r="C36" s="119" t="s">
        <v>36</v>
      </c>
      <c r="D36" s="13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  <c r="R36" s="88"/>
    </row>
    <row r="37" spans="1:18" ht="14.4" thickBot="1" x14ac:dyDescent="0.35">
      <c r="A37" s="133"/>
      <c r="B37" s="134"/>
      <c r="C37" s="135"/>
      <c r="D37" s="127"/>
      <c r="E37" s="21"/>
      <c r="F37" s="22"/>
      <c r="G37" s="45">
        <v>0</v>
      </c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25">
        <f t="shared" si="6"/>
        <v>0</v>
      </c>
      <c r="R37" s="88"/>
    </row>
    <row r="38" spans="1:18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8"/>
    </row>
    <row r="39" spans="1:18" x14ac:dyDescent="0.3">
      <c r="A39" s="120" t="s">
        <v>37</v>
      </c>
      <c r="B39" s="121"/>
      <c r="C39" s="124" t="s">
        <v>38</v>
      </c>
      <c r="D39" s="126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15935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15935</v>
      </c>
      <c r="R39" s="88"/>
    </row>
    <row r="40" spans="1:18" ht="14.4" thickBot="1" x14ac:dyDescent="0.35">
      <c r="A40" s="122"/>
      <c r="B40" s="123"/>
      <c r="C40" s="125"/>
      <c r="D40" s="127"/>
      <c r="E40" s="21">
        <f>E42+E44+E50+E52+E54+E56</f>
        <v>0</v>
      </c>
      <c r="F40" s="22">
        <f t="shared" si="10"/>
        <v>19.55</v>
      </c>
      <c r="G40" s="22">
        <f t="shared" si="10"/>
        <v>429.87</v>
      </c>
      <c r="H40" s="22">
        <f t="shared" si="10"/>
        <v>0</v>
      </c>
      <c r="I40" s="22">
        <f t="shared" si="10"/>
        <v>0</v>
      </c>
      <c r="J40" s="24">
        <f t="shared" si="11"/>
        <v>449.42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449.42</v>
      </c>
      <c r="R40" s="88"/>
    </row>
    <row r="41" spans="1:18" x14ac:dyDescent="0.3">
      <c r="A41" s="116" t="s">
        <v>39</v>
      </c>
      <c r="B41" s="116"/>
      <c r="C41" s="114" t="s">
        <v>40</v>
      </c>
      <c r="D41" s="49" t="s">
        <v>41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  <c r="R41" s="88"/>
    </row>
    <row r="42" spans="1:18" x14ac:dyDescent="0.3">
      <c r="A42" s="129"/>
      <c r="B42" s="129"/>
      <c r="C42" s="119"/>
      <c r="D42" s="36"/>
      <c r="E42" s="42"/>
      <c r="F42" s="43"/>
      <c r="G42" s="43">
        <v>0</v>
      </c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  <c r="R42" s="88"/>
    </row>
    <row r="43" spans="1:18" x14ac:dyDescent="0.3">
      <c r="A43" s="129" t="s">
        <v>42</v>
      </c>
      <c r="B43" s="129"/>
      <c r="C43" s="119" t="s">
        <v>43</v>
      </c>
      <c r="D43" s="130"/>
      <c r="E43" s="37">
        <f t="shared" ref="E43:P43" si="15">E45+E47</f>
        <v>0</v>
      </c>
      <c r="F43" s="38">
        <v>235</v>
      </c>
      <c r="G43" s="38">
        <v>1300</v>
      </c>
      <c r="H43" s="38">
        <f t="shared" si="15"/>
        <v>0</v>
      </c>
      <c r="I43" s="38">
        <f t="shared" si="15"/>
        <v>0</v>
      </c>
      <c r="J43" s="29">
        <f t="shared" si="11"/>
        <v>1535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1535</v>
      </c>
      <c r="R43" s="88"/>
    </row>
    <row r="44" spans="1:18" x14ac:dyDescent="0.3">
      <c r="A44" s="129"/>
      <c r="B44" s="129"/>
      <c r="C44" s="119"/>
      <c r="D44" s="130"/>
      <c r="E44" s="42"/>
      <c r="F44" s="43">
        <v>19.55</v>
      </c>
      <c r="G44" s="43">
        <v>100</v>
      </c>
      <c r="H44" s="43"/>
      <c r="I44" s="43"/>
      <c r="J44" s="34">
        <f t="shared" si="11"/>
        <v>119.55</v>
      </c>
      <c r="K44" s="42"/>
      <c r="L44" s="43"/>
      <c r="M44" s="34"/>
      <c r="N44" s="42"/>
      <c r="O44" s="43"/>
      <c r="P44" s="34"/>
      <c r="Q44" s="35">
        <f t="shared" si="14"/>
        <v>119.55</v>
      </c>
      <c r="R44" s="88"/>
    </row>
    <row r="45" spans="1:18" hidden="1" x14ac:dyDescent="0.3">
      <c r="A45" s="129"/>
      <c r="B45" s="129" t="s">
        <v>44</v>
      </c>
      <c r="C45" s="119" t="s">
        <v>45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  <c r="R45" s="88"/>
    </row>
    <row r="46" spans="1:18" hidden="1" x14ac:dyDescent="0.3">
      <c r="A46" s="129"/>
      <c r="B46" s="129"/>
      <c r="C46" s="11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  <c r="R46" s="88"/>
    </row>
    <row r="47" spans="1:18" hidden="1" x14ac:dyDescent="0.3">
      <c r="A47" s="129"/>
      <c r="B47" s="129" t="s">
        <v>46</v>
      </c>
      <c r="C47" s="119" t="s">
        <v>47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  <c r="R47" s="88"/>
    </row>
    <row r="48" spans="1:18" hidden="1" x14ac:dyDescent="0.3">
      <c r="A48" s="129"/>
      <c r="B48" s="129"/>
      <c r="C48" s="11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  <c r="R48" s="88"/>
    </row>
    <row r="49" spans="1:19" x14ac:dyDescent="0.3">
      <c r="A49" s="129" t="s">
        <v>48</v>
      </c>
      <c r="B49" s="129"/>
      <c r="C49" s="119" t="s">
        <v>49</v>
      </c>
      <c r="D49" s="36" t="s">
        <v>41</v>
      </c>
      <c r="E49" s="37">
        <v>0</v>
      </c>
      <c r="F49" s="38">
        <v>0</v>
      </c>
      <c r="G49" s="38">
        <v>300</v>
      </c>
      <c r="H49" s="38">
        <v>0</v>
      </c>
      <c r="I49" s="38">
        <v>0</v>
      </c>
      <c r="J49" s="29">
        <f t="shared" si="11"/>
        <v>300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300</v>
      </c>
      <c r="R49" s="129" t="s">
        <v>48</v>
      </c>
      <c r="S49" s="104">
        <f>Q49+Q51</f>
        <v>5300</v>
      </c>
    </row>
    <row r="50" spans="1:19" x14ac:dyDescent="0.3">
      <c r="A50" s="129"/>
      <c r="B50" s="129"/>
      <c r="C50" s="119"/>
      <c r="D50" s="36"/>
      <c r="E50" s="42"/>
      <c r="F50" s="43"/>
      <c r="G50" s="43">
        <v>0</v>
      </c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  <c r="R50" s="129"/>
      <c r="S50" s="105">
        <f>Q50+Q52</f>
        <v>235.2</v>
      </c>
    </row>
    <row r="51" spans="1:19" x14ac:dyDescent="0.3">
      <c r="A51" s="129" t="s">
        <v>48</v>
      </c>
      <c r="B51" s="129"/>
      <c r="C51" s="119" t="s">
        <v>50</v>
      </c>
      <c r="D51" s="36" t="s">
        <v>51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  <c r="R51" s="88"/>
    </row>
    <row r="52" spans="1:19" x14ac:dyDescent="0.3">
      <c r="A52" s="129"/>
      <c r="B52" s="129"/>
      <c r="C52" s="119"/>
      <c r="D52" s="36"/>
      <c r="E52" s="42"/>
      <c r="F52" s="43"/>
      <c r="G52" s="43">
        <v>235.2</v>
      </c>
      <c r="H52" s="43"/>
      <c r="I52" s="43"/>
      <c r="J52" s="34">
        <f t="shared" si="11"/>
        <v>235.2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235.2</v>
      </c>
      <c r="R52" s="88"/>
    </row>
    <row r="53" spans="1:19" x14ac:dyDescent="0.3">
      <c r="A53" s="129" t="s">
        <v>52</v>
      </c>
      <c r="B53" s="129"/>
      <c r="C53" s="119" t="s">
        <v>53</v>
      </c>
      <c r="D53" s="36" t="s">
        <v>41</v>
      </c>
      <c r="E53" s="37">
        <v>0</v>
      </c>
      <c r="F53" s="38">
        <v>0</v>
      </c>
      <c r="G53" s="38">
        <v>4500</v>
      </c>
      <c r="H53" s="38">
        <v>0</v>
      </c>
      <c r="I53" s="38">
        <v>0</v>
      </c>
      <c r="J53" s="29">
        <f t="shared" si="11"/>
        <v>4500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4500</v>
      </c>
      <c r="R53" s="88"/>
    </row>
    <row r="54" spans="1:19" x14ac:dyDescent="0.3">
      <c r="A54" s="129"/>
      <c r="B54" s="129"/>
      <c r="C54" s="119"/>
      <c r="D54" s="36"/>
      <c r="E54" s="42"/>
      <c r="F54" s="43"/>
      <c r="G54" s="43">
        <v>94.67</v>
      </c>
      <c r="H54" s="43"/>
      <c r="I54" s="43"/>
      <c r="J54" s="34">
        <f t="shared" si="11"/>
        <v>94.67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94.67</v>
      </c>
      <c r="R54" s="88"/>
    </row>
    <row r="55" spans="1:19" x14ac:dyDescent="0.3">
      <c r="A55" s="129" t="s">
        <v>54</v>
      </c>
      <c r="B55" s="129"/>
      <c r="C55" s="119" t="s">
        <v>55</v>
      </c>
      <c r="D55" s="36" t="s">
        <v>56</v>
      </c>
      <c r="E55" s="37">
        <v>0</v>
      </c>
      <c r="F55" s="38">
        <v>0</v>
      </c>
      <c r="G55" s="38">
        <v>1600</v>
      </c>
      <c r="H55" s="38">
        <v>0</v>
      </c>
      <c r="I55" s="38">
        <v>0</v>
      </c>
      <c r="J55" s="29">
        <f t="shared" si="11"/>
        <v>1600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1600</v>
      </c>
      <c r="R55" s="88"/>
    </row>
    <row r="56" spans="1:19" ht="14.4" thickBot="1" x14ac:dyDescent="0.35">
      <c r="A56" s="134"/>
      <c r="B56" s="134"/>
      <c r="C56" s="135"/>
      <c r="D56" s="50"/>
      <c r="E56" s="51"/>
      <c r="F56" s="45"/>
      <c r="G56" s="45">
        <v>0</v>
      </c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  <c r="R56" s="88"/>
    </row>
    <row r="57" spans="1:19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8"/>
    </row>
    <row r="58" spans="1:19" x14ac:dyDescent="0.3">
      <c r="A58" s="120" t="s">
        <v>57</v>
      </c>
      <c r="B58" s="121"/>
      <c r="C58" s="124" t="s">
        <v>58</v>
      </c>
      <c r="D58" s="126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68684</v>
      </c>
      <c r="H58" s="17">
        <f>H60+H62+H64+H66+H68+H70+H72+H74+H76+H78+H80+H82</f>
        <v>0</v>
      </c>
      <c r="I58" s="17">
        <f>I60+I62+I64+I66+I68+I70+I72+I74+I76+I78+I80+I82</f>
        <v>1</v>
      </c>
      <c r="J58" s="19">
        <f t="shared" ref="J58:J83" si="16">SUM(E58:I58)</f>
        <v>69078</v>
      </c>
      <c r="K58" s="52">
        <f>K60+K62+K64+K66+K68+K70+K72+K74+K76+K78+K80+K82</f>
        <v>11766</v>
      </c>
      <c r="L58" s="17">
        <f>L60+L62+L64+L66+L68+L70+L72+L74+L76+L78+L80+L82</f>
        <v>0</v>
      </c>
      <c r="M58" s="19">
        <f t="shared" ref="M58:M83" si="17">SUM(K58:L58)</f>
        <v>11766</v>
      </c>
      <c r="N58" s="52">
        <f>N60+N62+N64+N66+N68+N70+N72+N74+N76+N78+N80+N82</f>
        <v>0</v>
      </c>
      <c r="O58" s="17">
        <f>O60+O62+O64+O66+O68+O70+O72+O74+O76+O78+O80+O82</f>
        <v>0</v>
      </c>
      <c r="P58" s="19">
        <f t="shared" ref="P58:P83" si="18">SUM(N58:O58)</f>
        <v>0</v>
      </c>
      <c r="Q58" s="20">
        <f t="shared" ref="Q58:Q83" si="19">P58+M58+J58</f>
        <v>80844</v>
      </c>
      <c r="R58" s="88"/>
    </row>
    <row r="59" spans="1:19" ht="14.4" thickBot="1" x14ac:dyDescent="0.35">
      <c r="A59" s="122"/>
      <c r="B59" s="123"/>
      <c r="C59" s="125"/>
      <c r="D59" s="127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3482.4</v>
      </c>
      <c r="H59" s="22">
        <f>H61+H63+H65+H69+H71+H73+H75+H77+H79+H81+H83</f>
        <v>0</v>
      </c>
      <c r="I59" s="22">
        <f>I61+I63+I65+I69+I71+I73+I75+I77+I79+I81+I83</f>
        <v>0.08</v>
      </c>
      <c r="J59" s="24">
        <f t="shared" si="16"/>
        <v>3482.48</v>
      </c>
      <c r="K59" s="53">
        <f>K61+K63+K65+K69+K71+K73+K75+K77+K79+K81+K83</f>
        <v>147.15</v>
      </c>
      <c r="L59" s="22">
        <f>L61+L63+L65+L69+L71+L73+L75+L77+L79+L81+L83</f>
        <v>0</v>
      </c>
      <c r="M59" s="24">
        <f t="shared" si="17"/>
        <v>147.15</v>
      </c>
      <c r="N59" s="53">
        <f>N61+N63+N65+N69+N71+N73+N75+N77+N79+N81+N83</f>
        <v>0</v>
      </c>
      <c r="O59" s="22">
        <f>O61+O63+O65+O69+O71+O73+O75+O77+O79+O81+O83</f>
        <v>0</v>
      </c>
      <c r="P59" s="24">
        <f t="shared" si="18"/>
        <v>0</v>
      </c>
      <c r="Q59" s="25">
        <f t="shared" si="19"/>
        <v>3629.63</v>
      </c>
      <c r="R59" s="88"/>
    </row>
    <row r="60" spans="1:19" x14ac:dyDescent="0.3">
      <c r="A60" s="116" t="s">
        <v>59</v>
      </c>
      <c r="B60" s="116"/>
      <c r="C60" s="114" t="s">
        <v>245</v>
      </c>
      <c r="D60" s="49" t="s">
        <v>41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  <c r="R60" s="88"/>
    </row>
    <row r="61" spans="1:19" x14ac:dyDescent="0.3">
      <c r="A61" s="129"/>
      <c r="B61" s="129"/>
      <c r="C61" s="119"/>
      <c r="D61" s="36"/>
      <c r="E61" s="42"/>
      <c r="F61" s="43"/>
      <c r="G61" s="43">
        <v>1121.03</v>
      </c>
      <c r="H61" s="43"/>
      <c r="I61" s="43"/>
      <c r="J61" s="34">
        <f t="shared" si="16"/>
        <v>1121.03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1121.03</v>
      </c>
      <c r="R61" s="88"/>
    </row>
    <row r="62" spans="1:19" x14ac:dyDescent="0.3">
      <c r="A62" s="129" t="s">
        <v>60</v>
      </c>
      <c r="B62" s="129"/>
      <c r="C62" s="119" t="s">
        <v>61</v>
      </c>
      <c r="D62" s="36" t="s">
        <v>41</v>
      </c>
      <c r="E62" s="37">
        <v>0</v>
      </c>
      <c r="F62" s="38">
        <v>0</v>
      </c>
      <c r="G62" s="38">
        <v>27500</v>
      </c>
      <c r="H62" s="38">
        <v>0</v>
      </c>
      <c r="I62" s="38">
        <v>0</v>
      </c>
      <c r="J62" s="29">
        <f>SUM(E62:I62)</f>
        <v>27500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27500</v>
      </c>
      <c r="R62" s="88"/>
    </row>
    <row r="63" spans="1:19" x14ac:dyDescent="0.3">
      <c r="A63" s="129"/>
      <c r="B63" s="129"/>
      <c r="C63" s="119"/>
      <c r="D63" s="36"/>
      <c r="E63" s="42"/>
      <c r="F63" s="43"/>
      <c r="G63" s="43">
        <v>967.51</v>
      </c>
      <c r="H63" s="43"/>
      <c r="I63" s="43"/>
      <c r="J63" s="34">
        <f t="shared" si="16"/>
        <v>967.51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967.51</v>
      </c>
      <c r="R63" s="88"/>
    </row>
    <row r="64" spans="1:19" ht="13.8" hidden="1" customHeight="1" x14ac:dyDescent="0.3">
      <c r="A64" s="129" t="s">
        <v>62</v>
      </c>
      <c r="B64" s="129"/>
      <c r="C64" s="113" t="s">
        <v>246</v>
      </c>
      <c r="D64" s="36" t="s">
        <v>63</v>
      </c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29">
        <f>SUM(E64:I64)</f>
        <v>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0</v>
      </c>
      <c r="R64" s="88"/>
    </row>
    <row r="65" spans="1:19" hidden="1" x14ac:dyDescent="0.3">
      <c r="A65" s="129"/>
      <c r="B65" s="129"/>
      <c r="C65" s="114"/>
      <c r="D65" s="36"/>
      <c r="E65" s="42"/>
      <c r="F65" s="43"/>
      <c r="G65" s="43"/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  <c r="R65" s="88"/>
    </row>
    <row r="66" spans="1:19" x14ac:dyDescent="0.3">
      <c r="A66" s="129" t="s">
        <v>62</v>
      </c>
      <c r="B66" s="129"/>
      <c r="C66" s="119" t="s">
        <v>248</v>
      </c>
      <c r="D66" s="36" t="s">
        <v>26</v>
      </c>
      <c r="E66" s="37">
        <v>0</v>
      </c>
      <c r="F66" s="38">
        <v>0</v>
      </c>
      <c r="G66" s="38">
        <v>20</v>
      </c>
      <c r="H66" s="38">
        <v>0</v>
      </c>
      <c r="I66" s="38">
        <v>0</v>
      </c>
      <c r="J66" s="29">
        <f>SUM(E66:I66)</f>
        <v>20</v>
      </c>
      <c r="K66" s="44">
        <v>10000</v>
      </c>
      <c r="L66" s="38">
        <v>0</v>
      </c>
      <c r="M66" s="40">
        <f>SUM(K66:L66)</f>
        <v>10000</v>
      </c>
      <c r="N66" s="44">
        <v>0</v>
      </c>
      <c r="O66" s="38">
        <v>0</v>
      </c>
      <c r="P66" s="40">
        <f t="shared" si="18"/>
        <v>0</v>
      </c>
      <c r="Q66" s="41">
        <f>P66+M66+J66</f>
        <v>10020</v>
      </c>
      <c r="R66" s="129" t="s">
        <v>62</v>
      </c>
      <c r="S66" s="104">
        <f>Q66+Q68</f>
        <v>15864</v>
      </c>
    </row>
    <row r="67" spans="1:19" x14ac:dyDescent="0.3">
      <c r="A67" s="129"/>
      <c r="B67" s="129"/>
      <c r="C67" s="119"/>
      <c r="D67" s="36"/>
      <c r="E67" s="42"/>
      <c r="F67" s="43"/>
      <c r="G67" s="43">
        <v>0</v>
      </c>
      <c r="H67" s="43"/>
      <c r="I67" s="43"/>
      <c r="J67" s="34">
        <f>SUM(E67:I67)</f>
        <v>0</v>
      </c>
      <c r="K67" s="55">
        <v>0</v>
      </c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  <c r="R67" s="129"/>
      <c r="S67" s="105">
        <f>Q67+Q69</f>
        <v>93.5</v>
      </c>
    </row>
    <row r="68" spans="1:19" ht="13.8" customHeight="1" x14ac:dyDescent="0.3">
      <c r="A68" s="129" t="s">
        <v>62</v>
      </c>
      <c r="B68" s="129"/>
      <c r="C68" s="113" t="s">
        <v>307</v>
      </c>
      <c r="D68" s="36" t="s">
        <v>63</v>
      </c>
      <c r="E68" s="37">
        <v>0</v>
      </c>
      <c r="F68" s="38">
        <v>0</v>
      </c>
      <c r="G68" s="38">
        <v>5844</v>
      </c>
      <c r="H68" s="38">
        <v>0</v>
      </c>
      <c r="I68" s="38">
        <v>0</v>
      </c>
      <c r="J68" s="29">
        <f>SUM(E68:I68)</f>
        <v>5844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5844</v>
      </c>
      <c r="R68" s="88"/>
    </row>
    <row r="69" spans="1:19" x14ac:dyDescent="0.3">
      <c r="A69" s="129"/>
      <c r="B69" s="129"/>
      <c r="C69" s="114"/>
      <c r="D69" s="36"/>
      <c r="E69" s="42"/>
      <c r="F69" s="43"/>
      <c r="G69" s="43">
        <v>93.5</v>
      </c>
      <c r="H69" s="43"/>
      <c r="I69" s="43"/>
      <c r="J69" s="34">
        <f t="shared" si="16"/>
        <v>93.5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93.5</v>
      </c>
      <c r="R69" s="88"/>
    </row>
    <row r="70" spans="1:19" hidden="1" x14ac:dyDescent="0.3">
      <c r="A70" s="129" t="s">
        <v>62</v>
      </c>
      <c r="B70" s="129"/>
      <c r="C70" s="119" t="s">
        <v>247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  <c r="R70" s="88"/>
    </row>
    <row r="71" spans="1:19" hidden="1" x14ac:dyDescent="0.3">
      <c r="A71" s="129"/>
      <c r="B71" s="129"/>
      <c r="C71" s="119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  <c r="R71" s="88"/>
    </row>
    <row r="72" spans="1:19" hidden="1" x14ac:dyDescent="0.3">
      <c r="A72" s="115" t="s">
        <v>62</v>
      </c>
      <c r="B72" s="115"/>
      <c r="C72" s="113" t="s">
        <v>249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18"/>
        <v>0</v>
      </c>
      <c r="Q72" s="41">
        <f t="shared" si="19"/>
        <v>0</v>
      </c>
      <c r="R72" s="88"/>
    </row>
    <row r="73" spans="1:19" hidden="1" x14ac:dyDescent="0.3">
      <c r="A73" s="116"/>
      <c r="B73" s="116"/>
      <c r="C73" s="114"/>
      <c r="D73" s="36"/>
      <c r="E73" s="42"/>
      <c r="F73" s="43"/>
      <c r="G73" s="43"/>
      <c r="H73" s="43"/>
      <c r="I73" s="43"/>
      <c r="J73" s="34">
        <f t="shared" si="16"/>
        <v>0</v>
      </c>
      <c r="K73" s="55"/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  <c r="R73" s="88"/>
    </row>
    <row r="74" spans="1:19" x14ac:dyDescent="0.3">
      <c r="A74" s="129" t="s">
        <v>64</v>
      </c>
      <c r="B74" s="129"/>
      <c r="C74" s="119" t="s">
        <v>65</v>
      </c>
      <c r="D74" s="36" t="s">
        <v>66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  <c r="R74" s="88"/>
    </row>
    <row r="75" spans="1:19" x14ac:dyDescent="0.3">
      <c r="A75" s="129"/>
      <c r="B75" s="129"/>
      <c r="C75" s="119"/>
      <c r="D75" s="36"/>
      <c r="E75" s="42"/>
      <c r="F75" s="43">
        <v>0</v>
      </c>
      <c r="G75" s="43">
        <v>0</v>
      </c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  <c r="R75" s="88"/>
    </row>
    <row r="76" spans="1:19" x14ac:dyDescent="0.3">
      <c r="A76" s="129" t="s">
        <v>67</v>
      </c>
      <c r="B76" s="129"/>
      <c r="C76" s="119" t="s">
        <v>68</v>
      </c>
      <c r="D76" s="36" t="s">
        <v>41</v>
      </c>
      <c r="E76" s="37">
        <v>0</v>
      </c>
      <c r="F76" s="38">
        <v>0</v>
      </c>
      <c r="G76" s="38">
        <v>250</v>
      </c>
      <c r="H76" s="38">
        <v>0</v>
      </c>
      <c r="I76" s="38">
        <v>0</v>
      </c>
      <c r="J76" s="29">
        <f>SUM(E76:I76)</f>
        <v>250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250</v>
      </c>
      <c r="R76" s="88"/>
    </row>
    <row r="77" spans="1:19" x14ac:dyDescent="0.3">
      <c r="A77" s="129"/>
      <c r="B77" s="129"/>
      <c r="C77" s="119"/>
      <c r="D77" s="36"/>
      <c r="E77" s="42"/>
      <c r="F77" s="43"/>
      <c r="G77" s="43">
        <v>0</v>
      </c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  <c r="R77" s="88"/>
    </row>
    <row r="78" spans="1:19" x14ac:dyDescent="0.3">
      <c r="A78" s="129" t="s">
        <v>69</v>
      </c>
      <c r="B78" s="129"/>
      <c r="C78" s="119" t="s">
        <v>70</v>
      </c>
      <c r="D78" s="36" t="s">
        <v>41</v>
      </c>
      <c r="E78" s="37">
        <v>0</v>
      </c>
      <c r="F78" s="38">
        <v>0</v>
      </c>
      <c r="G78" s="38">
        <v>15700</v>
      </c>
      <c r="H78" s="38">
        <v>0</v>
      </c>
      <c r="I78" s="38">
        <v>1</v>
      </c>
      <c r="J78" s="29">
        <f>SUM(E78:I78)</f>
        <v>15701</v>
      </c>
      <c r="K78" s="44">
        <v>1766</v>
      </c>
      <c r="L78" s="38">
        <v>0</v>
      </c>
      <c r="M78" s="40">
        <f>SUM(K78:L78)</f>
        <v>1766</v>
      </c>
      <c r="N78" s="44">
        <v>0</v>
      </c>
      <c r="O78" s="38">
        <v>0</v>
      </c>
      <c r="P78" s="40">
        <f t="shared" si="18"/>
        <v>0</v>
      </c>
      <c r="Q78" s="41">
        <f t="shared" si="19"/>
        <v>17467</v>
      </c>
      <c r="R78" s="129" t="s">
        <v>69</v>
      </c>
      <c r="S78" s="104">
        <f>Q78+Q80</f>
        <v>20567</v>
      </c>
    </row>
    <row r="79" spans="1:19" x14ac:dyDescent="0.3">
      <c r="A79" s="129"/>
      <c r="B79" s="129"/>
      <c r="C79" s="119"/>
      <c r="D79" s="36"/>
      <c r="E79" s="42"/>
      <c r="F79" s="43"/>
      <c r="G79" s="43">
        <v>1043.77</v>
      </c>
      <c r="H79" s="43"/>
      <c r="I79" s="43">
        <v>0.08</v>
      </c>
      <c r="J79" s="34">
        <f t="shared" si="16"/>
        <v>1043.8499999999999</v>
      </c>
      <c r="K79" s="55">
        <v>147.15</v>
      </c>
      <c r="L79" s="43"/>
      <c r="M79" s="34">
        <f t="shared" si="17"/>
        <v>147.15</v>
      </c>
      <c r="N79" s="55"/>
      <c r="O79" s="43"/>
      <c r="P79" s="34">
        <f t="shared" si="18"/>
        <v>0</v>
      </c>
      <c r="Q79" s="35">
        <f t="shared" si="19"/>
        <v>1191</v>
      </c>
      <c r="R79" s="129"/>
      <c r="S79" s="105">
        <f>Q79+Q81</f>
        <v>1447.59</v>
      </c>
    </row>
    <row r="80" spans="1:19" x14ac:dyDescent="0.3">
      <c r="A80" s="129" t="s">
        <v>69</v>
      </c>
      <c r="B80" s="129"/>
      <c r="C80" s="119" t="s">
        <v>71</v>
      </c>
      <c r="D80" s="36" t="s">
        <v>72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3100</v>
      </c>
      <c r="R80" s="88"/>
    </row>
    <row r="81" spans="1:19" x14ac:dyDescent="0.3">
      <c r="A81" s="129"/>
      <c r="B81" s="129"/>
      <c r="C81" s="119" t="s">
        <v>73</v>
      </c>
      <c r="D81" s="36"/>
      <c r="E81" s="42"/>
      <c r="F81" s="43"/>
      <c r="G81" s="43">
        <v>256.58999999999997</v>
      </c>
      <c r="H81" s="43"/>
      <c r="I81" s="43"/>
      <c r="J81" s="34">
        <f t="shared" si="16"/>
        <v>256.58999999999997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256.58999999999997</v>
      </c>
      <c r="R81" s="88"/>
    </row>
    <row r="82" spans="1:19" hidden="1" x14ac:dyDescent="0.3">
      <c r="A82" s="129" t="s">
        <v>69</v>
      </c>
      <c r="B82" s="129"/>
      <c r="C82" s="119" t="s">
        <v>73</v>
      </c>
      <c r="D82" s="36" t="s">
        <v>72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  <c r="R82" s="88"/>
    </row>
    <row r="83" spans="1:19" ht="14.4" hidden="1" thickBot="1" x14ac:dyDescent="0.35">
      <c r="A83" s="134"/>
      <c r="B83" s="134"/>
      <c r="C83" s="135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  <c r="R83" s="88"/>
    </row>
    <row r="84" spans="1:19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8"/>
    </row>
    <row r="85" spans="1:19" x14ac:dyDescent="0.3">
      <c r="A85" s="120" t="s">
        <v>74</v>
      </c>
      <c r="B85" s="121"/>
      <c r="C85" s="124" t="s">
        <v>75</v>
      </c>
      <c r="D85" s="126"/>
      <c r="E85" s="16">
        <f>E87+E89+E91+E93</f>
        <v>4476</v>
      </c>
      <c r="F85" s="16">
        <f t="shared" ref="F85:H85" si="20">F87+F89+F91+F93</f>
        <v>3066</v>
      </c>
      <c r="G85" s="16">
        <f t="shared" si="20"/>
        <v>11491</v>
      </c>
      <c r="H85" s="16">
        <f t="shared" si="20"/>
        <v>8</v>
      </c>
      <c r="I85" s="16">
        <f>I87+I89+I91+I93</f>
        <v>0</v>
      </c>
      <c r="J85" s="19">
        <f t="shared" ref="J85:J94" si="21">SUM(E85:I85)</f>
        <v>19041</v>
      </c>
      <c r="K85" s="16">
        <f>K87+K89+K91+K93</f>
        <v>0</v>
      </c>
      <c r="L85" s="17">
        <f>L87+L89+L91+L93</f>
        <v>0</v>
      </c>
      <c r="M85" s="19">
        <f t="shared" ref="M85:M94" si="22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23">SUM(N85:O85)</f>
        <v>0</v>
      </c>
      <c r="Q85" s="20">
        <f>P85+M85+J85</f>
        <v>19041</v>
      </c>
      <c r="R85" s="88"/>
    </row>
    <row r="86" spans="1:19" ht="14.4" thickBot="1" x14ac:dyDescent="0.35">
      <c r="A86" s="122"/>
      <c r="B86" s="123"/>
      <c r="C86" s="125"/>
      <c r="D86" s="127"/>
      <c r="E86" s="21">
        <f t="shared" ref="E86:I86" si="24">E88+D90+E92+E94</f>
        <v>0</v>
      </c>
      <c r="F86" s="22">
        <f t="shared" si="24"/>
        <v>451.42</v>
      </c>
      <c r="G86" s="22">
        <f t="shared" si="24"/>
        <v>911.7</v>
      </c>
      <c r="H86" s="22">
        <f t="shared" si="24"/>
        <v>0</v>
      </c>
      <c r="I86" s="22">
        <f t="shared" si="24"/>
        <v>0</v>
      </c>
      <c r="J86" s="24">
        <f t="shared" si="21"/>
        <v>1363.1200000000001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5">P86+M86+J86</f>
        <v>1363.1200000000001</v>
      </c>
      <c r="R86" s="88"/>
    </row>
    <row r="87" spans="1:19" x14ac:dyDescent="0.3">
      <c r="A87" s="116" t="s">
        <v>76</v>
      </c>
      <c r="B87" s="116"/>
      <c r="C87" s="114" t="s">
        <v>77</v>
      </c>
      <c r="D87" s="49" t="s">
        <v>78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44">
        <v>0</v>
      </c>
      <c r="O87" s="38">
        <v>0</v>
      </c>
      <c r="P87" s="40">
        <f t="shared" si="23"/>
        <v>0</v>
      </c>
      <c r="Q87" s="41">
        <f t="shared" si="25"/>
        <v>5340</v>
      </c>
      <c r="R87" s="88"/>
    </row>
    <row r="88" spans="1:19" x14ac:dyDescent="0.3">
      <c r="A88" s="129"/>
      <c r="B88" s="129"/>
      <c r="C88" s="119"/>
      <c r="D88" s="36"/>
      <c r="E88" s="42">
        <v>0</v>
      </c>
      <c r="F88" s="43">
        <v>0</v>
      </c>
      <c r="G88" s="43">
        <v>4.5</v>
      </c>
      <c r="H88" s="43">
        <v>0</v>
      </c>
      <c r="I88" s="43"/>
      <c r="J88" s="34">
        <f t="shared" si="21"/>
        <v>4.5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5"/>
        <v>4.5</v>
      </c>
      <c r="R88" s="88"/>
    </row>
    <row r="89" spans="1:19" x14ac:dyDescent="0.3">
      <c r="A89" s="115" t="s">
        <v>79</v>
      </c>
      <c r="B89" s="115"/>
      <c r="C89" s="113" t="s">
        <v>80</v>
      </c>
      <c r="D89" s="103"/>
      <c r="E89" s="37">
        <v>1036</v>
      </c>
      <c r="F89" s="38">
        <v>362</v>
      </c>
      <c r="G89" s="38">
        <v>300</v>
      </c>
      <c r="H89" s="38">
        <v>0</v>
      </c>
      <c r="I89" s="38">
        <v>0</v>
      </c>
      <c r="J89" s="29">
        <f>SUM(D89:H89)</f>
        <v>1698</v>
      </c>
      <c r="K89" s="44">
        <v>0</v>
      </c>
      <c r="L89" s="38">
        <v>0</v>
      </c>
      <c r="M89" s="29">
        <f>SUM(K89:L89)</f>
        <v>0</v>
      </c>
      <c r="N89" s="44">
        <v>0</v>
      </c>
      <c r="O89" s="38">
        <v>0</v>
      </c>
      <c r="P89" s="29">
        <f>SUM(N89:O89)</f>
        <v>0</v>
      </c>
      <c r="Q89" s="41">
        <f>P89+M89+J89</f>
        <v>1698</v>
      </c>
      <c r="R89" s="129" t="s">
        <v>79</v>
      </c>
      <c r="S89" s="104">
        <f>Q89+Q91</f>
        <v>1888</v>
      </c>
    </row>
    <row r="90" spans="1:19" x14ac:dyDescent="0.3">
      <c r="A90" s="116"/>
      <c r="B90" s="116"/>
      <c r="C90" s="114"/>
      <c r="D90" s="103"/>
      <c r="E90" s="42">
        <v>0</v>
      </c>
      <c r="F90" s="43">
        <v>0</v>
      </c>
      <c r="G90" s="43">
        <v>0</v>
      </c>
      <c r="H90" s="43"/>
      <c r="I90" s="43"/>
      <c r="J90" s="34">
        <f>SUM(D90:H90)</f>
        <v>0</v>
      </c>
      <c r="K90" s="55"/>
      <c r="L90" s="43"/>
      <c r="M90" s="34">
        <f t="shared" si="22"/>
        <v>0</v>
      </c>
      <c r="N90" s="55"/>
      <c r="O90" s="43"/>
      <c r="P90" s="34">
        <f t="shared" ref="P90" si="26">SUM(N90:O90)</f>
        <v>0</v>
      </c>
      <c r="Q90" s="35">
        <f t="shared" si="25"/>
        <v>0</v>
      </c>
      <c r="R90" s="129"/>
      <c r="S90" s="105">
        <f>Q90+Q92</f>
        <v>0</v>
      </c>
    </row>
    <row r="91" spans="1:19" x14ac:dyDescent="0.3">
      <c r="A91" s="115" t="s">
        <v>79</v>
      </c>
      <c r="B91" s="115"/>
      <c r="C91" s="113" t="s">
        <v>308</v>
      </c>
      <c r="D91" s="111"/>
      <c r="E91" s="37">
        <v>0</v>
      </c>
      <c r="F91" s="38">
        <v>0</v>
      </c>
      <c r="G91" s="38">
        <v>190</v>
      </c>
      <c r="H91" s="38">
        <v>0</v>
      </c>
      <c r="I91" s="38">
        <v>0</v>
      </c>
      <c r="J91" s="29">
        <f>SUM(E91:I91)</f>
        <v>190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5"/>
        <v>190</v>
      </c>
      <c r="R91" s="88"/>
    </row>
    <row r="92" spans="1:19" x14ac:dyDescent="0.3">
      <c r="A92" s="116"/>
      <c r="B92" s="116"/>
      <c r="C92" s="114"/>
      <c r="D92" s="112"/>
      <c r="E92" s="42"/>
      <c r="F92" s="43"/>
      <c r="G92" s="43">
        <v>0</v>
      </c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5"/>
        <v>0</v>
      </c>
      <c r="R92" s="88"/>
    </row>
    <row r="93" spans="1:19" x14ac:dyDescent="0.3">
      <c r="A93" s="129" t="s">
        <v>81</v>
      </c>
      <c r="B93" s="129"/>
      <c r="C93" s="119" t="s">
        <v>82</v>
      </c>
      <c r="D93" s="36" t="s">
        <v>23</v>
      </c>
      <c r="E93" s="37">
        <v>0</v>
      </c>
      <c r="F93" s="38">
        <v>1673</v>
      </c>
      <c r="G93" s="38">
        <v>10140</v>
      </c>
      <c r="H93" s="38">
        <v>0</v>
      </c>
      <c r="I93" s="38">
        <v>0</v>
      </c>
      <c r="J93" s="29">
        <f t="shared" si="21"/>
        <v>11813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5"/>
        <v>11813</v>
      </c>
      <c r="R93" s="88"/>
    </row>
    <row r="94" spans="1:19" ht="14.4" thickBot="1" x14ac:dyDescent="0.35">
      <c r="A94" s="134"/>
      <c r="B94" s="134"/>
      <c r="C94" s="135"/>
      <c r="D94" s="50"/>
      <c r="E94" s="51"/>
      <c r="F94" s="45">
        <v>451.42</v>
      </c>
      <c r="G94" s="45">
        <v>907.2</v>
      </c>
      <c r="H94" s="45"/>
      <c r="I94" s="45"/>
      <c r="J94" s="24">
        <f t="shared" si="21"/>
        <v>1358.6200000000001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5"/>
        <v>1358.6200000000001</v>
      </c>
      <c r="R94" s="88"/>
    </row>
    <row r="95" spans="1:19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8"/>
    </row>
    <row r="96" spans="1:19" x14ac:dyDescent="0.3">
      <c r="A96" s="120" t="s">
        <v>83</v>
      </c>
      <c r="B96" s="121"/>
      <c r="C96" s="124" t="s">
        <v>84</v>
      </c>
      <c r="D96" s="131"/>
      <c r="E96" s="16">
        <f t="shared" ref="E96:I97" si="27">E98+E100+E102+E104+E106</f>
        <v>88870</v>
      </c>
      <c r="F96" s="17">
        <f t="shared" si="27"/>
        <v>31083</v>
      </c>
      <c r="G96" s="17">
        <f t="shared" si="27"/>
        <v>32329</v>
      </c>
      <c r="H96" s="17">
        <f t="shared" si="27"/>
        <v>526</v>
      </c>
      <c r="I96" s="17">
        <f t="shared" si="27"/>
        <v>0</v>
      </c>
      <c r="J96" s="19">
        <f t="shared" ref="J96:J107" si="28">SUM(E96:I96)</f>
        <v>152808</v>
      </c>
      <c r="K96" s="52">
        <f>K98+K100+K102+K104+K106</f>
        <v>0</v>
      </c>
      <c r="L96" s="17">
        <f>L98+L100+L102+L104+L106</f>
        <v>0</v>
      </c>
      <c r="M96" s="19">
        <f t="shared" ref="M96:M107" si="29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0">SUM(N96:O96)</f>
        <v>0</v>
      </c>
      <c r="Q96" s="20">
        <f t="shared" ref="Q96:Q107" si="31">P96+M96+J96</f>
        <v>152808</v>
      </c>
      <c r="R96" s="88"/>
    </row>
    <row r="97" spans="1:18" ht="14.4" thickBot="1" x14ac:dyDescent="0.35">
      <c r="A97" s="122"/>
      <c r="B97" s="123"/>
      <c r="C97" s="125"/>
      <c r="D97" s="132"/>
      <c r="E97" s="21">
        <f t="shared" si="27"/>
        <v>5851.69</v>
      </c>
      <c r="F97" s="22">
        <f t="shared" si="27"/>
        <v>2046.87</v>
      </c>
      <c r="G97" s="22">
        <f t="shared" si="27"/>
        <v>1529.45</v>
      </c>
      <c r="H97" s="22">
        <f t="shared" si="27"/>
        <v>0</v>
      </c>
      <c r="I97" s="22">
        <f t="shared" si="27"/>
        <v>0</v>
      </c>
      <c r="J97" s="24">
        <f t="shared" si="28"/>
        <v>9428.01</v>
      </c>
      <c r="K97" s="53">
        <f>K99+K101+K103+K105+K107</f>
        <v>0</v>
      </c>
      <c r="L97" s="22">
        <f>L99+L101+L103+L105+L107</f>
        <v>0</v>
      </c>
      <c r="M97" s="24">
        <f t="shared" si="29"/>
        <v>0</v>
      </c>
      <c r="N97" s="53">
        <f>N99+N101+N103+N105+N107</f>
        <v>0</v>
      </c>
      <c r="O97" s="22">
        <f>O99+O101+O103+O105+O107</f>
        <v>0</v>
      </c>
      <c r="P97" s="24">
        <f t="shared" si="30"/>
        <v>0</v>
      </c>
      <c r="Q97" s="25">
        <f t="shared" si="31"/>
        <v>9428.01</v>
      </c>
      <c r="R97" s="88"/>
    </row>
    <row r="98" spans="1:18" x14ac:dyDescent="0.3">
      <c r="A98" s="118" t="s">
        <v>85</v>
      </c>
      <c r="B98" s="116"/>
      <c r="C98" s="114" t="s">
        <v>86</v>
      </c>
      <c r="D98" s="58" t="s">
        <v>72</v>
      </c>
      <c r="E98" s="26">
        <v>65677</v>
      </c>
      <c r="F98" s="27">
        <v>23071</v>
      </c>
      <c r="G98" s="27">
        <v>13528</v>
      </c>
      <c r="H98" s="27">
        <v>217</v>
      </c>
      <c r="I98" s="27">
        <v>0</v>
      </c>
      <c r="J98" s="29">
        <f t="shared" si="28"/>
        <v>102493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0"/>
        <v>0</v>
      </c>
      <c r="Q98" s="30">
        <f t="shared" si="31"/>
        <v>102493</v>
      </c>
      <c r="R98" s="88"/>
    </row>
    <row r="99" spans="1:18" x14ac:dyDescent="0.3">
      <c r="A99" s="128"/>
      <c r="B99" s="129"/>
      <c r="C99" s="119"/>
      <c r="D99" s="59"/>
      <c r="E99" s="42">
        <v>4462.8999999999996</v>
      </c>
      <c r="F99" s="43">
        <v>1568.51</v>
      </c>
      <c r="G99" s="43">
        <v>616.05999999999995</v>
      </c>
      <c r="H99" s="43">
        <v>0</v>
      </c>
      <c r="I99" s="43"/>
      <c r="J99" s="34">
        <f t="shared" si="28"/>
        <v>6647.4699999999993</v>
      </c>
      <c r="K99" s="55"/>
      <c r="L99" s="43"/>
      <c r="M99" s="34">
        <f t="shared" si="29"/>
        <v>0</v>
      </c>
      <c r="N99" s="55"/>
      <c r="O99" s="43"/>
      <c r="P99" s="34">
        <f t="shared" si="30"/>
        <v>0</v>
      </c>
      <c r="Q99" s="35">
        <f t="shared" si="31"/>
        <v>6647.4699999999993</v>
      </c>
      <c r="R99" s="88"/>
    </row>
    <row r="100" spans="1:18" x14ac:dyDescent="0.3">
      <c r="A100" s="128" t="s">
        <v>87</v>
      </c>
      <c r="B100" s="129"/>
      <c r="C100" s="119" t="s">
        <v>88</v>
      </c>
      <c r="D100" s="59" t="s">
        <v>72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8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0"/>
        <v>0</v>
      </c>
      <c r="Q100" s="41">
        <f t="shared" si="31"/>
        <v>350</v>
      </c>
      <c r="R100" s="88"/>
    </row>
    <row r="101" spans="1:18" x14ac:dyDescent="0.3">
      <c r="A101" s="128"/>
      <c r="B101" s="129"/>
      <c r="C101" s="119"/>
      <c r="D101" s="59"/>
      <c r="E101" s="42"/>
      <c r="F101" s="43"/>
      <c r="G101" s="43">
        <v>0</v>
      </c>
      <c r="H101" s="43"/>
      <c r="I101" s="43"/>
      <c r="J101" s="34">
        <f t="shared" si="28"/>
        <v>0</v>
      </c>
      <c r="K101" s="55"/>
      <c r="L101" s="43"/>
      <c r="M101" s="34">
        <f t="shared" si="29"/>
        <v>0</v>
      </c>
      <c r="N101" s="55"/>
      <c r="O101" s="43"/>
      <c r="P101" s="34">
        <f t="shared" si="30"/>
        <v>0</v>
      </c>
      <c r="Q101" s="35">
        <f t="shared" si="31"/>
        <v>0</v>
      </c>
      <c r="R101" s="88"/>
    </row>
    <row r="102" spans="1:18" x14ac:dyDescent="0.3">
      <c r="A102" s="128" t="s">
        <v>89</v>
      </c>
      <c r="B102" s="129"/>
      <c r="C102" s="119" t="s">
        <v>250</v>
      </c>
      <c r="D102" s="59" t="s">
        <v>72</v>
      </c>
      <c r="E102" s="37">
        <v>23193</v>
      </c>
      <c r="F102" s="38">
        <v>6944</v>
      </c>
      <c r="G102" s="38">
        <v>3637</v>
      </c>
      <c r="H102" s="38">
        <v>309</v>
      </c>
      <c r="I102" s="38">
        <v>0</v>
      </c>
      <c r="J102" s="29">
        <f t="shared" si="28"/>
        <v>34083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0"/>
        <v>0</v>
      </c>
      <c r="Q102" s="41">
        <f t="shared" si="31"/>
        <v>34083</v>
      </c>
      <c r="R102" s="88"/>
    </row>
    <row r="103" spans="1:18" x14ac:dyDescent="0.3">
      <c r="A103" s="128"/>
      <c r="B103" s="129"/>
      <c r="C103" s="119"/>
      <c r="D103" s="59"/>
      <c r="E103" s="42">
        <v>1388.79</v>
      </c>
      <c r="F103" s="43">
        <v>415.82</v>
      </c>
      <c r="G103" s="43">
        <v>166.93</v>
      </c>
      <c r="H103" s="43">
        <v>0</v>
      </c>
      <c r="I103" s="43"/>
      <c r="J103" s="34">
        <f t="shared" si="28"/>
        <v>1971.54</v>
      </c>
      <c r="K103" s="55"/>
      <c r="L103" s="43"/>
      <c r="M103" s="34">
        <f t="shared" si="29"/>
        <v>0</v>
      </c>
      <c r="N103" s="55"/>
      <c r="O103" s="43"/>
      <c r="P103" s="34">
        <f t="shared" si="30"/>
        <v>0</v>
      </c>
      <c r="Q103" s="35">
        <f t="shared" si="31"/>
        <v>1971.54</v>
      </c>
      <c r="R103" s="88"/>
    </row>
    <row r="104" spans="1:18" x14ac:dyDescent="0.3">
      <c r="A104" s="128" t="s">
        <v>90</v>
      </c>
      <c r="B104" s="129"/>
      <c r="C104" s="119" t="s">
        <v>91</v>
      </c>
      <c r="D104" s="59" t="s">
        <v>92</v>
      </c>
      <c r="E104" s="37">
        <v>0</v>
      </c>
      <c r="F104" s="38">
        <v>228</v>
      </c>
      <c r="G104" s="38">
        <v>464</v>
      </c>
      <c r="H104" s="38">
        <v>0</v>
      </c>
      <c r="I104" s="38">
        <v>0</v>
      </c>
      <c r="J104" s="29">
        <f t="shared" si="28"/>
        <v>692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0"/>
        <v>0</v>
      </c>
      <c r="Q104" s="41">
        <f t="shared" si="31"/>
        <v>692</v>
      </c>
      <c r="R104" s="88"/>
    </row>
    <row r="105" spans="1:18" x14ac:dyDescent="0.3">
      <c r="A105" s="128"/>
      <c r="B105" s="129"/>
      <c r="C105" s="119"/>
      <c r="D105" s="59"/>
      <c r="E105" s="42"/>
      <c r="F105" s="43">
        <v>18.86</v>
      </c>
      <c r="G105" s="43">
        <v>79.72</v>
      </c>
      <c r="H105" s="43"/>
      <c r="I105" s="43"/>
      <c r="J105" s="34">
        <f t="shared" si="28"/>
        <v>98.58</v>
      </c>
      <c r="K105" s="55"/>
      <c r="L105" s="43"/>
      <c r="M105" s="34">
        <f t="shared" si="29"/>
        <v>0</v>
      </c>
      <c r="N105" s="55"/>
      <c r="O105" s="43"/>
      <c r="P105" s="34">
        <f t="shared" si="30"/>
        <v>0</v>
      </c>
      <c r="Q105" s="35">
        <f t="shared" si="31"/>
        <v>98.58</v>
      </c>
      <c r="R105" s="88"/>
    </row>
    <row r="106" spans="1:18" x14ac:dyDescent="0.3">
      <c r="A106" s="128" t="s">
        <v>93</v>
      </c>
      <c r="B106" s="129"/>
      <c r="C106" s="119" t="s">
        <v>94</v>
      </c>
      <c r="D106" s="59" t="s">
        <v>95</v>
      </c>
      <c r="E106" s="37">
        <v>0</v>
      </c>
      <c r="F106" s="38">
        <v>840</v>
      </c>
      <c r="G106" s="38">
        <v>14350</v>
      </c>
      <c r="H106" s="38">
        <v>0</v>
      </c>
      <c r="I106" s="38">
        <v>0</v>
      </c>
      <c r="J106" s="29">
        <f t="shared" si="28"/>
        <v>15190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0"/>
        <v>0</v>
      </c>
      <c r="Q106" s="41">
        <f t="shared" si="31"/>
        <v>15190</v>
      </c>
      <c r="R106" s="88"/>
    </row>
    <row r="107" spans="1:18" ht="14.4" thickBot="1" x14ac:dyDescent="0.35">
      <c r="A107" s="133"/>
      <c r="B107" s="134"/>
      <c r="C107" s="135"/>
      <c r="D107" s="60"/>
      <c r="E107" s="51"/>
      <c r="F107" s="45">
        <v>43.68</v>
      </c>
      <c r="G107" s="45">
        <v>666.74</v>
      </c>
      <c r="H107" s="45"/>
      <c r="I107" s="45"/>
      <c r="J107" s="24">
        <f t="shared" si="28"/>
        <v>710.42</v>
      </c>
      <c r="K107" s="56"/>
      <c r="L107" s="45"/>
      <c r="M107" s="24">
        <f t="shared" si="29"/>
        <v>0</v>
      </c>
      <c r="N107" s="55"/>
      <c r="O107" s="43"/>
      <c r="P107" s="34">
        <f t="shared" si="30"/>
        <v>0</v>
      </c>
      <c r="Q107" s="35">
        <f t="shared" si="31"/>
        <v>710.42</v>
      </c>
      <c r="R107" s="88"/>
    </row>
    <row r="108" spans="1:18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8"/>
    </row>
    <row r="109" spans="1:18" x14ac:dyDescent="0.3">
      <c r="A109" s="120" t="s">
        <v>96</v>
      </c>
      <c r="B109" s="121"/>
      <c r="C109" s="124" t="s">
        <v>97</v>
      </c>
      <c r="D109" s="126"/>
      <c r="E109" s="16">
        <f>E111+E113</f>
        <v>0</v>
      </c>
      <c r="F109" s="17">
        <f t="shared" ref="E109:I110" si="32">F111+F113</f>
        <v>0</v>
      </c>
      <c r="G109" s="17">
        <f t="shared" si="32"/>
        <v>188705</v>
      </c>
      <c r="H109" s="17">
        <f t="shared" si="32"/>
        <v>0</v>
      </c>
      <c r="I109" s="17">
        <f t="shared" si="32"/>
        <v>0</v>
      </c>
      <c r="J109" s="19">
        <f t="shared" ref="J109:J114" si="33">SUM(E109:I109)</f>
        <v>188705</v>
      </c>
      <c r="K109" s="16">
        <f>K111+K113</f>
        <v>542081</v>
      </c>
      <c r="L109" s="17">
        <f>L111+L113</f>
        <v>0</v>
      </c>
      <c r="M109" s="19">
        <f t="shared" ref="M109:M114" si="34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5">SUM(N109:O109)</f>
        <v>0</v>
      </c>
      <c r="Q109" s="20">
        <f t="shared" ref="Q109:Q114" si="36">P109+M109+J109</f>
        <v>730786</v>
      </c>
      <c r="R109" s="88"/>
    </row>
    <row r="110" spans="1:18" ht="14.4" thickBot="1" x14ac:dyDescent="0.35">
      <c r="A110" s="122"/>
      <c r="B110" s="123"/>
      <c r="C110" s="125"/>
      <c r="D110" s="127"/>
      <c r="E110" s="21">
        <f t="shared" si="32"/>
        <v>0</v>
      </c>
      <c r="F110" s="22">
        <f t="shared" si="32"/>
        <v>0</v>
      </c>
      <c r="G110" s="22">
        <f t="shared" si="32"/>
        <v>14524.08</v>
      </c>
      <c r="H110" s="22">
        <f t="shared" si="32"/>
        <v>0</v>
      </c>
      <c r="I110" s="22">
        <f t="shared" si="32"/>
        <v>0</v>
      </c>
      <c r="J110" s="24">
        <f t="shared" si="33"/>
        <v>14524.08</v>
      </c>
      <c r="K110" s="21">
        <f>K112+K114</f>
        <v>0</v>
      </c>
      <c r="L110" s="22">
        <f>L112+L114</f>
        <v>0</v>
      </c>
      <c r="M110" s="24">
        <f t="shared" si="34"/>
        <v>0</v>
      </c>
      <c r="N110" s="53">
        <f>N112+N114</f>
        <v>0</v>
      </c>
      <c r="O110" s="22">
        <f>O112+O114</f>
        <v>0</v>
      </c>
      <c r="P110" s="24">
        <f t="shared" si="35"/>
        <v>0</v>
      </c>
      <c r="Q110" s="25">
        <f t="shared" si="36"/>
        <v>14524.08</v>
      </c>
      <c r="R110" s="88"/>
    </row>
    <row r="111" spans="1:18" x14ac:dyDescent="0.3">
      <c r="A111" s="116" t="s">
        <v>98</v>
      </c>
      <c r="B111" s="116"/>
      <c r="C111" s="114" t="s">
        <v>99</v>
      </c>
      <c r="D111" s="49" t="s">
        <v>63</v>
      </c>
      <c r="E111" s="26">
        <v>0</v>
      </c>
      <c r="F111" s="27">
        <v>0</v>
      </c>
      <c r="G111" s="27">
        <v>184205</v>
      </c>
      <c r="H111" s="27">
        <v>0</v>
      </c>
      <c r="I111" s="27">
        <v>0</v>
      </c>
      <c r="J111" s="29">
        <f>SUM(E111:I111)</f>
        <v>184205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5"/>
        <v>0</v>
      </c>
      <c r="Q111" s="30">
        <f t="shared" si="36"/>
        <v>726286</v>
      </c>
      <c r="R111" s="88"/>
    </row>
    <row r="112" spans="1:18" x14ac:dyDescent="0.3">
      <c r="A112" s="129"/>
      <c r="B112" s="129"/>
      <c r="C112" s="119"/>
      <c r="D112" s="36"/>
      <c r="E112" s="42"/>
      <c r="F112" s="43"/>
      <c r="G112" s="43">
        <v>14148.67</v>
      </c>
      <c r="H112" s="43"/>
      <c r="I112" s="43"/>
      <c r="J112" s="34">
        <f t="shared" si="33"/>
        <v>14148.67</v>
      </c>
      <c r="K112" s="42">
        <v>0</v>
      </c>
      <c r="L112" s="43"/>
      <c r="M112" s="34">
        <f t="shared" si="34"/>
        <v>0</v>
      </c>
      <c r="N112" s="55"/>
      <c r="O112" s="43"/>
      <c r="P112" s="34">
        <f t="shared" si="35"/>
        <v>0</v>
      </c>
      <c r="Q112" s="35">
        <f t="shared" si="36"/>
        <v>14148.67</v>
      </c>
      <c r="R112" s="88"/>
    </row>
    <row r="113" spans="1:19" x14ac:dyDescent="0.3">
      <c r="A113" s="129" t="s">
        <v>100</v>
      </c>
      <c r="B113" s="129"/>
      <c r="C113" s="119" t="s">
        <v>101</v>
      </c>
      <c r="D113" s="36" t="s">
        <v>102</v>
      </c>
      <c r="E113" s="37">
        <v>0</v>
      </c>
      <c r="F113" s="38">
        <v>0</v>
      </c>
      <c r="G113" s="38">
        <v>4500</v>
      </c>
      <c r="H113" s="38">
        <v>0</v>
      </c>
      <c r="I113" s="38">
        <v>0</v>
      </c>
      <c r="J113" s="29">
        <f>SUM(E113:I113)</f>
        <v>4500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5"/>
        <v>0</v>
      </c>
      <c r="Q113" s="41">
        <f t="shared" si="36"/>
        <v>4500</v>
      </c>
      <c r="R113" s="88"/>
    </row>
    <row r="114" spans="1:19" ht="14.4" thickBot="1" x14ac:dyDescent="0.35">
      <c r="A114" s="134"/>
      <c r="B114" s="134"/>
      <c r="C114" s="135"/>
      <c r="D114" s="50"/>
      <c r="E114" s="51"/>
      <c r="F114" s="45"/>
      <c r="G114" s="45">
        <v>375.41</v>
      </c>
      <c r="H114" s="45"/>
      <c r="I114" s="45"/>
      <c r="J114" s="24">
        <f t="shared" si="33"/>
        <v>375.41</v>
      </c>
      <c r="K114" s="51"/>
      <c r="L114" s="45"/>
      <c r="M114" s="24">
        <f t="shared" si="34"/>
        <v>0</v>
      </c>
      <c r="N114" s="56"/>
      <c r="O114" s="45"/>
      <c r="P114" s="24">
        <f t="shared" si="35"/>
        <v>0</v>
      </c>
      <c r="Q114" s="25">
        <f t="shared" si="36"/>
        <v>375.41</v>
      </c>
      <c r="R114" s="88"/>
    </row>
    <row r="115" spans="1:19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8"/>
    </row>
    <row r="116" spans="1:19" x14ac:dyDescent="0.3">
      <c r="A116" s="120" t="s">
        <v>103</v>
      </c>
      <c r="B116" s="121"/>
      <c r="C116" s="124" t="s">
        <v>104</v>
      </c>
      <c r="D116" s="126"/>
      <c r="E116" s="16">
        <f t="shared" ref="E116:I117" si="37">E118+E120+E122+E124+E126+E128+E130+E132</f>
        <v>0</v>
      </c>
      <c r="F116" s="17">
        <f t="shared" si="37"/>
        <v>0</v>
      </c>
      <c r="G116" s="17">
        <f t="shared" si="37"/>
        <v>191000</v>
      </c>
      <c r="H116" s="17">
        <f t="shared" si="37"/>
        <v>0</v>
      </c>
      <c r="I116" s="17">
        <f t="shared" si="37"/>
        <v>2200</v>
      </c>
      <c r="J116" s="19">
        <f t="shared" ref="J116:J133" si="38">SUM(E116:I116)</f>
        <v>193200</v>
      </c>
      <c r="K116" s="16">
        <f>K118+K120+K122+K124+K126+K128+K130+K132</f>
        <v>0</v>
      </c>
      <c r="L116" s="17">
        <f>L118+L120+L122+L124+L126+L128+L132</f>
        <v>0</v>
      </c>
      <c r="M116" s="19">
        <f t="shared" ref="M116:M129" si="39">SUM(K116:L116)</f>
        <v>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0">SUM(N116:O116)</f>
        <v>17160</v>
      </c>
      <c r="Q116" s="20">
        <f>P116+M116+J116</f>
        <v>210360</v>
      </c>
      <c r="R116" s="88"/>
    </row>
    <row r="117" spans="1:19" ht="14.4" thickBot="1" x14ac:dyDescent="0.35">
      <c r="A117" s="122"/>
      <c r="B117" s="123"/>
      <c r="C117" s="125"/>
      <c r="D117" s="127"/>
      <c r="E117" s="21">
        <f t="shared" si="37"/>
        <v>0</v>
      </c>
      <c r="F117" s="22">
        <f t="shared" si="37"/>
        <v>0</v>
      </c>
      <c r="G117" s="22">
        <f t="shared" si="37"/>
        <v>2368.4499999999998</v>
      </c>
      <c r="H117" s="22">
        <f t="shared" si="37"/>
        <v>0</v>
      </c>
      <c r="I117" s="22">
        <f t="shared" si="37"/>
        <v>243.18</v>
      </c>
      <c r="J117" s="24">
        <f t="shared" si="38"/>
        <v>2611.6299999999997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9"/>
        <v>0</v>
      </c>
      <c r="N117" s="53">
        <f>N119+N121+N123+N125+N127+N129+N133</f>
        <v>0</v>
      </c>
      <c r="O117" s="22">
        <f>O119+O121+O123+O125+O127+O129+O131+O133</f>
        <v>1430</v>
      </c>
      <c r="P117" s="24">
        <f t="shared" si="40"/>
        <v>1430</v>
      </c>
      <c r="Q117" s="25">
        <f t="shared" ref="Q117:Q133" si="41">P117+M117+J117</f>
        <v>4041.6299999999997</v>
      </c>
      <c r="R117" s="88"/>
    </row>
    <row r="118" spans="1:19" x14ac:dyDescent="0.3">
      <c r="A118" s="136" t="s">
        <v>105</v>
      </c>
      <c r="B118" s="137"/>
      <c r="C118" s="138" t="s">
        <v>106</v>
      </c>
      <c r="D118" s="100" t="s">
        <v>107</v>
      </c>
      <c r="E118" s="16">
        <v>0</v>
      </c>
      <c r="F118" s="17">
        <v>0</v>
      </c>
      <c r="G118" s="17">
        <v>29500</v>
      </c>
      <c r="H118" s="17">
        <v>0</v>
      </c>
      <c r="I118" s="17">
        <v>0</v>
      </c>
      <c r="J118" s="19">
        <f t="shared" si="38"/>
        <v>29500</v>
      </c>
      <c r="K118" s="16">
        <v>0</v>
      </c>
      <c r="L118" s="17">
        <v>0</v>
      </c>
      <c r="M118" s="19">
        <f>SUM(K118:L118)</f>
        <v>0</v>
      </c>
      <c r="N118" s="52">
        <v>0</v>
      </c>
      <c r="O118" s="17">
        <v>0</v>
      </c>
      <c r="P118" s="19">
        <f t="shared" si="40"/>
        <v>0</v>
      </c>
      <c r="Q118" s="20">
        <f t="shared" si="41"/>
        <v>29500</v>
      </c>
      <c r="R118" s="136" t="s">
        <v>105</v>
      </c>
      <c r="S118" s="104">
        <f>Q118+Q120+Q122+Q124</f>
        <v>51000</v>
      </c>
    </row>
    <row r="119" spans="1:19" x14ac:dyDescent="0.3">
      <c r="A119" s="128"/>
      <c r="B119" s="129"/>
      <c r="C119" s="119"/>
      <c r="D119" s="36"/>
      <c r="E119" s="42"/>
      <c r="F119" s="43"/>
      <c r="G119" s="43">
        <v>2368.4499999999998</v>
      </c>
      <c r="H119" s="43"/>
      <c r="I119" s="43"/>
      <c r="J119" s="34">
        <f t="shared" si="38"/>
        <v>2368.4499999999998</v>
      </c>
      <c r="K119" s="42"/>
      <c r="L119" s="43"/>
      <c r="M119" s="34">
        <f t="shared" si="39"/>
        <v>0</v>
      </c>
      <c r="N119" s="55"/>
      <c r="O119" s="43"/>
      <c r="P119" s="34">
        <f t="shared" si="40"/>
        <v>0</v>
      </c>
      <c r="Q119" s="35">
        <f t="shared" si="41"/>
        <v>2368.4499999999998</v>
      </c>
      <c r="R119" s="128"/>
      <c r="S119" s="105">
        <f>Q119+Q121+Q123+Q125</f>
        <v>2368.4499999999998</v>
      </c>
    </row>
    <row r="120" spans="1:19" x14ac:dyDescent="0.3">
      <c r="A120" s="118" t="s">
        <v>105</v>
      </c>
      <c r="B120" s="129"/>
      <c r="C120" s="119" t="s">
        <v>108</v>
      </c>
      <c r="D120" s="36" t="s">
        <v>63</v>
      </c>
      <c r="E120" s="37">
        <v>0</v>
      </c>
      <c r="F120" s="38">
        <v>0</v>
      </c>
      <c r="G120" s="38">
        <v>15000</v>
      </c>
      <c r="H120" s="38">
        <v>0</v>
      </c>
      <c r="I120" s="38">
        <v>0</v>
      </c>
      <c r="J120" s="29">
        <f t="shared" si="38"/>
        <v>15000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0"/>
        <v>0</v>
      </c>
      <c r="Q120" s="41">
        <f t="shared" si="41"/>
        <v>15000</v>
      </c>
      <c r="R120" s="88"/>
    </row>
    <row r="121" spans="1:19" x14ac:dyDescent="0.3">
      <c r="A121" s="128"/>
      <c r="B121" s="129"/>
      <c r="C121" s="119"/>
      <c r="D121" s="36"/>
      <c r="E121" s="42"/>
      <c r="F121" s="43"/>
      <c r="G121" s="43">
        <v>0</v>
      </c>
      <c r="H121" s="43"/>
      <c r="I121" s="43"/>
      <c r="J121" s="34">
        <f t="shared" si="38"/>
        <v>0</v>
      </c>
      <c r="K121" s="42"/>
      <c r="L121" s="43"/>
      <c r="M121" s="34">
        <f t="shared" si="39"/>
        <v>0</v>
      </c>
      <c r="N121" s="55"/>
      <c r="O121" s="43"/>
      <c r="P121" s="34">
        <f t="shared" si="40"/>
        <v>0</v>
      </c>
      <c r="Q121" s="35">
        <f t="shared" si="41"/>
        <v>0</v>
      </c>
      <c r="R121" s="88"/>
    </row>
    <row r="122" spans="1:19" x14ac:dyDescent="0.3">
      <c r="A122" s="128" t="s">
        <v>105</v>
      </c>
      <c r="B122" s="129"/>
      <c r="C122" s="119" t="s">
        <v>109</v>
      </c>
      <c r="D122" s="36" t="s">
        <v>102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38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0"/>
        <v>0</v>
      </c>
      <c r="Q122" s="41">
        <f t="shared" si="41"/>
        <v>6000</v>
      </c>
      <c r="R122" s="88"/>
    </row>
    <row r="123" spans="1:19" x14ac:dyDescent="0.3">
      <c r="A123" s="128"/>
      <c r="B123" s="129"/>
      <c r="C123" s="119"/>
      <c r="D123" s="36"/>
      <c r="E123" s="42"/>
      <c r="F123" s="43"/>
      <c r="G123" s="43">
        <v>0</v>
      </c>
      <c r="H123" s="43"/>
      <c r="I123" s="43"/>
      <c r="J123" s="34">
        <f t="shared" si="38"/>
        <v>0</v>
      </c>
      <c r="K123" s="42"/>
      <c r="L123" s="43"/>
      <c r="M123" s="34">
        <f t="shared" si="39"/>
        <v>0</v>
      </c>
      <c r="N123" s="55"/>
      <c r="O123" s="43"/>
      <c r="P123" s="34">
        <f t="shared" si="40"/>
        <v>0</v>
      </c>
      <c r="Q123" s="35">
        <f t="shared" si="41"/>
        <v>0</v>
      </c>
      <c r="R123" s="88"/>
    </row>
    <row r="124" spans="1:19" x14ac:dyDescent="0.3">
      <c r="A124" s="128" t="s">
        <v>105</v>
      </c>
      <c r="B124" s="129"/>
      <c r="C124" s="119" t="s">
        <v>110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8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0"/>
        <v>0</v>
      </c>
      <c r="Q124" s="41">
        <f t="shared" si="41"/>
        <v>500</v>
      </c>
      <c r="R124" s="88"/>
    </row>
    <row r="125" spans="1:19" x14ac:dyDescent="0.3">
      <c r="A125" s="128"/>
      <c r="B125" s="129"/>
      <c r="C125" s="119"/>
      <c r="D125" s="36"/>
      <c r="E125" s="42"/>
      <c r="F125" s="43"/>
      <c r="G125" s="43">
        <v>0</v>
      </c>
      <c r="H125" s="43"/>
      <c r="I125" s="43"/>
      <c r="J125" s="34">
        <f t="shared" si="38"/>
        <v>0</v>
      </c>
      <c r="K125" s="42"/>
      <c r="L125" s="43"/>
      <c r="M125" s="34">
        <f t="shared" si="39"/>
        <v>0</v>
      </c>
      <c r="N125" s="55"/>
      <c r="O125" s="43"/>
      <c r="P125" s="34">
        <f t="shared" si="40"/>
        <v>0</v>
      </c>
      <c r="Q125" s="35">
        <f t="shared" si="41"/>
        <v>0</v>
      </c>
      <c r="R125" s="88"/>
    </row>
    <row r="126" spans="1:19" x14ac:dyDescent="0.3">
      <c r="A126" s="117" t="s">
        <v>111</v>
      </c>
      <c r="B126" s="115"/>
      <c r="C126" s="113" t="s">
        <v>309</v>
      </c>
      <c r="D126" s="36" t="s">
        <v>112</v>
      </c>
      <c r="E126" s="37">
        <v>0</v>
      </c>
      <c r="F126" s="38">
        <v>0</v>
      </c>
      <c r="G126" s="38">
        <v>0</v>
      </c>
      <c r="H126" s="38">
        <v>0</v>
      </c>
      <c r="I126" s="38">
        <v>2200</v>
      </c>
      <c r="J126" s="29">
        <f t="shared" si="38"/>
        <v>2200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0"/>
        <v>17160</v>
      </c>
      <c r="Q126" s="41">
        <f t="shared" si="41"/>
        <v>19360</v>
      </c>
      <c r="R126" s="117" t="s">
        <v>111</v>
      </c>
      <c r="S126" s="104">
        <f>Q126+Q128</f>
        <v>19360</v>
      </c>
    </row>
    <row r="127" spans="1:19" x14ac:dyDescent="0.3">
      <c r="A127" s="118"/>
      <c r="B127" s="116"/>
      <c r="C127" s="114"/>
      <c r="D127" s="36"/>
      <c r="E127" s="42"/>
      <c r="F127" s="43"/>
      <c r="G127" s="43"/>
      <c r="H127" s="43"/>
      <c r="I127" s="43">
        <v>243.18</v>
      </c>
      <c r="J127" s="34">
        <f t="shared" si="38"/>
        <v>243.18</v>
      </c>
      <c r="K127" s="42"/>
      <c r="L127" s="43"/>
      <c r="M127" s="34">
        <f t="shared" si="39"/>
        <v>0</v>
      </c>
      <c r="N127" s="55"/>
      <c r="O127" s="43">
        <v>1430</v>
      </c>
      <c r="P127" s="34">
        <f t="shared" si="40"/>
        <v>1430</v>
      </c>
      <c r="Q127" s="35">
        <f t="shared" si="41"/>
        <v>1673.18</v>
      </c>
      <c r="R127" s="118"/>
      <c r="S127" s="105">
        <f>Q127+Q129</f>
        <v>1673.18</v>
      </c>
    </row>
    <row r="128" spans="1:19" hidden="1" x14ac:dyDescent="0.3">
      <c r="A128" s="117" t="s">
        <v>111</v>
      </c>
      <c r="B128" s="115"/>
      <c r="C128" s="113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8"/>
        <v>0</v>
      </c>
      <c r="K128" s="94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0"/>
        <v>0</v>
      </c>
      <c r="Q128" s="41">
        <f t="shared" si="41"/>
        <v>0</v>
      </c>
      <c r="R128" s="88"/>
    </row>
    <row r="129" spans="1:18" hidden="1" x14ac:dyDescent="0.3">
      <c r="A129" s="118"/>
      <c r="B129" s="116"/>
      <c r="C129" s="114"/>
      <c r="D129" s="36"/>
      <c r="E129" s="42"/>
      <c r="F129" s="43"/>
      <c r="G129" s="43"/>
      <c r="H129" s="43"/>
      <c r="I129" s="43"/>
      <c r="J129" s="34">
        <f t="shared" si="38"/>
        <v>0</v>
      </c>
      <c r="K129" s="95"/>
      <c r="L129" s="43"/>
      <c r="M129" s="34">
        <f t="shared" si="39"/>
        <v>0</v>
      </c>
      <c r="N129" s="55"/>
      <c r="O129" s="43"/>
      <c r="P129" s="34">
        <f t="shared" si="40"/>
        <v>0</v>
      </c>
      <c r="Q129" s="35">
        <f t="shared" si="41"/>
        <v>0</v>
      </c>
      <c r="R129" s="88"/>
    </row>
    <row r="130" spans="1:18" x14ac:dyDescent="0.3">
      <c r="A130" s="117" t="s">
        <v>111</v>
      </c>
      <c r="B130" s="115"/>
      <c r="C130" s="113" t="s">
        <v>310</v>
      </c>
      <c r="D130" s="36" t="s">
        <v>112</v>
      </c>
      <c r="E130" s="37">
        <v>0</v>
      </c>
      <c r="F130" s="38">
        <v>0</v>
      </c>
      <c r="G130" s="38">
        <v>140000</v>
      </c>
      <c r="H130" s="38">
        <v>0</v>
      </c>
      <c r="I130" s="38">
        <v>0</v>
      </c>
      <c r="J130" s="29">
        <f>SUM(E130:I130)</f>
        <v>140000</v>
      </c>
      <c r="K130" s="94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>SUM(N130:O130)</f>
        <v>0</v>
      </c>
      <c r="Q130" s="41">
        <f t="shared" si="41"/>
        <v>140000</v>
      </c>
      <c r="R130" s="88"/>
    </row>
    <row r="131" spans="1:18" ht="14.4" thickBot="1" x14ac:dyDescent="0.35">
      <c r="A131" s="157"/>
      <c r="B131" s="158"/>
      <c r="C131" s="159"/>
      <c r="D131" s="50"/>
      <c r="E131" s="51"/>
      <c r="F131" s="45"/>
      <c r="G131" s="45">
        <v>0</v>
      </c>
      <c r="H131" s="45"/>
      <c r="I131" s="45"/>
      <c r="J131" s="24">
        <f>SUM(E131:I131)</f>
        <v>0</v>
      </c>
      <c r="K131" s="101"/>
      <c r="L131" s="45"/>
      <c r="M131" s="24">
        <f>SUM(K131:L131)</f>
        <v>0</v>
      </c>
      <c r="N131" s="56"/>
      <c r="O131" s="45"/>
      <c r="P131" s="24">
        <f>SUM(N131:O131)</f>
        <v>0</v>
      </c>
      <c r="Q131" s="25">
        <f t="shared" si="41"/>
        <v>0</v>
      </c>
      <c r="R131" s="88"/>
    </row>
    <row r="132" spans="1:18" hidden="1" x14ac:dyDescent="0.3">
      <c r="A132" s="118" t="s">
        <v>111</v>
      </c>
      <c r="B132" s="116"/>
      <c r="C132" s="114" t="s">
        <v>251</v>
      </c>
      <c r="D132" s="49" t="s">
        <v>112</v>
      </c>
      <c r="E132" s="26">
        <v>0</v>
      </c>
      <c r="F132" s="27">
        <v>0</v>
      </c>
      <c r="G132" s="27">
        <v>0</v>
      </c>
      <c r="H132" s="27">
        <v>0</v>
      </c>
      <c r="I132" s="27">
        <v>0</v>
      </c>
      <c r="J132" s="29">
        <f t="shared" si="38"/>
        <v>0</v>
      </c>
      <c r="K132" s="96">
        <v>0</v>
      </c>
      <c r="L132" s="27">
        <v>0</v>
      </c>
      <c r="M132" s="29">
        <f>SUM(K132:L132)</f>
        <v>0</v>
      </c>
      <c r="N132" s="54">
        <v>0</v>
      </c>
      <c r="O132" s="27">
        <v>0</v>
      </c>
      <c r="P132" s="29">
        <f t="shared" si="40"/>
        <v>0</v>
      </c>
      <c r="Q132" s="30">
        <f t="shared" si="41"/>
        <v>0</v>
      </c>
      <c r="R132" s="88"/>
    </row>
    <row r="133" spans="1:18" ht="14.4" hidden="1" thickBot="1" x14ac:dyDescent="0.35">
      <c r="A133" s="133"/>
      <c r="B133" s="134"/>
      <c r="C133" s="135"/>
      <c r="D133" s="50"/>
      <c r="E133" s="51"/>
      <c r="F133" s="45"/>
      <c r="G133" s="45"/>
      <c r="H133" s="45"/>
      <c r="I133" s="45"/>
      <c r="J133" s="24">
        <f t="shared" si="38"/>
        <v>0</v>
      </c>
      <c r="K133" s="51"/>
      <c r="L133" s="45"/>
      <c r="M133" s="24">
        <f>SUM(K133:L133)</f>
        <v>0</v>
      </c>
      <c r="N133" s="56"/>
      <c r="O133" s="45"/>
      <c r="P133" s="24">
        <f t="shared" si="40"/>
        <v>0</v>
      </c>
      <c r="Q133" s="25">
        <f t="shared" si="41"/>
        <v>0</v>
      </c>
      <c r="R133" s="88"/>
    </row>
    <row r="134" spans="1:18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8"/>
    </row>
    <row r="135" spans="1:18" x14ac:dyDescent="0.3">
      <c r="A135" s="120" t="s">
        <v>113</v>
      </c>
      <c r="B135" s="121"/>
      <c r="C135" s="124" t="s">
        <v>114</v>
      </c>
      <c r="D135" s="126"/>
      <c r="E135" s="16">
        <f t="shared" ref="E135:I136" si="42">E137+E139+E141+E143+E145</f>
        <v>200371</v>
      </c>
      <c r="F135" s="17">
        <f t="shared" si="42"/>
        <v>68892</v>
      </c>
      <c r="G135" s="17">
        <f t="shared" si="42"/>
        <v>57226</v>
      </c>
      <c r="H135" s="17">
        <f t="shared" si="42"/>
        <v>3080</v>
      </c>
      <c r="I135" s="17">
        <f t="shared" si="42"/>
        <v>0</v>
      </c>
      <c r="J135" s="18">
        <f t="shared" ref="J135:J146" si="43">SUM(E135:I135)</f>
        <v>329569</v>
      </c>
      <c r="K135" s="16">
        <f>K137+K139+K141+K143+K145</f>
        <v>0</v>
      </c>
      <c r="L135" s="17">
        <f>L137+L139+L141+L143+L145</f>
        <v>0</v>
      </c>
      <c r="M135" s="19">
        <f t="shared" ref="M135:M146" si="44">SUM(K135:L135)</f>
        <v>0</v>
      </c>
      <c r="N135" s="52">
        <f>N137+N139+N141+N143+N145</f>
        <v>0</v>
      </c>
      <c r="O135" s="52">
        <f>O137+O139+O141+O143+O145</f>
        <v>0</v>
      </c>
      <c r="P135" s="19">
        <f t="shared" ref="P135:P146" si="45">SUM(N135:O135)</f>
        <v>0</v>
      </c>
      <c r="Q135" s="20">
        <f t="shared" ref="Q135:Q146" si="46">P135+M135+J135</f>
        <v>329569</v>
      </c>
      <c r="R135" s="88"/>
    </row>
    <row r="136" spans="1:18" ht="14.4" thickBot="1" x14ac:dyDescent="0.35">
      <c r="A136" s="122"/>
      <c r="B136" s="123"/>
      <c r="C136" s="125"/>
      <c r="D136" s="127"/>
      <c r="E136" s="21">
        <f t="shared" si="42"/>
        <v>14515.76</v>
      </c>
      <c r="F136" s="22">
        <f t="shared" si="42"/>
        <v>4972.18</v>
      </c>
      <c r="G136" s="22">
        <f t="shared" si="42"/>
        <v>4185.7300000000005</v>
      </c>
      <c r="H136" s="22">
        <f t="shared" si="42"/>
        <v>100.28</v>
      </c>
      <c r="I136" s="22">
        <f t="shared" si="42"/>
        <v>0</v>
      </c>
      <c r="J136" s="23">
        <f t="shared" si="43"/>
        <v>23773.95</v>
      </c>
      <c r="K136" s="21">
        <f>K138+K140+K142+K144+K146</f>
        <v>0</v>
      </c>
      <c r="L136" s="22">
        <f>L138+L140+L142+L144+L146</f>
        <v>0</v>
      </c>
      <c r="M136" s="24">
        <f t="shared" si="44"/>
        <v>0</v>
      </c>
      <c r="N136" s="53">
        <f>N138+N140+N142+N144+N146</f>
        <v>0</v>
      </c>
      <c r="O136" s="53">
        <f>O138+O140+O142+O144+O146</f>
        <v>0</v>
      </c>
      <c r="P136" s="24">
        <f t="shared" si="45"/>
        <v>0</v>
      </c>
      <c r="Q136" s="25">
        <f t="shared" si="46"/>
        <v>23773.95</v>
      </c>
      <c r="R136" s="88"/>
    </row>
    <row r="137" spans="1:18" x14ac:dyDescent="0.3">
      <c r="A137" s="118" t="s">
        <v>115</v>
      </c>
      <c r="B137" s="116"/>
      <c r="C137" s="114" t="s">
        <v>116</v>
      </c>
      <c r="D137" s="49" t="s">
        <v>117</v>
      </c>
      <c r="E137" s="26">
        <v>184261</v>
      </c>
      <c r="F137" s="27">
        <v>63907</v>
      </c>
      <c r="G137" s="27">
        <v>50168</v>
      </c>
      <c r="H137" s="27">
        <v>2694</v>
      </c>
      <c r="I137" s="27">
        <v>0</v>
      </c>
      <c r="J137" s="29">
        <f t="shared" si="43"/>
        <v>301030</v>
      </c>
      <c r="K137" s="96">
        <v>0</v>
      </c>
      <c r="L137" s="27">
        <v>0</v>
      </c>
      <c r="M137" s="29">
        <f>SUM(K137:L137)</f>
        <v>0</v>
      </c>
      <c r="N137" s="54">
        <v>0</v>
      </c>
      <c r="O137" s="27">
        <v>0</v>
      </c>
      <c r="P137" s="29">
        <f t="shared" si="45"/>
        <v>0</v>
      </c>
      <c r="Q137" s="30">
        <f t="shared" si="46"/>
        <v>301030</v>
      </c>
      <c r="R137" s="88"/>
    </row>
    <row r="138" spans="1:18" x14ac:dyDescent="0.3">
      <c r="A138" s="128"/>
      <c r="B138" s="129"/>
      <c r="C138" s="119"/>
      <c r="D138" s="36"/>
      <c r="E138" s="42">
        <v>13388.74</v>
      </c>
      <c r="F138" s="43">
        <v>4623.3900000000003</v>
      </c>
      <c r="G138" s="43">
        <v>3906.67</v>
      </c>
      <c r="H138" s="43">
        <v>100.28</v>
      </c>
      <c r="I138" s="43"/>
      <c r="J138" s="34">
        <f t="shared" si="43"/>
        <v>22019.08</v>
      </c>
      <c r="K138" s="95"/>
      <c r="L138" s="43"/>
      <c r="M138" s="34">
        <f t="shared" si="44"/>
        <v>0</v>
      </c>
      <c r="N138" s="55"/>
      <c r="O138" s="43"/>
      <c r="P138" s="34">
        <f t="shared" si="45"/>
        <v>0</v>
      </c>
      <c r="Q138" s="35">
        <f t="shared" si="46"/>
        <v>22019.08</v>
      </c>
      <c r="R138" s="88"/>
    </row>
    <row r="139" spans="1:18" x14ac:dyDescent="0.3">
      <c r="A139" s="117" t="s">
        <v>118</v>
      </c>
      <c r="B139" s="115"/>
      <c r="C139" s="113" t="s">
        <v>311</v>
      </c>
      <c r="D139" s="111"/>
      <c r="E139" s="37">
        <v>0</v>
      </c>
      <c r="F139" s="38">
        <v>0</v>
      </c>
      <c r="G139" s="38">
        <v>0</v>
      </c>
      <c r="H139" s="38">
        <v>37</v>
      </c>
      <c r="I139" s="38">
        <v>0</v>
      </c>
      <c r="J139" s="28">
        <f t="shared" si="43"/>
        <v>37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5"/>
        <v>0</v>
      </c>
      <c r="Q139" s="41">
        <f t="shared" si="46"/>
        <v>37</v>
      </c>
      <c r="R139" s="88"/>
    </row>
    <row r="140" spans="1:18" x14ac:dyDescent="0.3">
      <c r="A140" s="118"/>
      <c r="B140" s="116"/>
      <c r="C140" s="114"/>
      <c r="D140" s="112"/>
      <c r="E140" s="42"/>
      <c r="F140" s="43"/>
      <c r="G140" s="43"/>
      <c r="H140" s="43">
        <v>0</v>
      </c>
      <c r="I140" s="43"/>
      <c r="J140" s="33">
        <f t="shared" si="43"/>
        <v>0</v>
      </c>
      <c r="K140" s="42"/>
      <c r="L140" s="43"/>
      <c r="M140" s="34">
        <f t="shared" si="44"/>
        <v>0</v>
      </c>
      <c r="N140" s="55"/>
      <c r="O140" s="55"/>
      <c r="P140" s="34">
        <f t="shared" si="45"/>
        <v>0</v>
      </c>
      <c r="Q140" s="35">
        <f t="shared" si="46"/>
        <v>0</v>
      </c>
      <c r="R140" s="88"/>
    </row>
    <row r="141" spans="1:18" x14ac:dyDescent="0.3">
      <c r="A141" s="128" t="s">
        <v>119</v>
      </c>
      <c r="B141" s="129"/>
      <c r="C141" s="119" t="s">
        <v>290</v>
      </c>
      <c r="D141" s="13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6"/>
        <v>150</v>
      </c>
      <c r="R141" s="88"/>
    </row>
    <row r="142" spans="1:18" x14ac:dyDescent="0.3">
      <c r="A142" s="128"/>
      <c r="B142" s="129"/>
      <c r="C142" s="119"/>
      <c r="D142" s="130"/>
      <c r="E142" s="42"/>
      <c r="F142" s="43"/>
      <c r="G142" s="43"/>
      <c r="H142" s="43">
        <v>0</v>
      </c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6"/>
        <v>0</v>
      </c>
      <c r="R142" s="88"/>
    </row>
    <row r="143" spans="1:18" ht="13.8" hidden="1" customHeight="1" x14ac:dyDescent="0.3">
      <c r="A143" s="128" t="s">
        <v>120</v>
      </c>
      <c r="B143" s="129"/>
      <c r="C143" s="119" t="s">
        <v>289</v>
      </c>
      <c r="D143" s="5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3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5"/>
        <v>0</v>
      </c>
      <c r="Q143" s="41">
        <f t="shared" si="46"/>
        <v>0</v>
      </c>
      <c r="R143" s="88"/>
    </row>
    <row r="144" spans="1:18" hidden="1" x14ac:dyDescent="0.3">
      <c r="A144" s="128"/>
      <c r="B144" s="129"/>
      <c r="C144" s="119"/>
      <c r="D144" s="59"/>
      <c r="E144" s="42"/>
      <c r="F144" s="43"/>
      <c r="G144" s="43"/>
      <c r="H144" s="43"/>
      <c r="I144" s="43"/>
      <c r="J144" s="33">
        <f t="shared" si="43"/>
        <v>0</v>
      </c>
      <c r="K144" s="42"/>
      <c r="L144" s="43"/>
      <c r="M144" s="34">
        <f t="shared" si="44"/>
        <v>0</v>
      </c>
      <c r="N144" s="55"/>
      <c r="O144" s="55"/>
      <c r="P144" s="34">
        <f t="shared" si="45"/>
        <v>0</v>
      </c>
      <c r="Q144" s="35">
        <f t="shared" si="46"/>
        <v>0</v>
      </c>
      <c r="R144" s="88"/>
    </row>
    <row r="145" spans="1:19" x14ac:dyDescent="0.3">
      <c r="A145" s="128" t="s">
        <v>120</v>
      </c>
      <c r="B145" s="129"/>
      <c r="C145" s="119" t="s">
        <v>121</v>
      </c>
      <c r="D145" s="59" t="s">
        <v>122</v>
      </c>
      <c r="E145" s="94">
        <v>16110</v>
      </c>
      <c r="F145" s="97">
        <v>4985</v>
      </c>
      <c r="G145" s="97">
        <v>7058</v>
      </c>
      <c r="H145" s="97">
        <v>199</v>
      </c>
      <c r="I145" s="38">
        <v>0</v>
      </c>
      <c r="J145" s="28">
        <f t="shared" si="43"/>
        <v>28352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5"/>
        <v>0</v>
      </c>
      <c r="Q145" s="41">
        <f t="shared" si="46"/>
        <v>28352</v>
      </c>
      <c r="R145" s="88"/>
    </row>
    <row r="146" spans="1:19" ht="14.4" thickBot="1" x14ac:dyDescent="0.35">
      <c r="A146" s="133"/>
      <c r="B146" s="134"/>
      <c r="C146" s="135"/>
      <c r="D146" s="60"/>
      <c r="E146" s="51">
        <v>1127.02</v>
      </c>
      <c r="F146" s="45">
        <v>348.79</v>
      </c>
      <c r="G146" s="45">
        <v>279.06</v>
      </c>
      <c r="H146" s="45">
        <v>0</v>
      </c>
      <c r="I146" s="45"/>
      <c r="J146" s="23">
        <f t="shared" si="43"/>
        <v>1754.87</v>
      </c>
      <c r="K146" s="51"/>
      <c r="L146" s="45"/>
      <c r="M146" s="24">
        <f t="shared" si="44"/>
        <v>0</v>
      </c>
      <c r="N146" s="56"/>
      <c r="O146" s="56"/>
      <c r="P146" s="24">
        <f t="shared" si="45"/>
        <v>0</v>
      </c>
      <c r="Q146" s="25">
        <f t="shared" si="46"/>
        <v>1754.87</v>
      </c>
      <c r="R146" s="88"/>
    </row>
    <row r="147" spans="1:19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8"/>
    </row>
    <row r="148" spans="1:19" x14ac:dyDescent="0.3">
      <c r="A148" s="120" t="s">
        <v>123</v>
      </c>
      <c r="B148" s="121"/>
      <c r="C148" s="124" t="s">
        <v>124</v>
      </c>
      <c r="D148" s="131"/>
      <c r="E148" s="16">
        <f t="shared" ref="E148:H149" si="47">E150+E152+E154+E156</f>
        <v>0</v>
      </c>
      <c r="F148" s="17">
        <f t="shared" si="47"/>
        <v>0</v>
      </c>
      <c r="G148" s="17">
        <f t="shared" si="47"/>
        <v>0</v>
      </c>
      <c r="H148" s="17">
        <f t="shared" si="47"/>
        <v>182755</v>
      </c>
      <c r="I148" s="17">
        <f>I150+I152+I154+I156</f>
        <v>0</v>
      </c>
      <c r="J148" s="19">
        <f>SUM(E148:I148)</f>
        <v>182755</v>
      </c>
      <c r="K148" s="52">
        <f>K150+K152+K154+K156</f>
        <v>0</v>
      </c>
      <c r="L148" s="17">
        <f>L150+L152+L154+L156</f>
        <v>0</v>
      </c>
      <c r="M148" s="19">
        <f t="shared" ref="M148:M157" si="48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9">SUM(N148:O148)</f>
        <v>0</v>
      </c>
      <c r="Q148" s="20">
        <f>P148+M148+J148</f>
        <v>182755</v>
      </c>
      <c r="R148" s="88"/>
    </row>
    <row r="149" spans="1:19" ht="14.4" thickBot="1" x14ac:dyDescent="0.35">
      <c r="A149" s="122"/>
      <c r="B149" s="123"/>
      <c r="C149" s="125"/>
      <c r="D149" s="132"/>
      <c r="E149" s="21">
        <f t="shared" si="47"/>
        <v>0</v>
      </c>
      <c r="F149" s="22">
        <f t="shared" si="47"/>
        <v>0</v>
      </c>
      <c r="G149" s="22">
        <f t="shared" si="47"/>
        <v>0</v>
      </c>
      <c r="H149" s="22">
        <f t="shared" si="47"/>
        <v>200</v>
      </c>
      <c r="I149" s="22">
        <f>I151+I153+I155+I157</f>
        <v>0</v>
      </c>
      <c r="J149" s="24">
        <f>SUM(E149:I149)</f>
        <v>200</v>
      </c>
      <c r="K149" s="53">
        <f>K151+K153+K155+K157</f>
        <v>0</v>
      </c>
      <c r="L149" s="22">
        <f>L151+L153+L155+L157</f>
        <v>0</v>
      </c>
      <c r="M149" s="24">
        <f t="shared" si="48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200</v>
      </c>
      <c r="R149" s="88"/>
    </row>
    <row r="150" spans="1:19" x14ac:dyDescent="0.3">
      <c r="A150" s="136" t="s">
        <v>125</v>
      </c>
      <c r="B150" s="137"/>
      <c r="C150" s="138" t="s">
        <v>126</v>
      </c>
      <c r="D150" s="102" t="s">
        <v>127</v>
      </c>
      <c r="E150" s="16">
        <v>0</v>
      </c>
      <c r="F150" s="17">
        <v>0</v>
      </c>
      <c r="G150" s="17">
        <v>0</v>
      </c>
      <c r="H150" s="17">
        <v>162955</v>
      </c>
      <c r="I150" s="17">
        <v>0</v>
      </c>
      <c r="J150" s="19">
        <f t="shared" ref="J150:J157" si="50">SUM(E150:I150)</f>
        <v>162955</v>
      </c>
      <c r="K150" s="52">
        <v>0</v>
      </c>
      <c r="L150" s="17">
        <v>0</v>
      </c>
      <c r="M150" s="19">
        <f t="shared" si="48"/>
        <v>0</v>
      </c>
      <c r="N150" s="52">
        <v>0</v>
      </c>
      <c r="O150" s="17">
        <v>0</v>
      </c>
      <c r="P150" s="19">
        <f t="shared" si="49"/>
        <v>0</v>
      </c>
      <c r="Q150" s="20">
        <f t="shared" ref="Q150:Q157" si="51">P150+M150+J150</f>
        <v>162955</v>
      </c>
      <c r="R150" s="136" t="s">
        <v>125</v>
      </c>
      <c r="S150" s="104">
        <f>Q150+Q152</f>
        <v>165255</v>
      </c>
    </row>
    <row r="151" spans="1:19" x14ac:dyDescent="0.3">
      <c r="A151" s="128"/>
      <c r="B151" s="129"/>
      <c r="C151" s="119"/>
      <c r="D151" s="59"/>
      <c r="E151" s="42"/>
      <c r="F151" s="43"/>
      <c r="G151" s="43"/>
      <c r="H151" s="43">
        <v>0</v>
      </c>
      <c r="I151" s="43"/>
      <c r="J151" s="34">
        <f t="shared" si="50"/>
        <v>0</v>
      </c>
      <c r="K151" s="55"/>
      <c r="L151" s="43"/>
      <c r="M151" s="34">
        <f t="shared" si="48"/>
        <v>0</v>
      </c>
      <c r="N151" s="55"/>
      <c r="O151" s="43"/>
      <c r="P151" s="34">
        <f t="shared" si="49"/>
        <v>0</v>
      </c>
      <c r="Q151" s="35">
        <f t="shared" si="51"/>
        <v>0</v>
      </c>
      <c r="R151" s="128"/>
      <c r="S151" s="105">
        <f>Q151+Q153</f>
        <v>200</v>
      </c>
    </row>
    <row r="152" spans="1:19" x14ac:dyDescent="0.3">
      <c r="A152" s="128" t="s">
        <v>125</v>
      </c>
      <c r="B152" s="129"/>
      <c r="C152" s="119" t="s">
        <v>128</v>
      </c>
      <c r="D152" s="59" t="s">
        <v>23</v>
      </c>
      <c r="E152" s="37">
        <v>0</v>
      </c>
      <c r="F152" s="38">
        <v>0</v>
      </c>
      <c r="G152" s="38">
        <v>0</v>
      </c>
      <c r="H152" s="38">
        <v>2300</v>
      </c>
      <c r="I152" s="38">
        <v>0</v>
      </c>
      <c r="J152" s="29">
        <f t="shared" si="50"/>
        <v>2300</v>
      </c>
      <c r="K152" s="44">
        <v>0</v>
      </c>
      <c r="L152" s="38">
        <v>0</v>
      </c>
      <c r="M152" s="40">
        <f t="shared" si="48"/>
        <v>0</v>
      </c>
      <c r="N152" s="44">
        <v>0</v>
      </c>
      <c r="O152" s="38">
        <v>0</v>
      </c>
      <c r="P152" s="40">
        <f t="shared" si="49"/>
        <v>0</v>
      </c>
      <c r="Q152" s="41">
        <f t="shared" si="51"/>
        <v>2300</v>
      </c>
      <c r="R152" s="88"/>
    </row>
    <row r="153" spans="1:19" x14ac:dyDescent="0.3">
      <c r="A153" s="128"/>
      <c r="B153" s="129"/>
      <c r="C153" s="119"/>
      <c r="D153" s="59"/>
      <c r="E153" s="42"/>
      <c r="F153" s="43"/>
      <c r="G153" s="43"/>
      <c r="H153" s="43">
        <v>200</v>
      </c>
      <c r="I153" s="43"/>
      <c r="J153" s="34">
        <f t="shared" si="50"/>
        <v>200</v>
      </c>
      <c r="K153" s="55"/>
      <c r="L153" s="43"/>
      <c r="M153" s="34">
        <f t="shared" si="48"/>
        <v>0</v>
      </c>
      <c r="N153" s="55"/>
      <c r="O153" s="43"/>
      <c r="P153" s="34">
        <f t="shared" si="49"/>
        <v>0</v>
      </c>
      <c r="Q153" s="35">
        <f t="shared" si="51"/>
        <v>200</v>
      </c>
      <c r="R153" s="88"/>
    </row>
    <row r="154" spans="1:19" x14ac:dyDescent="0.3">
      <c r="A154" s="128" t="s">
        <v>129</v>
      </c>
      <c r="B154" s="129"/>
      <c r="C154" s="119" t="s">
        <v>130</v>
      </c>
      <c r="D154" s="59" t="s">
        <v>127</v>
      </c>
      <c r="E154" s="37">
        <v>0</v>
      </c>
      <c r="F154" s="38">
        <v>0</v>
      </c>
      <c r="G154" s="38">
        <v>0</v>
      </c>
      <c r="H154" s="38">
        <v>17500</v>
      </c>
      <c r="I154" s="38">
        <v>0</v>
      </c>
      <c r="J154" s="29">
        <f>SUM(E154:I154)</f>
        <v>17500</v>
      </c>
      <c r="K154" s="44">
        <v>0</v>
      </c>
      <c r="L154" s="38">
        <v>0</v>
      </c>
      <c r="M154" s="40">
        <f t="shared" si="48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17500</v>
      </c>
      <c r="R154" s="88"/>
    </row>
    <row r="155" spans="1:19" ht="14.4" thickBot="1" x14ac:dyDescent="0.35">
      <c r="A155" s="133"/>
      <c r="B155" s="134"/>
      <c r="C155" s="135"/>
      <c r="D155" s="60"/>
      <c r="E155" s="51"/>
      <c r="F155" s="45"/>
      <c r="G155" s="45"/>
      <c r="H155" s="45">
        <v>0</v>
      </c>
      <c r="I155" s="45"/>
      <c r="J155" s="24">
        <f>SUM(E155:I155)</f>
        <v>0</v>
      </c>
      <c r="K155" s="56"/>
      <c r="L155" s="45"/>
      <c r="M155" s="24">
        <f t="shared" si="48"/>
        <v>0</v>
      </c>
      <c r="N155" s="56"/>
      <c r="O155" s="45"/>
      <c r="P155" s="24">
        <f>SUM(N155:O155)</f>
        <v>0</v>
      </c>
      <c r="Q155" s="25">
        <f>P155+M155+J155</f>
        <v>0</v>
      </c>
      <c r="R155" s="88"/>
    </row>
    <row r="156" spans="1:19" hidden="1" x14ac:dyDescent="0.3">
      <c r="A156" s="118" t="s">
        <v>131</v>
      </c>
      <c r="B156" s="116"/>
      <c r="C156" s="114" t="s">
        <v>132</v>
      </c>
      <c r="D156" s="58" t="s">
        <v>127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50"/>
        <v>0</v>
      </c>
      <c r="K156" s="54">
        <v>0</v>
      </c>
      <c r="L156" s="27">
        <v>0</v>
      </c>
      <c r="M156" s="29">
        <f t="shared" si="48"/>
        <v>0</v>
      </c>
      <c r="N156" s="54">
        <v>0</v>
      </c>
      <c r="O156" s="27">
        <v>0</v>
      </c>
      <c r="P156" s="29">
        <f t="shared" si="49"/>
        <v>0</v>
      </c>
      <c r="Q156" s="30">
        <f t="shared" si="51"/>
        <v>0</v>
      </c>
      <c r="R156" s="88"/>
    </row>
    <row r="157" spans="1:19" ht="14.4" hidden="1" thickBot="1" x14ac:dyDescent="0.35">
      <c r="A157" s="133"/>
      <c r="B157" s="134"/>
      <c r="C157" s="135"/>
      <c r="D157" s="60"/>
      <c r="E157" s="51"/>
      <c r="F157" s="45"/>
      <c r="G157" s="45"/>
      <c r="H157" s="45"/>
      <c r="I157" s="45"/>
      <c r="J157" s="24">
        <f t="shared" si="50"/>
        <v>0</v>
      </c>
      <c r="K157" s="56"/>
      <c r="L157" s="45"/>
      <c r="M157" s="24">
        <f t="shared" si="48"/>
        <v>0</v>
      </c>
      <c r="N157" s="56"/>
      <c r="O157" s="45"/>
      <c r="P157" s="24">
        <f t="shared" si="49"/>
        <v>0</v>
      </c>
      <c r="Q157" s="25">
        <f t="shared" si="51"/>
        <v>0</v>
      </c>
      <c r="R157" s="88"/>
    </row>
    <row r="158" spans="1:19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8"/>
    </row>
    <row r="159" spans="1:19" x14ac:dyDescent="0.3">
      <c r="A159" s="120" t="s">
        <v>133</v>
      </c>
      <c r="B159" s="121"/>
      <c r="C159" s="124" t="s">
        <v>134</v>
      </c>
      <c r="D159" s="126"/>
      <c r="E159" s="16">
        <f>E161+E163+E165+E167+E169+E171+E173+E175+E177+E179+E181+E183+E185+E187+E189+E191</f>
        <v>0</v>
      </c>
      <c r="F159" s="17">
        <f t="shared" ref="F159:I159" si="52">F161+F163+F165+F167+F169+F171+F173+F175+F177+F179+F181+F183+F185+F187+F189+F191</f>
        <v>1213</v>
      </c>
      <c r="G159" s="17">
        <f t="shared" si="52"/>
        <v>114590</v>
      </c>
      <c r="H159" s="17">
        <f t="shared" si="52"/>
        <v>0</v>
      </c>
      <c r="I159" s="17">
        <f t="shared" si="52"/>
        <v>0</v>
      </c>
      <c r="J159" s="19">
        <f t="shared" ref="J159" si="53">SUM(E159:I159)</f>
        <v>115803</v>
      </c>
      <c r="K159" s="52">
        <f t="shared" ref="K159:L159" si="54">K161+K163+K165+K167+K169+K171+K173+K175+K177+K179+K181+K183+K185+K187+K189+K191</f>
        <v>0</v>
      </c>
      <c r="L159" s="17">
        <f t="shared" si="54"/>
        <v>0</v>
      </c>
      <c r="M159" s="19">
        <f t="shared" ref="M159:M192" si="55">SUM(K159:L159)</f>
        <v>0</v>
      </c>
      <c r="N159" s="52">
        <f t="shared" ref="N159:O159" si="56">N161+N163+N165+N167+N169+N171+N173+N175+N177+N179+N181+N183+N185+N187+N189+N191</f>
        <v>0</v>
      </c>
      <c r="O159" s="17">
        <f t="shared" si="56"/>
        <v>0</v>
      </c>
      <c r="P159" s="19">
        <f>SUM(N159:O159)</f>
        <v>0</v>
      </c>
      <c r="Q159" s="20">
        <f>P159+M159+J159</f>
        <v>115803</v>
      </c>
      <c r="R159" s="88"/>
    </row>
    <row r="160" spans="1:19" ht="14.4" thickBot="1" x14ac:dyDescent="0.35">
      <c r="A160" s="122"/>
      <c r="B160" s="123"/>
      <c r="C160" s="125"/>
      <c r="D160" s="127"/>
      <c r="E160" s="21">
        <f t="shared" ref="E160:I160" si="57">E162+E164+E166+E168+E170+E172+E174+E176+E178+E180+E182+E184+E186+E188+E190+E192</f>
        <v>0</v>
      </c>
      <c r="F160" s="22">
        <f t="shared" si="57"/>
        <v>88.26</v>
      </c>
      <c r="G160" s="22">
        <f t="shared" si="57"/>
        <v>2606.15</v>
      </c>
      <c r="H160" s="22">
        <f t="shared" si="57"/>
        <v>0</v>
      </c>
      <c r="I160" s="22">
        <f t="shared" si="57"/>
        <v>0</v>
      </c>
      <c r="J160" s="24">
        <f>SUM(E160:I160)</f>
        <v>2694.4100000000003</v>
      </c>
      <c r="K160" s="53">
        <f t="shared" ref="K160:L160" si="58">K162+K164+K166+K168+K170+K172+K174+K176+K178+K180+K182+K184+K186+K188+K190+K192</f>
        <v>0</v>
      </c>
      <c r="L160" s="22">
        <f t="shared" si="58"/>
        <v>0</v>
      </c>
      <c r="M160" s="24">
        <f t="shared" si="55"/>
        <v>0</v>
      </c>
      <c r="N160" s="53">
        <f t="shared" ref="N160:O160" si="59">N162+N164+N166+N168+N170+N172+N174+N176+N178+N180+N182+N184+N186+N188+N190+N192</f>
        <v>0</v>
      </c>
      <c r="O160" s="22">
        <f t="shared" si="59"/>
        <v>0</v>
      </c>
      <c r="P160" s="24">
        <f t="shared" ref="P160:P178" si="60">SUM(N160:O160)</f>
        <v>0</v>
      </c>
      <c r="Q160" s="25">
        <f>P160+M160+J160</f>
        <v>2694.4100000000003</v>
      </c>
      <c r="R160" s="88"/>
    </row>
    <row r="161" spans="1:19" x14ac:dyDescent="0.3">
      <c r="A161" s="118" t="s">
        <v>135</v>
      </c>
      <c r="B161" s="116"/>
      <c r="C161" s="114" t="s">
        <v>252</v>
      </c>
      <c r="D161" s="49" t="s">
        <v>21</v>
      </c>
      <c r="E161" s="26">
        <v>0</v>
      </c>
      <c r="F161" s="27">
        <v>1213</v>
      </c>
      <c r="G161" s="27">
        <v>0</v>
      </c>
      <c r="H161" s="27">
        <v>0</v>
      </c>
      <c r="I161" s="27">
        <v>0</v>
      </c>
      <c r="J161" s="29">
        <f t="shared" ref="J161:J192" si="61">SUM(E161:I161)</f>
        <v>1213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60"/>
        <v>0</v>
      </c>
      <c r="Q161" s="30">
        <f t="shared" ref="Q161:Q192" si="62">P161+M161+J161</f>
        <v>1213</v>
      </c>
      <c r="R161" s="118" t="s">
        <v>135</v>
      </c>
      <c r="S161" s="104">
        <f>Q161+Q163+Q165+Q167+Q169+Q171+Q173+Q175+Q177+Q179+Q181+Q183+Q185+Q187</f>
        <v>100603</v>
      </c>
    </row>
    <row r="162" spans="1:19" x14ac:dyDescent="0.3">
      <c r="A162" s="128"/>
      <c r="B162" s="129"/>
      <c r="C162" s="119"/>
      <c r="D162" s="36"/>
      <c r="E162" s="42"/>
      <c r="F162" s="43">
        <v>88.26</v>
      </c>
      <c r="G162" s="43"/>
      <c r="H162" s="43"/>
      <c r="I162" s="43"/>
      <c r="J162" s="34">
        <f t="shared" si="61"/>
        <v>88.26</v>
      </c>
      <c r="K162" s="42"/>
      <c r="L162" s="43"/>
      <c r="M162" s="34">
        <f t="shared" si="55"/>
        <v>0</v>
      </c>
      <c r="N162" s="55"/>
      <c r="O162" s="43"/>
      <c r="P162" s="34">
        <f t="shared" si="60"/>
        <v>0</v>
      </c>
      <c r="Q162" s="35">
        <f t="shared" si="62"/>
        <v>88.26</v>
      </c>
      <c r="R162" s="128"/>
      <c r="S162" s="105">
        <f>Q162+Q164+Q166+Q168+Q170+Q172+Q174+Q176+Q178+Q180+Q182+Q184+Q186+Q188</f>
        <v>2694.41</v>
      </c>
    </row>
    <row r="163" spans="1:19" x14ac:dyDescent="0.3">
      <c r="A163" s="128" t="s">
        <v>135</v>
      </c>
      <c r="B163" s="129"/>
      <c r="C163" s="119" t="s">
        <v>253</v>
      </c>
      <c r="D163" s="36" t="s">
        <v>23</v>
      </c>
      <c r="E163" s="37">
        <v>0</v>
      </c>
      <c r="F163" s="38">
        <v>0</v>
      </c>
      <c r="G163" s="38">
        <v>43550</v>
      </c>
      <c r="H163" s="38">
        <v>0</v>
      </c>
      <c r="I163" s="38">
        <v>0</v>
      </c>
      <c r="J163" s="29">
        <f t="shared" si="61"/>
        <v>43550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60"/>
        <v>0</v>
      </c>
      <c r="Q163" s="41">
        <f t="shared" si="62"/>
        <v>43550</v>
      </c>
      <c r="R163" s="88"/>
    </row>
    <row r="164" spans="1:19" x14ac:dyDescent="0.3">
      <c r="A164" s="128"/>
      <c r="B164" s="129"/>
      <c r="C164" s="119"/>
      <c r="D164" s="36"/>
      <c r="E164" s="42"/>
      <c r="F164" s="43"/>
      <c r="G164" s="43">
        <v>80.260000000000005</v>
      </c>
      <c r="H164" s="43"/>
      <c r="I164" s="43"/>
      <c r="J164" s="34">
        <f t="shared" si="61"/>
        <v>80.260000000000005</v>
      </c>
      <c r="K164" s="55"/>
      <c r="L164" s="43"/>
      <c r="M164" s="34">
        <f t="shared" si="55"/>
        <v>0</v>
      </c>
      <c r="N164" s="55"/>
      <c r="O164" s="43"/>
      <c r="P164" s="34">
        <f t="shared" si="60"/>
        <v>0</v>
      </c>
      <c r="Q164" s="35">
        <f t="shared" si="62"/>
        <v>80.260000000000005</v>
      </c>
      <c r="R164" s="88"/>
    </row>
    <row r="165" spans="1:19" x14ac:dyDescent="0.3">
      <c r="A165" s="128" t="s">
        <v>135</v>
      </c>
      <c r="B165" s="129"/>
      <c r="C165" s="119" t="s">
        <v>254</v>
      </c>
      <c r="D165" s="130"/>
      <c r="E165" s="37">
        <v>0</v>
      </c>
      <c r="F165" s="38">
        <v>0</v>
      </c>
      <c r="G165" s="38">
        <v>1000</v>
      </c>
      <c r="H165" s="38">
        <v>0</v>
      </c>
      <c r="I165" s="38">
        <v>0</v>
      </c>
      <c r="J165" s="29">
        <f t="shared" si="61"/>
        <v>1000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60"/>
        <v>0</v>
      </c>
      <c r="Q165" s="41">
        <f t="shared" si="62"/>
        <v>1000</v>
      </c>
      <c r="R165" s="88"/>
    </row>
    <row r="166" spans="1:19" x14ac:dyDescent="0.3">
      <c r="A166" s="128"/>
      <c r="B166" s="129"/>
      <c r="C166" s="119"/>
      <c r="D166" s="130"/>
      <c r="E166" s="42"/>
      <c r="F166" s="43"/>
      <c r="G166" s="43">
        <v>300</v>
      </c>
      <c r="H166" s="43"/>
      <c r="I166" s="43"/>
      <c r="J166" s="34">
        <f t="shared" si="61"/>
        <v>300</v>
      </c>
      <c r="K166" s="55"/>
      <c r="L166" s="43"/>
      <c r="M166" s="34">
        <f t="shared" si="55"/>
        <v>0</v>
      </c>
      <c r="N166" s="55"/>
      <c r="O166" s="43"/>
      <c r="P166" s="34">
        <f t="shared" si="60"/>
        <v>0</v>
      </c>
      <c r="Q166" s="35">
        <f t="shared" si="62"/>
        <v>300</v>
      </c>
      <c r="R166" s="88"/>
    </row>
    <row r="167" spans="1:19" x14ac:dyDescent="0.3">
      <c r="A167" s="128" t="s">
        <v>135</v>
      </c>
      <c r="B167" s="129"/>
      <c r="C167" s="119" t="s">
        <v>291</v>
      </c>
      <c r="D167" s="130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61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2"/>
        <v>1500</v>
      </c>
      <c r="R167" s="88"/>
    </row>
    <row r="168" spans="1:19" x14ac:dyDescent="0.3">
      <c r="A168" s="128"/>
      <c r="B168" s="129"/>
      <c r="C168" s="119"/>
      <c r="D168" s="130"/>
      <c r="E168" s="42"/>
      <c r="F168" s="43"/>
      <c r="G168" s="43">
        <v>0</v>
      </c>
      <c r="H168" s="43"/>
      <c r="I168" s="43"/>
      <c r="J168" s="34">
        <f t="shared" si="61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62"/>
        <v>0</v>
      </c>
      <c r="R168" s="88"/>
    </row>
    <row r="169" spans="1:19" x14ac:dyDescent="0.3">
      <c r="A169" s="128" t="s">
        <v>135</v>
      </c>
      <c r="B169" s="129"/>
      <c r="C169" s="119" t="s">
        <v>312</v>
      </c>
      <c r="D169" s="13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61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2"/>
        <v>2500</v>
      </c>
      <c r="R169" s="88"/>
    </row>
    <row r="170" spans="1:19" x14ac:dyDescent="0.3">
      <c r="A170" s="128"/>
      <c r="B170" s="129"/>
      <c r="C170" s="119"/>
      <c r="D170" s="130"/>
      <c r="E170" s="42"/>
      <c r="F170" s="43"/>
      <c r="G170" s="43">
        <v>444.46</v>
      </c>
      <c r="H170" s="43"/>
      <c r="I170" s="43"/>
      <c r="J170" s="34">
        <f t="shared" si="61"/>
        <v>444.46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2"/>
        <v>444.46</v>
      </c>
      <c r="R170" s="88"/>
    </row>
    <row r="171" spans="1:19" x14ac:dyDescent="0.3">
      <c r="A171" s="128" t="s">
        <v>135</v>
      </c>
      <c r="B171" s="129"/>
      <c r="C171" s="119" t="s">
        <v>313</v>
      </c>
      <c r="D171" s="130"/>
      <c r="E171" s="37">
        <v>0</v>
      </c>
      <c r="F171" s="38">
        <v>0</v>
      </c>
      <c r="G171" s="97">
        <v>2000</v>
      </c>
      <c r="H171" s="38">
        <v>0</v>
      </c>
      <c r="I171" s="38">
        <v>0</v>
      </c>
      <c r="J171" s="29">
        <f t="shared" si="61"/>
        <v>2000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60"/>
        <v>0</v>
      </c>
      <c r="Q171" s="41">
        <f t="shared" si="62"/>
        <v>2000</v>
      </c>
      <c r="R171" s="88"/>
    </row>
    <row r="172" spans="1:19" x14ac:dyDescent="0.3">
      <c r="A172" s="128"/>
      <c r="B172" s="129"/>
      <c r="C172" s="119"/>
      <c r="D172" s="130"/>
      <c r="E172" s="42"/>
      <c r="F172" s="43"/>
      <c r="G172" s="43">
        <v>43.99</v>
      </c>
      <c r="H172" s="43"/>
      <c r="I172" s="43"/>
      <c r="J172" s="34">
        <f t="shared" si="61"/>
        <v>43.99</v>
      </c>
      <c r="K172" s="55"/>
      <c r="L172" s="43"/>
      <c r="M172" s="34">
        <f t="shared" si="55"/>
        <v>0</v>
      </c>
      <c r="N172" s="55"/>
      <c r="O172" s="43"/>
      <c r="P172" s="34">
        <f t="shared" si="60"/>
        <v>0</v>
      </c>
      <c r="Q172" s="35">
        <f t="shared" si="62"/>
        <v>43.99</v>
      </c>
      <c r="R172" s="88"/>
    </row>
    <row r="173" spans="1:19" x14ac:dyDescent="0.3">
      <c r="A173" s="128" t="s">
        <v>135</v>
      </c>
      <c r="B173" s="129"/>
      <c r="C173" s="119" t="s">
        <v>316</v>
      </c>
      <c r="D173" s="130"/>
      <c r="E173" s="37">
        <v>0</v>
      </c>
      <c r="F173" s="38">
        <v>0</v>
      </c>
      <c r="G173" s="97">
        <v>3000</v>
      </c>
      <c r="H173" s="38">
        <v>0</v>
      </c>
      <c r="I173" s="38">
        <v>0</v>
      </c>
      <c r="J173" s="29">
        <f t="shared" si="61"/>
        <v>3000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60"/>
        <v>0</v>
      </c>
      <c r="Q173" s="41">
        <f t="shared" si="62"/>
        <v>3000</v>
      </c>
      <c r="R173" s="88"/>
    </row>
    <row r="174" spans="1:19" x14ac:dyDescent="0.3">
      <c r="A174" s="128"/>
      <c r="B174" s="129"/>
      <c r="C174" s="119"/>
      <c r="D174" s="130"/>
      <c r="E174" s="42"/>
      <c r="F174" s="43"/>
      <c r="G174" s="43">
        <v>0</v>
      </c>
      <c r="H174" s="43"/>
      <c r="I174" s="43"/>
      <c r="J174" s="34">
        <f t="shared" si="61"/>
        <v>0</v>
      </c>
      <c r="K174" s="55"/>
      <c r="L174" s="43"/>
      <c r="M174" s="34">
        <f t="shared" ref="M174" si="63">SUM(K174:L174)</f>
        <v>0</v>
      </c>
      <c r="N174" s="55"/>
      <c r="O174" s="43"/>
      <c r="P174" s="34">
        <f t="shared" si="60"/>
        <v>0</v>
      </c>
      <c r="Q174" s="35">
        <f t="shared" si="62"/>
        <v>0</v>
      </c>
      <c r="R174" s="88"/>
    </row>
    <row r="175" spans="1:19" x14ac:dyDescent="0.3">
      <c r="A175" s="128" t="s">
        <v>135</v>
      </c>
      <c r="B175" s="129"/>
      <c r="C175" s="119" t="s">
        <v>317</v>
      </c>
      <c r="D175" s="130"/>
      <c r="E175" s="37">
        <v>0</v>
      </c>
      <c r="F175" s="38">
        <v>0</v>
      </c>
      <c r="G175" s="97">
        <v>1000</v>
      </c>
      <c r="H175" s="38">
        <v>0</v>
      </c>
      <c r="I175" s="38">
        <v>0</v>
      </c>
      <c r="J175" s="29">
        <f t="shared" ref="J175:J176" si="64">SUM(E175:I175)</f>
        <v>1000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76" si="65">SUM(N175:O175)</f>
        <v>0</v>
      </c>
      <c r="Q175" s="41">
        <f t="shared" ref="Q175:Q176" si="66">P175+M175+J175</f>
        <v>1000</v>
      </c>
      <c r="R175" s="88"/>
    </row>
    <row r="176" spans="1:19" x14ac:dyDescent="0.3">
      <c r="A176" s="128"/>
      <c r="B176" s="129"/>
      <c r="C176" s="119"/>
      <c r="D176" s="130"/>
      <c r="E176" s="42"/>
      <c r="F176" s="43"/>
      <c r="G176" s="43">
        <v>0</v>
      </c>
      <c r="H176" s="43"/>
      <c r="I176" s="43"/>
      <c r="J176" s="34">
        <f t="shared" si="64"/>
        <v>0</v>
      </c>
      <c r="K176" s="55"/>
      <c r="L176" s="43"/>
      <c r="M176" s="34">
        <f t="shared" ref="M176" si="67">SUM(K176:L176)</f>
        <v>0</v>
      </c>
      <c r="N176" s="55"/>
      <c r="O176" s="43"/>
      <c r="P176" s="34">
        <f t="shared" si="65"/>
        <v>0</v>
      </c>
      <c r="Q176" s="35">
        <f t="shared" si="66"/>
        <v>0</v>
      </c>
      <c r="R176" s="88"/>
    </row>
    <row r="177" spans="1:19" x14ac:dyDescent="0.3">
      <c r="A177" s="128" t="s">
        <v>135</v>
      </c>
      <c r="B177" s="129"/>
      <c r="C177" s="119" t="s">
        <v>314</v>
      </c>
      <c r="D177" s="130"/>
      <c r="E177" s="37">
        <v>0</v>
      </c>
      <c r="F177" s="38">
        <v>0</v>
      </c>
      <c r="G177" s="38">
        <v>36400</v>
      </c>
      <c r="H177" s="38">
        <v>0</v>
      </c>
      <c r="I177" s="38">
        <v>0</v>
      </c>
      <c r="J177" s="29">
        <f t="shared" si="61"/>
        <v>36400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60"/>
        <v>0</v>
      </c>
      <c r="Q177" s="41">
        <f t="shared" si="62"/>
        <v>36400</v>
      </c>
      <c r="R177" s="88"/>
    </row>
    <row r="178" spans="1:19" x14ac:dyDescent="0.3">
      <c r="A178" s="128"/>
      <c r="B178" s="129"/>
      <c r="C178" s="119"/>
      <c r="D178" s="130"/>
      <c r="E178" s="42"/>
      <c r="F178" s="43"/>
      <c r="G178" s="43">
        <v>737.44</v>
      </c>
      <c r="H178" s="43"/>
      <c r="I178" s="43"/>
      <c r="J178" s="34">
        <f t="shared" si="61"/>
        <v>737.44</v>
      </c>
      <c r="K178" s="55"/>
      <c r="L178" s="43"/>
      <c r="M178" s="34">
        <f t="shared" si="55"/>
        <v>0</v>
      </c>
      <c r="N178" s="55"/>
      <c r="O178" s="43"/>
      <c r="P178" s="34">
        <f t="shared" si="60"/>
        <v>0</v>
      </c>
      <c r="Q178" s="35">
        <f t="shared" si="62"/>
        <v>737.44</v>
      </c>
      <c r="R178" s="88"/>
    </row>
    <row r="179" spans="1:19" x14ac:dyDescent="0.3">
      <c r="A179" s="128" t="s">
        <v>135</v>
      </c>
      <c r="B179" s="129"/>
      <c r="C179" s="119" t="s">
        <v>256</v>
      </c>
      <c r="D179" s="130"/>
      <c r="E179" s="37">
        <v>0</v>
      </c>
      <c r="F179" s="38">
        <v>0</v>
      </c>
      <c r="G179" s="38">
        <v>3500</v>
      </c>
      <c r="H179" s="38">
        <v>0</v>
      </c>
      <c r="I179" s="38">
        <v>0</v>
      </c>
      <c r="J179" s="29">
        <f t="shared" ref="J179" si="68">SUM(E179:I179)</f>
        <v>3500</v>
      </c>
      <c r="K179" s="44">
        <v>0</v>
      </c>
      <c r="L179" s="38">
        <v>0</v>
      </c>
      <c r="M179" s="40">
        <f t="shared" ref="M179:M180" si="69">SUM(K179:L179)</f>
        <v>0</v>
      </c>
      <c r="N179" s="44">
        <v>0</v>
      </c>
      <c r="O179" s="38">
        <v>0</v>
      </c>
      <c r="P179" s="40">
        <f t="shared" ref="P179:P180" si="70">SUM(N179:O179)</f>
        <v>0</v>
      </c>
      <c r="Q179" s="41">
        <f t="shared" ref="Q179:Q180" si="71">P179+M179+J179</f>
        <v>3500</v>
      </c>
      <c r="R179" s="88"/>
    </row>
    <row r="180" spans="1:19" x14ac:dyDescent="0.3">
      <c r="A180" s="128"/>
      <c r="B180" s="129"/>
      <c r="C180" s="119"/>
      <c r="D180" s="130"/>
      <c r="E180" s="42"/>
      <c r="F180" s="43"/>
      <c r="G180" s="43">
        <v>0</v>
      </c>
      <c r="H180" s="43"/>
      <c r="I180" s="43"/>
      <c r="J180" s="34">
        <f t="shared" ref="J180" si="72">SUM(E180:I180)</f>
        <v>0</v>
      </c>
      <c r="K180" s="55"/>
      <c r="L180" s="43"/>
      <c r="M180" s="34">
        <f t="shared" si="69"/>
        <v>0</v>
      </c>
      <c r="N180" s="55"/>
      <c r="O180" s="43"/>
      <c r="P180" s="34">
        <f t="shared" si="70"/>
        <v>0</v>
      </c>
      <c r="Q180" s="35">
        <f t="shared" si="71"/>
        <v>0</v>
      </c>
      <c r="R180" s="88"/>
    </row>
    <row r="181" spans="1:19" x14ac:dyDescent="0.3">
      <c r="A181" s="128" t="s">
        <v>135</v>
      </c>
      <c r="B181" s="129"/>
      <c r="C181" s="119" t="s">
        <v>212</v>
      </c>
      <c r="D181" s="130"/>
      <c r="E181" s="37">
        <v>0</v>
      </c>
      <c r="F181" s="38">
        <v>0</v>
      </c>
      <c r="G181" s="38">
        <v>150</v>
      </c>
      <c r="H181" s="38">
        <v>0</v>
      </c>
      <c r="I181" s="38">
        <v>0</v>
      </c>
      <c r="J181" s="29">
        <f>SUM(E181:I181)</f>
        <v>150</v>
      </c>
      <c r="K181" s="44">
        <v>0</v>
      </c>
      <c r="L181" s="38">
        <v>0</v>
      </c>
      <c r="M181" s="40">
        <f>SUM(K181:L181)</f>
        <v>0</v>
      </c>
      <c r="N181" s="44">
        <v>0</v>
      </c>
      <c r="O181" s="38">
        <v>0</v>
      </c>
      <c r="P181" s="40">
        <f t="shared" ref="P181:P192" si="73">SUM(N181:O181)</f>
        <v>0</v>
      </c>
      <c r="Q181" s="41">
        <f t="shared" si="62"/>
        <v>150</v>
      </c>
      <c r="R181" s="88"/>
    </row>
    <row r="182" spans="1:19" x14ac:dyDescent="0.3">
      <c r="A182" s="128"/>
      <c r="B182" s="129"/>
      <c r="C182" s="119"/>
      <c r="D182" s="130"/>
      <c r="E182" s="42"/>
      <c r="F182" s="43"/>
      <c r="G182" s="43">
        <v>0</v>
      </c>
      <c r="H182" s="43"/>
      <c r="I182" s="43"/>
      <c r="J182" s="34">
        <f t="shared" si="61"/>
        <v>0</v>
      </c>
      <c r="K182" s="55"/>
      <c r="L182" s="43"/>
      <c r="M182" s="34">
        <f t="shared" si="55"/>
        <v>0</v>
      </c>
      <c r="N182" s="55"/>
      <c r="O182" s="43"/>
      <c r="P182" s="34">
        <f t="shared" si="73"/>
        <v>0</v>
      </c>
      <c r="Q182" s="35">
        <f t="shared" si="62"/>
        <v>0</v>
      </c>
      <c r="R182" s="88"/>
    </row>
    <row r="183" spans="1:19" x14ac:dyDescent="0.3">
      <c r="A183" s="128" t="s">
        <v>255</v>
      </c>
      <c r="B183" s="129"/>
      <c r="C183" s="119" t="s">
        <v>136</v>
      </c>
      <c r="D183" s="130"/>
      <c r="E183" s="37">
        <v>0</v>
      </c>
      <c r="F183" s="38">
        <v>0</v>
      </c>
      <c r="G183" s="38">
        <v>2540</v>
      </c>
      <c r="H183" s="38">
        <v>0</v>
      </c>
      <c r="I183" s="38">
        <v>0</v>
      </c>
      <c r="J183" s="29">
        <f t="shared" ref="J183:J191" si="74">SUM(E183:I183)</f>
        <v>2540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73"/>
        <v>0</v>
      </c>
      <c r="Q183" s="41">
        <f t="shared" si="62"/>
        <v>2540</v>
      </c>
      <c r="R183" s="88"/>
    </row>
    <row r="184" spans="1:19" x14ac:dyDescent="0.3">
      <c r="A184" s="128"/>
      <c r="B184" s="129"/>
      <c r="C184" s="119"/>
      <c r="D184" s="130"/>
      <c r="E184" s="42"/>
      <c r="F184" s="43"/>
      <c r="G184" s="43">
        <v>0</v>
      </c>
      <c r="H184" s="43"/>
      <c r="I184" s="43"/>
      <c r="J184" s="34">
        <f t="shared" si="61"/>
        <v>0</v>
      </c>
      <c r="K184" s="55"/>
      <c r="L184" s="43"/>
      <c r="M184" s="34">
        <f t="shared" si="55"/>
        <v>0</v>
      </c>
      <c r="N184" s="55"/>
      <c r="O184" s="43"/>
      <c r="P184" s="34">
        <f t="shared" si="73"/>
        <v>0</v>
      </c>
      <c r="Q184" s="35">
        <f t="shared" si="62"/>
        <v>0</v>
      </c>
      <c r="R184" s="88"/>
    </row>
    <row r="185" spans="1:19" x14ac:dyDescent="0.3">
      <c r="A185" s="128" t="s">
        <v>135</v>
      </c>
      <c r="B185" s="129"/>
      <c r="C185" s="119" t="s">
        <v>257</v>
      </c>
      <c r="D185" s="130"/>
      <c r="E185" s="37">
        <v>0</v>
      </c>
      <c r="F185" s="38">
        <v>0</v>
      </c>
      <c r="G185" s="38">
        <v>1500</v>
      </c>
      <c r="H185" s="38">
        <v>0</v>
      </c>
      <c r="I185" s="38">
        <v>0</v>
      </c>
      <c r="J185" s="29">
        <f t="shared" si="74"/>
        <v>1500</v>
      </c>
      <c r="K185" s="44">
        <v>0</v>
      </c>
      <c r="L185" s="38">
        <v>0</v>
      </c>
      <c r="M185" s="40">
        <f t="shared" si="55"/>
        <v>0</v>
      </c>
      <c r="N185" s="44">
        <v>0</v>
      </c>
      <c r="O185" s="38">
        <v>0</v>
      </c>
      <c r="P185" s="40">
        <f t="shared" si="73"/>
        <v>0</v>
      </c>
      <c r="Q185" s="41">
        <f t="shared" si="62"/>
        <v>1500</v>
      </c>
      <c r="R185" s="88"/>
    </row>
    <row r="186" spans="1:19" x14ac:dyDescent="0.3">
      <c r="A186" s="128"/>
      <c r="B186" s="129"/>
      <c r="C186" s="119"/>
      <c r="D186" s="130"/>
      <c r="E186" s="42"/>
      <c r="F186" s="43"/>
      <c r="G186" s="43">
        <v>1000</v>
      </c>
      <c r="H186" s="43"/>
      <c r="I186" s="43"/>
      <c r="J186" s="34">
        <f t="shared" si="61"/>
        <v>1000</v>
      </c>
      <c r="K186" s="55"/>
      <c r="L186" s="43"/>
      <c r="M186" s="34">
        <f t="shared" si="55"/>
        <v>0</v>
      </c>
      <c r="N186" s="55"/>
      <c r="O186" s="43"/>
      <c r="P186" s="34">
        <f t="shared" si="73"/>
        <v>0</v>
      </c>
      <c r="Q186" s="35">
        <f t="shared" si="62"/>
        <v>1000</v>
      </c>
      <c r="R186" s="88"/>
    </row>
    <row r="187" spans="1:19" x14ac:dyDescent="0.3">
      <c r="A187" s="128" t="s">
        <v>255</v>
      </c>
      <c r="B187" s="129"/>
      <c r="C187" s="119" t="s">
        <v>224</v>
      </c>
      <c r="D187" s="130"/>
      <c r="E187" s="37">
        <v>0</v>
      </c>
      <c r="F187" s="38">
        <v>0</v>
      </c>
      <c r="G187" s="38">
        <v>750</v>
      </c>
      <c r="H187" s="38">
        <v>0</v>
      </c>
      <c r="I187" s="38">
        <v>0</v>
      </c>
      <c r="J187" s="29">
        <f t="shared" si="74"/>
        <v>750</v>
      </c>
      <c r="K187" s="44">
        <v>0</v>
      </c>
      <c r="L187" s="38">
        <v>0</v>
      </c>
      <c r="M187" s="40">
        <f t="shared" si="55"/>
        <v>0</v>
      </c>
      <c r="N187" s="44">
        <v>0</v>
      </c>
      <c r="O187" s="38">
        <v>0</v>
      </c>
      <c r="P187" s="40">
        <f t="shared" si="73"/>
        <v>0</v>
      </c>
      <c r="Q187" s="41">
        <f t="shared" si="62"/>
        <v>750</v>
      </c>
      <c r="R187" s="88"/>
    </row>
    <row r="188" spans="1:19" x14ac:dyDescent="0.3">
      <c r="A188" s="128"/>
      <c r="B188" s="129"/>
      <c r="C188" s="119"/>
      <c r="D188" s="130"/>
      <c r="E188" s="42"/>
      <c r="F188" s="43"/>
      <c r="G188" s="43">
        <v>0</v>
      </c>
      <c r="H188" s="43"/>
      <c r="I188" s="43"/>
      <c r="J188" s="34">
        <f t="shared" si="61"/>
        <v>0</v>
      </c>
      <c r="K188" s="55"/>
      <c r="L188" s="43"/>
      <c r="M188" s="34">
        <f t="shared" si="55"/>
        <v>0</v>
      </c>
      <c r="N188" s="55"/>
      <c r="O188" s="43"/>
      <c r="P188" s="34">
        <f t="shared" si="73"/>
        <v>0</v>
      </c>
      <c r="Q188" s="35">
        <f t="shared" si="62"/>
        <v>0</v>
      </c>
      <c r="R188" s="88"/>
    </row>
    <row r="189" spans="1:19" x14ac:dyDescent="0.3">
      <c r="A189" s="128" t="s">
        <v>285</v>
      </c>
      <c r="B189" s="129"/>
      <c r="C189" s="119" t="s">
        <v>286</v>
      </c>
      <c r="D189" s="130"/>
      <c r="E189" s="37">
        <v>0</v>
      </c>
      <c r="F189" s="38">
        <v>0</v>
      </c>
      <c r="G189" s="38">
        <v>11200</v>
      </c>
      <c r="H189" s="38">
        <v>0</v>
      </c>
      <c r="I189" s="38">
        <v>0</v>
      </c>
      <c r="J189" s="29">
        <f t="shared" si="74"/>
        <v>11200</v>
      </c>
      <c r="K189" s="44">
        <v>0</v>
      </c>
      <c r="L189" s="38">
        <v>0</v>
      </c>
      <c r="M189" s="40">
        <f>SUM(K189:L189)</f>
        <v>0</v>
      </c>
      <c r="N189" s="44">
        <v>0</v>
      </c>
      <c r="O189" s="38">
        <v>0</v>
      </c>
      <c r="P189" s="40">
        <f t="shared" si="73"/>
        <v>0</v>
      </c>
      <c r="Q189" s="41">
        <f t="shared" si="62"/>
        <v>11200</v>
      </c>
      <c r="R189" s="128" t="s">
        <v>285</v>
      </c>
      <c r="S189" s="104">
        <f t="shared" ref="S189:S190" si="75">Q189+Q191</f>
        <v>15200</v>
      </c>
    </row>
    <row r="190" spans="1:19" x14ac:dyDescent="0.3">
      <c r="A190" s="128"/>
      <c r="B190" s="129"/>
      <c r="C190" s="119"/>
      <c r="D190" s="130"/>
      <c r="E190" s="42"/>
      <c r="F190" s="43"/>
      <c r="G190" s="43">
        <v>0</v>
      </c>
      <c r="H190" s="43"/>
      <c r="I190" s="43"/>
      <c r="J190" s="34">
        <f t="shared" si="61"/>
        <v>0</v>
      </c>
      <c r="K190" s="55"/>
      <c r="L190" s="43"/>
      <c r="M190" s="34">
        <f t="shared" si="55"/>
        <v>0</v>
      </c>
      <c r="N190" s="55"/>
      <c r="O190" s="43"/>
      <c r="P190" s="34">
        <f t="shared" si="73"/>
        <v>0</v>
      </c>
      <c r="Q190" s="35">
        <f t="shared" si="62"/>
        <v>0</v>
      </c>
      <c r="R190" s="128"/>
      <c r="S190" s="105">
        <f t="shared" si="75"/>
        <v>0</v>
      </c>
    </row>
    <row r="191" spans="1:19" x14ac:dyDescent="0.3">
      <c r="A191" s="128" t="s">
        <v>285</v>
      </c>
      <c r="B191" s="129"/>
      <c r="C191" s="119" t="s">
        <v>315</v>
      </c>
      <c r="D191" s="130"/>
      <c r="E191" s="37">
        <v>0</v>
      </c>
      <c r="F191" s="38">
        <v>0</v>
      </c>
      <c r="G191" s="38">
        <v>4000</v>
      </c>
      <c r="H191" s="38">
        <v>0</v>
      </c>
      <c r="I191" s="38">
        <v>0</v>
      </c>
      <c r="J191" s="29">
        <f t="shared" si="74"/>
        <v>4000</v>
      </c>
      <c r="K191" s="44">
        <v>0</v>
      </c>
      <c r="L191" s="38">
        <v>0</v>
      </c>
      <c r="M191" s="40">
        <f t="shared" si="55"/>
        <v>0</v>
      </c>
      <c r="N191" s="44">
        <v>0</v>
      </c>
      <c r="O191" s="38">
        <v>0</v>
      </c>
      <c r="P191" s="40">
        <f t="shared" si="73"/>
        <v>0</v>
      </c>
      <c r="Q191" s="41">
        <f t="shared" si="62"/>
        <v>4000</v>
      </c>
      <c r="R191" s="88"/>
    </row>
    <row r="192" spans="1:19" ht="14.4" thickBot="1" x14ac:dyDescent="0.35">
      <c r="A192" s="133"/>
      <c r="B192" s="134"/>
      <c r="C192" s="135"/>
      <c r="D192" s="127"/>
      <c r="E192" s="51"/>
      <c r="F192" s="45"/>
      <c r="G192" s="45">
        <v>0</v>
      </c>
      <c r="H192" s="45"/>
      <c r="I192" s="45"/>
      <c r="J192" s="24">
        <f t="shared" si="61"/>
        <v>0</v>
      </c>
      <c r="K192" s="56"/>
      <c r="L192" s="45"/>
      <c r="M192" s="24">
        <f t="shared" si="55"/>
        <v>0</v>
      </c>
      <c r="N192" s="56"/>
      <c r="O192" s="45"/>
      <c r="P192" s="24">
        <f t="shared" si="73"/>
        <v>0</v>
      </c>
      <c r="Q192" s="25">
        <f t="shared" si="62"/>
        <v>0</v>
      </c>
      <c r="R192" s="88"/>
    </row>
    <row r="193" spans="1:19" s="89" customFormat="1" ht="14.4" thickBot="1" x14ac:dyDescent="0.35">
      <c r="A193" s="85"/>
      <c r="B193" s="85"/>
      <c r="C193" s="86"/>
      <c r="D193" s="85"/>
      <c r="E193" s="87"/>
      <c r="F193" s="87"/>
      <c r="G193" s="87"/>
      <c r="H193" s="87"/>
      <c r="I193" s="87"/>
      <c r="J193" s="88"/>
      <c r="K193" s="87"/>
      <c r="L193" s="87"/>
      <c r="M193" s="88"/>
      <c r="N193" s="87"/>
      <c r="O193" s="87"/>
      <c r="P193" s="88"/>
      <c r="Q193" s="88"/>
      <c r="R193" s="88"/>
    </row>
    <row r="194" spans="1:19" x14ac:dyDescent="0.3">
      <c r="A194" s="120" t="s">
        <v>137</v>
      </c>
      <c r="B194" s="121"/>
      <c r="C194" s="124" t="s">
        <v>138</v>
      </c>
      <c r="D194" s="126"/>
      <c r="E194" s="16">
        <f>E196+E202+E204+E206+E222+E224+E226+E228+E238+E240</f>
        <v>99672</v>
      </c>
      <c r="F194" s="17">
        <f t="shared" ref="F194:I194" si="76">F196+F202+F204+F206+F222+F224+F226+F228+F238+F240</f>
        <v>34447</v>
      </c>
      <c r="G194" s="17">
        <f t="shared" si="76"/>
        <v>279420</v>
      </c>
      <c r="H194" s="17">
        <f t="shared" si="76"/>
        <v>877</v>
      </c>
      <c r="I194" s="17">
        <f t="shared" si="76"/>
        <v>7720</v>
      </c>
      <c r="J194" s="19">
        <f>SUM(E194:I194)</f>
        <v>422136</v>
      </c>
      <c r="K194" s="52">
        <f t="shared" ref="K194:L194" si="77">K196+K202+K204+K206+K222+K224+K226+K228+K238+K240</f>
        <v>0</v>
      </c>
      <c r="L194" s="17">
        <f t="shared" si="77"/>
        <v>0</v>
      </c>
      <c r="M194" s="19">
        <f t="shared" ref="M194:M229" si="78">SUM(K194:L194)</f>
        <v>0</v>
      </c>
      <c r="N194" s="52">
        <f t="shared" ref="N194" si="79">N196+N202+N204+N206+N222+N224+N226+N228+N238+N240</f>
        <v>0</v>
      </c>
      <c r="O194" s="17">
        <f>O196+O202+O204+O206+O222+O224+O226+O228+O238+O240</f>
        <v>110132</v>
      </c>
      <c r="P194" s="19">
        <f>SUM(N194:O194)</f>
        <v>110132</v>
      </c>
      <c r="Q194" s="20">
        <f>P194+M194+J194</f>
        <v>532268</v>
      </c>
      <c r="R194" s="88"/>
    </row>
    <row r="195" spans="1:19" ht="14.4" thickBot="1" x14ac:dyDescent="0.35">
      <c r="A195" s="122"/>
      <c r="B195" s="123"/>
      <c r="C195" s="125"/>
      <c r="D195" s="127"/>
      <c r="E195" s="21">
        <f t="shared" ref="E195:I195" si="80">E197+E203+E205+E207+E223+E225+E227+E229+E239+E241</f>
        <v>7155.4500000000007</v>
      </c>
      <c r="F195" s="22">
        <f t="shared" si="80"/>
        <v>2787.71</v>
      </c>
      <c r="G195" s="22">
        <f t="shared" si="80"/>
        <v>11053.66</v>
      </c>
      <c r="H195" s="22">
        <f t="shared" si="80"/>
        <v>0</v>
      </c>
      <c r="I195" s="22">
        <f t="shared" si="80"/>
        <v>876.7</v>
      </c>
      <c r="J195" s="24">
        <f t="shared" ref="J195:J241" si="81">SUM(E195:I195)</f>
        <v>21873.52</v>
      </c>
      <c r="K195" s="53">
        <f t="shared" ref="K195:L195" si="82">K197+K203+K205+K207+K223+K225+K227+K229+K239+K241</f>
        <v>0</v>
      </c>
      <c r="L195" s="22">
        <f t="shared" si="82"/>
        <v>0</v>
      </c>
      <c r="M195" s="24">
        <f t="shared" si="78"/>
        <v>0</v>
      </c>
      <c r="N195" s="53">
        <f t="shared" ref="N195:O195" si="83">N197+N203+N205+N207+N223+N225+N227+N229+N239+N241</f>
        <v>0</v>
      </c>
      <c r="O195" s="22">
        <f t="shared" si="83"/>
        <v>8277.99</v>
      </c>
      <c r="P195" s="24">
        <f t="shared" ref="P195:P241" si="84">SUM(N195:O195)</f>
        <v>8277.99</v>
      </c>
      <c r="Q195" s="25">
        <f t="shared" ref="Q195:Q241" si="85">P195+M195+J195</f>
        <v>30151.510000000002</v>
      </c>
      <c r="R195" s="88"/>
    </row>
    <row r="196" spans="1:19" x14ac:dyDescent="0.3">
      <c r="A196" s="155" t="s">
        <v>139</v>
      </c>
      <c r="B196" s="137"/>
      <c r="C196" s="138" t="s">
        <v>318</v>
      </c>
      <c r="D196" s="100" t="s">
        <v>26</v>
      </c>
      <c r="E196" s="16">
        <f>E198+E200</f>
        <v>48151</v>
      </c>
      <c r="F196" s="17">
        <f>F198+F200</f>
        <v>16441</v>
      </c>
      <c r="G196" s="17">
        <f t="shared" ref="G196:I196" si="86">G198+G200</f>
        <v>13139</v>
      </c>
      <c r="H196" s="17">
        <f t="shared" si="86"/>
        <v>386</v>
      </c>
      <c r="I196" s="17">
        <f t="shared" si="86"/>
        <v>0</v>
      </c>
      <c r="J196" s="18">
        <f t="shared" ref="J196:J197" si="87">SUM(E196:I196)</f>
        <v>78117</v>
      </c>
      <c r="K196" s="16">
        <f>K198+K200</f>
        <v>0</v>
      </c>
      <c r="L196" s="17">
        <f>L198+L200</f>
        <v>0</v>
      </c>
      <c r="M196" s="18">
        <f t="shared" ref="M196:M201" si="88">SUM(K196:L196)</f>
        <v>0</v>
      </c>
      <c r="N196" s="16">
        <f>N198+N200</f>
        <v>0</v>
      </c>
      <c r="O196" s="17">
        <f>O198+O200</f>
        <v>0</v>
      </c>
      <c r="P196" s="19">
        <f t="shared" ref="P196:P201" si="89">SUM(N196:O196)</f>
        <v>0</v>
      </c>
      <c r="Q196" s="20">
        <f t="shared" si="85"/>
        <v>78117</v>
      </c>
      <c r="R196" s="88"/>
    </row>
    <row r="197" spans="1:19" x14ac:dyDescent="0.3">
      <c r="A197" s="118"/>
      <c r="B197" s="129"/>
      <c r="C197" s="119"/>
      <c r="D197" s="36"/>
      <c r="E197" s="31">
        <f>E199+E201</f>
        <v>3480.07</v>
      </c>
      <c r="F197" s="32">
        <f>F199+F201</f>
        <v>1216.24</v>
      </c>
      <c r="G197" s="32">
        <f t="shared" ref="G197:I197" si="90">G199+G201</f>
        <v>145.22</v>
      </c>
      <c r="H197" s="32">
        <f t="shared" si="90"/>
        <v>0</v>
      </c>
      <c r="I197" s="32">
        <f t="shared" si="90"/>
        <v>0</v>
      </c>
      <c r="J197" s="33">
        <f t="shared" si="87"/>
        <v>4841.5300000000007</v>
      </c>
      <c r="K197" s="31">
        <f>K199+K201</f>
        <v>0</v>
      </c>
      <c r="L197" s="32">
        <f>L199+L201</f>
        <v>0</v>
      </c>
      <c r="M197" s="33">
        <f t="shared" si="88"/>
        <v>0</v>
      </c>
      <c r="N197" s="31">
        <f>N199+N201</f>
        <v>0</v>
      </c>
      <c r="O197" s="32">
        <f>O199+O201</f>
        <v>0</v>
      </c>
      <c r="P197" s="34">
        <f t="shared" si="89"/>
        <v>0</v>
      </c>
      <c r="Q197" s="35">
        <f t="shared" si="85"/>
        <v>4841.5300000000007</v>
      </c>
      <c r="R197" s="88"/>
    </row>
    <row r="198" spans="1:19" x14ac:dyDescent="0.3">
      <c r="A198" s="128"/>
      <c r="B198" s="129" t="s">
        <v>320</v>
      </c>
      <c r="C198" s="114" t="s">
        <v>258</v>
      </c>
      <c r="D198" s="36"/>
      <c r="E198" s="37">
        <v>40320</v>
      </c>
      <c r="F198" s="38">
        <v>14092</v>
      </c>
      <c r="G198" s="38">
        <v>11819</v>
      </c>
      <c r="H198" s="38">
        <v>282</v>
      </c>
      <c r="I198" s="38">
        <v>0</v>
      </c>
      <c r="J198" s="39">
        <f t="shared" ref="J198:J201" si="91">SUM(E198:I198)</f>
        <v>66513</v>
      </c>
      <c r="K198" s="37">
        <v>0</v>
      </c>
      <c r="L198" s="38">
        <v>0</v>
      </c>
      <c r="M198" s="39">
        <f t="shared" si="88"/>
        <v>0</v>
      </c>
      <c r="N198" s="37">
        <v>0</v>
      </c>
      <c r="O198" s="38">
        <v>0</v>
      </c>
      <c r="P198" s="40">
        <f t="shared" si="89"/>
        <v>0</v>
      </c>
      <c r="Q198" s="41">
        <f t="shared" si="85"/>
        <v>66513</v>
      </c>
      <c r="R198" s="88"/>
    </row>
    <row r="199" spans="1:19" x14ac:dyDescent="0.3">
      <c r="A199" s="128"/>
      <c r="B199" s="129"/>
      <c r="C199" s="119"/>
      <c r="D199" s="36"/>
      <c r="E199" s="42">
        <v>3480.07</v>
      </c>
      <c r="F199" s="43">
        <v>1216.24</v>
      </c>
      <c r="G199" s="43">
        <v>145.22</v>
      </c>
      <c r="H199" s="43">
        <v>0</v>
      </c>
      <c r="I199" s="43"/>
      <c r="J199" s="33">
        <f t="shared" si="91"/>
        <v>4841.5300000000007</v>
      </c>
      <c r="K199" s="42"/>
      <c r="L199" s="43"/>
      <c r="M199" s="33">
        <f t="shared" si="88"/>
        <v>0</v>
      </c>
      <c r="N199" s="42"/>
      <c r="O199" s="43"/>
      <c r="P199" s="34">
        <f t="shared" si="89"/>
        <v>0</v>
      </c>
      <c r="Q199" s="35">
        <f t="shared" si="85"/>
        <v>4841.5300000000007</v>
      </c>
      <c r="R199" s="88"/>
    </row>
    <row r="200" spans="1:19" x14ac:dyDescent="0.3">
      <c r="A200" s="128"/>
      <c r="B200" s="129" t="s">
        <v>321</v>
      </c>
      <c r="C200" s="114" t="s">
        <v>319</v>
      </c>
      <c r="D200" s="36"/>
      <c r="E200" s="37">
        <v>7831</v>
      </c>
      <c r="F200" s="38">
        <v>2349</v>
      </c>
      <c r="G200" s="38">
        <v>1320</v>
      </c>
      <c r="H200" s="38">
        <v>104</v>
      </c>
      <c r="I200" s="38">
        <v>0</v>
      </c>
      <c r="J200" s="39">
        <f t="shared" si="91"/>
        <v>11604</v>
      </c>
      <c r="K200" s="37">
        <v>0</v>
      </c>
      <c r="L200" s="38">
        <v>0</v>
      </c>
      <c r="M200" s="39">
        <f t="shared" si="88"/>
        <v>0</v>
      </c>
      <c r="N200" s="37">
        <v>0</v>
      </c>
      <c r="O200" s="38">
        <v>0</v>
      </c>
      <c r="P200" s="40">
        <f t="shared" si="89"/>
        <v>0</v>
      </c>
      <c r="Q200" s="41">
        <f t="shared" si="85"/>
        <v>11604</v>
      </c>
      <c r="R200" s="88"/>
    </row>
    <row r="201" spans="1:19" x14ac:dyDescent="0.3">
      <c r="A201" s="128"/>
      <c r="B201" s="129"/>
      <c r="C201" s="119"/>
      <c r="D201" s="36"/>
      <c r="E201" s="42">
        <v>0</v>
      </c>
      <c r="F201" s="43">
        <v>0</v>
      </c>
      <c r="G201" s="43">
        <v>0</v>
      </c>
      <c r="H201" s="43">
        <v>0</v>
      </c>
      <c r="I201" s="43"/>
      <c r="J201" s="33">
        <f t="shared" si="91"/>
        <v>0</v>
      </c>
      <c r="K201" s="42"/>
      <c r="L201" s="43"/>
      <c r="M201" s="33">
        <f t="shared" si="88"/>
        <v>0</v>
      </c>
      <c r="N201" s="42"/>
      <c r="O201" s="43"/>
      <c r="P201" s="34">
        <f t="shared" si="89"/>
        <v>0</v>
      </c>
      <c r="Q201" s="35">
        <f t="shared" si="85"/>
        <v>0</v>
      </c>
      <c r="R201" s="88"/>
    </row>
    <row r="202" spans="1:19" x14ac:dyDescent="0.3">
      <c r="A202" s="128" t="s">
        <v>140</v>
      </c>
      <c r="B202" s="129"/>
      <c r="C202" s="119" t="s">
        <v>141</v>
      </c>
      <c r="D202" s="36" t="s">
        <v>142</v>
      </c>
      <c r="E202" s="37">
        <v>0</v>
      </c>
      <c r="F202" s="38">
        <v>0</v>
      </c>
      <c r="G202" s="38">
        <v>1600</v>
      </c>
      <c r="H202" s="38">
        <v>0</v>
      </c>
      <c r="I202" s="38">
        <v>0</v>
      </c>
      <c r="J202" s="29">
        <f t="shared" si="81"/>
        <v>1600</v>
      </c>
      <c r="K202" s="44">
        <v>0</v>
      </c>
      <c r="L202" s="38">
        <v>0</v>
      </c>
      <c r="M202" s="40">
        <f t="shared" si="78"/>
        <v>0</v>
      </c>
      <c r="N202" s="44">
        <v>0</v>
      </c>
      <c r="O202" s="38">
        <v>0</v>
      </c>
      <c r="P202" s="40">
        <f t="shared" si="84"/>
        <v>0</v>
      </c>
      <c r="Q202" s="41">
        <f t="shared" si="85"/>
        <v>1600</v>
      </c>
      <c r="R202" s="88"/>
    </row>
    <row r="203" spans="1:19" x14ac:dyDescent="0.3">
      <c r="A203" s="128"/>
      <c r="B203" s="129"/>
      <c r="C203" s="119"/>
      <c r="D203" s="36"/>
      <c r="E203" s="42"/>
      <c r="F203" s="43"/>
      <c r="G203" s="43">
        <v>88.17</v>
      </c>
      <c r="H203" s="43"/>
      <c r="I203" s="43"/>
      <c r="J203" s="34">
        <f t="shared" si="81"/>
        <v>88.17</v>
      </c>
      <c r="K203" s="55"/>
      <c r="L203" s="43"/>
      <c r="M203" s="34">
        <f t="shared" si="78"/>
        <v>0</v>
      </c>
      <c r="N203" s="55"/>
      <c r="O203" s="43"/>
      <c r="P203" s="34">
        <f t="shared" si="84"/>
        <v>0</v>
      </c>
      <c r="Q203" s="35">
        <f t="shared" si="85"/>
        <v>88.17</v>
      </c>
      <c r="R203" s="88"/>
    </row>
    <row r="204" spans="1:19" x14ac:dyDescent="0.3">
      <c r="A204" s="128" t="s">
        <v>143</v>
      </c>
      <c r="B204" s="129"/>
      <c r="C204" s="119" t="s">
        <v>144</v>
      </c>
      <c r="D204" s="36" t="s">
        <v>26</v>
      </c>
      <c r="E204" s="37">
        <v>0</v>
      </c>
      <c r="F204" s="38">
        <v>0</v>
      </c>
      <c r="G204" s="97">
        <v>17000</v>
      </c>
      <c r="H204" s="38">
        <v>0</v>
      </c>
      <c r="I204" s="38">
        <v>0</v>
      </c>
      <c r="J204" s="29">
        <f t="shared" si="81"/>
        <v>17000</v>
      </c>
      <c r="K204" s="44">
        <v>0</v>
      </c>
      <c r="L204" s="38">
        <v>0</v>
      </c>
      <c r="M204" s="40">
        <f t="shared" si="78"/>
        <v>0</v>
      </c>
      <c r="N204" s="44">
        <v>0</v>
      </c>
      <c r="O204" s="38">
        <v>0</v>
      </c>
      <c r="P204" s="40">
        <f t="shared" si="84"/>
        <v>0</v>
      </c>
      <c r="Q204" s="41">
        <f t="shared" si="85"/>
        <v>17000</v>
      </c>
      <c r="R204" s="88"/>
    </row>
    <row r="205" spans="1:19" x14ac:dyDescent="0.3">
      <c r="A205" s="128"/>
      <c r="B205" s="129"/>
      <c r="C205" s="119"/>
      <c r="D205" s="36"/>
      <c r="E205" s="42"/>
      <c r="F205" s="43"/>
      <c r="G205" s="43">
        <v>1435.45</v>
      </c>
      <c r="H205" s="43"/>
      <c r="I205" s="43"/>
      <c r="J205" s="34">
        <f t="shared" si="81"/>
        <v>1435.45</v>
      </c>
      <c r="K205" s="55"/>
      <c r="L205" s="43"/>
      <c r="M205" s="34">
        <f t="shared" si="78"/>
        <v>0</v>
      </c>
      <c r="N205" s="55"/>
      <c r="O205" s="43"/>
      <c r="P205" s="34">
        <f t="shared" si="84"/>
        <v>0</v>
      </c>
      <c r="Q205" s="35">
        <f t="shared" si="85"/>
        <v>1435.45</v>
      </c>
      <c r="R205" s="88"/>
    </row>
    <row r="206" spans="1:19" x14ac:dyDescent="0.3">
      <c r="A206" s="128" t="s">
        <v>145</v>
      </c>
      <c r="B206" s="129"/>
      <c r="C206" s="119" t="s">
        <v>323</v>
      </c>
      <c r="D206" s="36" t="s">
        <v>112</v>
      </c>
      <c r="E206" s="37">
        <f>E208+E210+E212+E214+E216+E218+E220</f>
        <v>0</v>
      </c>
      <c r="F206" s="38">
        <f t="shared" ref="F206:I206" si="92">F208+F210+F212+F214+F216+F218+F220</f>
        <v>0</v>
      </c>
      <c r="G206" s="38">
        <f t="shared" si="92"/>
        <v>0</v>
      </c>
      <c r="H206" s="38">
        <f t="shared" si="92"/>
        <v>0</v>
      </c>
      <c r="I206" s="38">
        <f t="shared" si="92"/>
        <v>7720</v>
      </c>
      <c r="J206" s="29">
        <f>SUM(E206:I206)</f>
        <v>7720</v>
      </c>
      <c r="K206" s="44">
        <f t="shared" ref="K206:L206" si="93">K208+K210+K212+K214+K216+K218+K220</f>
        <v>0</v>
      </c>
      <c r="L206" s="38">
        <f t="shared" si="93"/>
        <v>0</v>
      </c>
      <c r="M206" s="40">
        <f t="shared" si="78"/>
        <v>0</v>
      </c>
      <c r="N206" s="44">
        <f t="shared" ref="N206" si="94">N208+N210+N212+N214+N216+N218+N220</f>
        <v>0</v>
      </c>
      <c r="O206" s="38">
        <f>O208+O210+O212+O214+O216+O218+O220</f>
        <v>110132</v>
      </c>
      <c r="P206" s="40">
        <f>SUM(N206:O206)</f>
        <v>110132</v>
      </c>
      <c r="Q206" s="41">
        <f>P206+M206+J206</f>
        <v>117852</v>
      </c>
      <c r="R206" s="128" t="s">
        <v>145</v>
      </c>
      <c r="S206" s="104">
        <f>Q206+Q222</f>
        <v>123352</v>
      </c>
    </row>
    <row r="207" spans="1:19" x14ac:dyDescent="0.3">
      <c r="A207" s="128"/>
      <c r="B207" s="129"/>
      <c r="C207" s="119"/>
      <c r="D207" s="36"/>
      <c r="E207" s="42">
        <f t="shared" ref="E207:I207" si="95">E209+E211+E213+E215+E217+E219+E221</f>
        <v>0</v>
      </c>
      <c r="F207" s="57">
        <f t="shared" si="95"/>
        <v>0</v>
      </c>
      <c r="G207" s="57">
        <f t="shared" si="95"/>
        <v>0</v>
      </c>
      <c r="H207" s="57">
        <f t="shared" si="95"/>
        <v>0</v>
      </c>
      <c r="I207" s="57">
        <f t="shared" si="95"/>
        <v>876.7</v>
      </c>
      <c r="J207" s="34">
        <f t="shared" si="81"/>
        <v>876.7</v>
      </c>
      <c r="K207" s="57">
        <f t="shared" ref="K207:L207" si="96">K209+K211+K213+K215+K217+K219+K221</f>
        <v>0</v>
      </c>
      <c r="L207" s="32">
        <f t="shared" si="96"/>
        <v>0</v>
      </c>
      <c r="M207" s="34">
        <f t="shared" si="78"/>
        <v>0</v>
      </c>
      <c r="N207" s="57">
        <f t="shared" ref="N207:O207" si="97">N209+N211+N213+N215+N217+N219+N221</f>
        <v>0</v>
      </c>
      <c r="O207" s="32">
        <f t="shared" si="97"/>
        <v>8277.99</v>
      </c>
      <c r="P207" s="34">
        <f t="shared" si="84"/>
        <v>8277.99</v>
      </c>
      <c r="Q207" s="35">
        <f t="shared" si="85"/>
        <v>9154.69</v>
      </c>
      <c r="R207" s="128"/>
      <c r="S207" s="105">
        <f>Q207+Q223</f>
        <v>9154.69</v>
      </c>
    </row>
    <row r="208" spans="1:19" x14ac:dyDescent="0.3">
      <c r="A208" s="128"/>
      <c r="B208" s="129" t="s">
        <v>259</v>
      </c>
      <c r="C208" s="119" t="s">
        <v>264</v>
      </c>
      <c r="D208" s="36" t="s">
        <v>112</v>
      </c>
      <c r="E208" s="37">
        <v>0</v>
      </c>
      <c r="F208" s="38">
        <v>0</v>
      </c>
      <c r="G208" s="97">
        <v>0</v>
      </c>
      <c r="H208" s="38">
        <v>0</v>
      </c>
      <c r="I208" s="38">
        <v>1100</v>
      </c>
      <c r="J208" s="29">
        <f t="shared" si="81"/>
        <v>1100</v>
      </c>
      <c r="K208" s="44">
        <v>0</v>
      </c>
      <c r="L208" s="38">
        <v>0</v>
      </c>
      <c r="M208" s="40">
        <f t="shared" si="78"/>
        <v>0</v>
      </c>
      <c r="N208" s="44">
        <v>0</v>
      </c>
      <c r="O208" s="38">
        <v>10000</v>
      </c>
      <c r="P208" s="40">
        <f t="shared" si="84"/>
        <v>10000</v>
      </c>
      <c r="Q208" s="41">
        <f t="shared" si="85"/>
        <v>11100</v>
      </c>
      <c r="R208" s="88"/>
    </row>
    <row r="209" spans="1:18" x14ac:dyDescent="0.3">
      <c r="A209" s="128"/>
      <c r="B209" s="129"/>
      <c r="C209" s="119"/>
      <c r="D209" s="36"/>
      <c r="E209" s="42"/>
      <c r="F209" s="43"/>
      <c r="G209" s="98"/>
      <c r="H209" s="43"/>
      <c r="I209" s="43">
        <v>87.87</v>
      </c>
      <c r="J209" s="34">
        <f t="shared" si="81"/>
        <v>87.87</v>
      </c>
      <c r="K209" s="55"/>
      <c r="L209" s="43"/>
      <c r="M209" s="34">
        <f t="shared" si="78"/>
        <v>0</v>
      </c>
      <c r="N209" s="55"/>
      <c r="O209" s="43">
        <v>0</v>
      </c>
      <c r="P209" s="34">
        <f t="shared" si="84"/>
        <v>0</v>
      </c>
      <c r="Q209" s="35">
        <f t="shared" si="85"/>
        <v>87.87</v>
      </c>
      <c r="R209" s="88"/>
    </row>
    <row r="210" spans="1:18" ht="12.75" customHeight="1" x14ac:dyDescent="0.3">
      <c r="A210" s="128"/>
      <c r="B210" s="129" t="s">
        <v>259</v>
      </c>
      <c r="C210" s="119" t="s">
        <v>266</v>
      </c>
      <c r="D210" s="36" t="s">
        <v>112</v>
      </c>
      <c r="E210" s="37">
        <v>0</v>
      </c>
      <c r="F210" s="38">
        <v>0</v>
      </c>
      <c r="G210" s="97">
        <v>0</v>
      </c>
      <c r="H210" s="38">
        <v>0</v>
      </c>
      <c r="I210" s="38">
        <v>2000</v>
      </c>
      <c r="J210" s="29">
        <f t="shared" si="81"/>
        <v>2000</v>
      </c>
      <c r="K210" s="44">
        <v>0</v>
      </c>
      <c r="L210" s="38">
        <v>0</v>
      </c>
      <c r="M210" s="40">
        <f t="shared" si="78"/>
        <v>0</v>
      </c>
      <c r="N210" s="44">
        <v>0</v>
      </c>
      <c r="O210" s="38">
        <v>11244</v>
      </c>
      <c r="P210" s="40">
        <f>SUM(N210:O210)</f>
        <v>11244</v>
      </c>
      <c r="Q210" s="41">
        <f t="shared" si="85"/>
        <v>13244</v>
      </c>
      <c r="R210" s="88"/>
    </row>
    <row r="211" spans="1:18" x14ac:dyDescent="0.3">
      <c r="A211" s="128"/>
      <c r="B211" s="129"/>
      <c r="C211" s="119"/>
      <c r="D211" s="36"/>
      <c r="E211" s="42"/>
      <c r="F211" s="43"/>
      <c r="G211" s="98"/>
      <c r="H211" s="43"/>
      <c r="I211" s="43">
        <v>164.68</v>
      </c>
      <c r="J211" s="34">
        <f t="shared" si="81"/>
        <v>164.68</v>
      </c>
      <c r="K211" s="55"/>
      <c r="L211" s="43"/>
      <c r="M211" s="34">
        <f t="shared" si="78"/>
        <v>0</v>
      </c>
      <c r="N211" s="55"/>
      <c r="O211" s="43">
        <v>0</v>
      </c>
      <c r="P211" s="34">
        <f t="shared" si="84"/>
        <v>0</v>
      </c>
      <c r="Q211" s="35">
        <f t="shared" si="85"/>
        <v>164.68</v>
      </c>
      <c r="R211" s="88"/>
    </row>
    <row r="212" spans="1:18" ht="12.75" customHeight="1" x14ac:dyDescent="0.3">
      <c r="A212" s="128"/>
      <c r="B212" s="129" t="s">
        <v>259</v>
      </c>
      <c r="C212" s="119" t="s">
        <v>265</v>
      </c>
      <c r="D212" s="36" t="s">
        <v>112</v>
      </c>
      <c r="E212" s="37">
        <v>0</v>
      </c>
      <c r="F212" s="38">
        <v>0</v>
      </c>
      <c r="G212" s="97">
        <v>0</v>
      </c>
      <c r="H212" s="38">
        <v>0</v>
      </c>
      <c r="I212" s="38">
        <v>750</v>
      </c>
      <c r="J212" s="29">
        <f t="shared" si="81"/>
        <v>750</v>
      </c>
      <c r="K212" s="44">
        <v>0</v>
      </c>
      <c r="L212" s="38">
        <v>0</v>
      </c>
      <c r="M212" s="40">
        <f t="shared" si="78"/>
        <v>0</v>
      </c>
      <c r="N212" s="44">
        <v>0</v>
      </c>
      <c r="O212" s="38">
        <v>32928</v>
      </c>
      <c r="P212" s="40">
        <f t="shared" si="84"/>
        <v>32928</v>
      </c>
      <c r="Q212" s="41">
        <f t="shared" si="85"/>
        <v>33678</v>
      </c>
      <c r="R212" s="88"/>
    </row>
    <row r="213" spans="1:18" x14ac:dyDescent="0.3">
      <c r="A213" s="128"/>
      <c r="B213" s="129"/>
      <c r="C213" s="119"/>
      <c r="D213" s="36"/>
      <c r="E213" s="42"/>
      <c r="F213" s="43"/>
      <c r="G213" s="98"/>
      <c r="H213" s="43"/>
      <c r="I213" s="43">
        <v>37.1</v>
      </c>
      <c r="J213" s="34">
        <f t="shared" si="81"/>
        <v>37.1</v>
      </c>
      <c r="K213" s="55"/>
      <c r="L213" s="43"/>
      <c r="M213" s="34">
        <f t="shared" si="78"/>
        <v>0</v>
      </c>
      <c r="N213" s="55"/>
      <c r="O213" s="43">
        <v>4447.99</v>
      </c>
      <c r="P213" s="34">
        <f t="shared" si="84"/>
        <v>4447.99</v>
      </c>
      <c r="Q213" s="35">
        <f t="shared" si="85"/>
        <v>4485.09</v>
      </c>
      <c r="R213" s="88"/>
    </row>
    <row r="214" spans="1:18" x14ac:dyDescent="0.3">
      <c r="A214" s="128"/>
      <c r="B214" s="129" t="s">
        <v>259</v>
      </c>
      <c r="C214" s="119" t="s">
        <v>292</v>
      </c>
      <c r="D214" s="36" t="s">
        <v>112</v>
      </c>
      <c r="E214" s="37">
        <v>0</v>
      </c>
      <c r="F214" s="38">
        <v>0</v>
      </c>
      <c r="G214" s="97">
        <v>0</v>
      </c>
      <c r="H214" s="38">
        <v>0</v>
      </c>
      <c r="I214" s="38">
        <v>1000</v>
      </c>
      <c r="J214" s="29">
        <f t="shared" ref="J214:J215" si="98">SUM(E214:I214)</f>
        <v>1000</v>
      </c>
      <c r="K214" s="44">
        <v>0</v>
      </c>
      <c r="L214" s="38">
        <v>0</v>
      </c>
      <c r="M214" s="40">
        <f t="shared" ref="M214:M215" si="99">SUM(K214:L214)</f>
        <v>0</v>
      </c>
      <c r="N214" s="44">
        <v>0</v>
      </c>
      <c r="O214" s="38">
        <v>16080</v>
      </c>
      <c r="P214" s="40">
        <f t="shared" ref="P214:P215" si="100">SUM(N214:O214)</f>
        <v>16080</v>
      </c>
      <c r="Q214" s="41">
        <f t="shared" ref="Q214:Q215" si="101">P214+M214+J214</f>
        <v>17080</v>
      </c>
      <c r="R214" s="88"/>
    </row>
    <row r="215" spans="1:18" x14ac:dyDescent="0.3">
      <c r="A215" s="128"/>
      <c r="B215" s="129"/>
      <c r="C215" s="119"/>
      <c r="D215" s="36"/>
      <c r="E215" s="42"/>
      <c r="F215" s="43"/>
      <c r="G215" s="43"/>
      <c r="H215" s="43"/>
      <c r="I215" s="43">
        <v>176.58</v>
      </c>
      <c r="J215" s="34">
        <f t="shared" si="98"/>
        <v>176.58</v>
      </c>
      <c r="K215" s="55"/>
      <c r="L215" s="43"/>
      <c r="M215" s="34">
        <f t="shared" si="99"/>
        <v>0</v>
      </c>
      <c r="N215" s="55"/>
      <c r="O215" s="43">
        <v>1340</v>
      </c>
      <c r="P215" s="34">
        <f t="shared" si="100"/>
        <v>1340</v>
      </c>
      <c r="Q215" s="35">
        <f t="shared" si="101"/>
        <v>1516.58</v>
      </c>
      <c r="R215" s="88"/>
    </row>
    <row r="216" spans="1:18" ht="13.8" customHeight="1" x14ac:dyDescent="0.3">
      <c r="A216" s="128"/>
      <c r="B216" s="129" t="s">
        <v>259</v>
      </c>
      <c r="C216" s="119" t="s">
        <v>322</v>
      </c>
      <c r="D216" s="36" t="s">
        <v>112</v>
      </c>
      <c r="E216" s="37">
        <v>0</v>
      </c>
      <c r="F216" s="38">
        <v>0</v>
      </c>
      <c r="G216" s="97">
        <v>0</v>
      </c>
      <c r="H216" s="38">
        <v>0</v>
      </c>
      <c r="I216" s="38">
        <v>650</v>
      </c>
      <c r="J216" s="29">
        <f t="shared" si="81"/>
        <v>650</v>
      </c>
      <c r="K216" s="44">
        <v>0</v>
      </c>
      <c r="L216" s="38">
        <v>0</v>
      </c>
      <c r="M216" s="40">
        <f t="shared" si="78"/>
        <v>0</v>
      </c>
      <c r="N216" s="44">
        <v>0</v>
      </c>
      <c r="O216" s="38">
        <v>10000</v>
      </c>
      <c r="P216" s="40">
        <f t="shared" si="84"/>
        <v>10000</v>
      </c>
      <c r="Q216" s="41">
        <f t="shared" si="85"/>
        <v>10650</v>
      </c>
      <c r="R216" s="88"/>
    </row>
    <row r="217" spans="1:18" x14ac:dyDescent="0.3">
      <c r="A217" s="128"/>
      <c r="B217" s="129"/>
      <c r="C217" s="119"/>
      <c r="D217" s="36"/>
      <c r="E217" s="42"/>
      <c r="F217" s="43"/>
      <c r="G217" s="43"/>
      <c r="H217" s="43"/>
      <c r="I217" s="43">
        <v>0</v>
      </c>
      <c r="J217" s="34">
        <f t="shared" si="81"/>
        <v>0</v>
      </c>
      <c r="K217" s="55"/>
      <c r="L217" s="43"/>
      <c r="M217" s="34">
        <f t="shared" si="78"/>
        <v>0</v>
      </c>
      <c r="N217" s="55"/>
      <c r="O217" s="43">
        <v>0</v>
      </c>
      <c r="P217" s="34">
        <f t="shared" si="84"/>
        <v>0</v>
      </c>
      <c r="Q217" s="35">
        <f t="shared" si="85"/>
        <v>0</v>
      </c>
      <c r="R217" s="88"/>
    </row>
    <row r="218" spans="1:18" ht="13.8" customHeight="1" x14ac:dyDescent="0.3">
      <c r="A218" s="128"/>
      <c r="B218" s="129" t="s">
        <v>259</v>
      </c>
      <c r="C218" s="119" t="s">
        <v>293</v>
      </c>
      <c r="D218" s="36" t="s">
        <v>112</v>
      </c>
      <c r="E218" s="37">
        <v>0</v>
      </c>
      <c r="F218" s="38">
        <v>0</v>
      </c>
      <c r="G218" s="38">
        <v>0</v>
      </c>
      <c r="H218" s="38">
        <v>0</v>
      </c>
      <c r="I218" s="38">
        <v>1600</v>
      </c>
      <c r="J218" s="29">
        <f>SUM(E218:I218)</f>
        <v>1600</v>
      </c>
      <c r="K218" s="44">
        <v>0</v>
      </c>
      <c r="L218" s="38">
        <v>0</v>
      </c>
      <c r="M218" s="40">
        <f>SUM(K218:L218)</f>
        <v>0</v>
      </c>
      <c r="N218" s="44">
        <v>0</v>
      </c>
      <c r="O218" s="38">
        <v>29880</v>
      </c>
      <c r="P218" s="40">
        <f>SUM(N218:O218)</f>
        <v>29880</v>
      </c>
      <c r="Q218" s="41">
        <f t="shared" si="85"/>
        <v>31480</v>
      </c>
      <c r="R218" s="88"/>
    </row>
    <row r="219" spans="1:18" x14ac:dyDescent="0.3">
      <c r="A219" s="128"/>
      <c r="B219" s="129"/>
      <c r="C219" s="119"/>
      <c r="D219" s="36"/>
      <c r="E219" s="42"/>
      <c r="F219" s="43"/>
      <c r="G219" s="43"/>
      <c r="H219" s="43"/>
      <c r="I219" s="43">
        <v>302.76</v>
      </c>
      <c r="J219" s="34">
        <f>SUM(E219:I219)</f>
        <v>302.76</v>
      </c>
      <c r="K219" s="55"/>
      <c r="L219" s="43"/>
      <c r="M219" s="34">
        <f>SUM(K219:L219)</f>
        <v>0</v>
      </c>
      <c r="N219" s="55"/>
      <c r="O219" s="43">
        <v>2490</v>
      </c>
      <c r="P219" s="34">
        <f>SUM(N219:O219)</f>
        <v>2490</v>
      </c>
      <c r="Q219" s="35">
        <f t="shared" si="85"/>
        <v>2792.76</v>
      </c>
      <c r="R219" s="88"/>
    </row>
    <row r="220" spans="1:18" x14ac:dyDescent="0.3">
      <c r="A220" s="128"/>
      <c r="B220" s="129" t="s">
        <v>259</v>
      </c>
      <c r="C220" s="119" t="s">
        <v>267</v>
      </c>
      <c r="D220" s="36" t="s">
        <v>63</v>
      </c>
      <c r="E220" s="37">
        <v>0</v>
      </c>
      <c r="F220" s="38">
        <v>0</v>
      </c>
      <c r="G220" s="38">
        <v>0</v>
      </c>
      <c r="H220" s="38">
        <v>0</v>
      </c>
      <c r="I220" s="38">
        <v>620</v>
      </c>
      <c r="J220" s="29">
        <f t="shared" si="81"/>
        <v>620</v>
      </c>
      <c r="K220" s="44">
        <v>0</v>
      </c>
      <c r="L220" s="38">
        <v>0</v>
      </c>
      <c r="M220" s="40">
        <f t="shared" si="78"/>
        <v>0</v>
      </c>
      <c r="N220" s="44">
        <v>0</v>
      </c>
      <c r="O220" s="38">
        <v>0</v>
      </c>
      <c r="P220" s="40">
        <f t="shared" si="84"/>
        <v>0</v>
      </c>
      <c r="Q220" s="41">
        <f t="shared" si="85"/>
        <v>620</v>
      </c>
      <c r="R220" s="88"/>
    </row>
    <row r="221" spans="1:18" x14ac:dyDescent="0.3">
      <c r="A221" s="128"/>
      <c r="B221" s="129"/>
      <c r="C221" s="119"/>
      <c r="D221" s="36"/>
      <c r="E221" s="42"/>
      <c r="F221" s="43"/>
      <c r="G221" s="43"/>
      <c r="H221" s="43"/>
      <c r="I221" s="43">
        <v>107.71</v>
      </c>
      <c r="J221" s="34">
        <f t="shared" si="81"/>
        <v>107.71</v>
      </c>
      <c r="K221" s="55"/>
      <c r="L221" s="43"/>
      <c r="M221" s="34">
        <f t="shared" si="78"/>
        <v>0</v>
      </c>
      <c r="N221" s="55"/>
      <c r="O221" s="43"/>
      <c r="P221" s="34">
        <f t="shared" si="84"/>
        <v>0</v>
      </c>
      <c r="Q221" s="35">
        <f t="shared" si="85"/>
        <v>107.71</v>
      </c>
      <c r="R221" s="88"/>
    </row>
    <row r="222" spans="1:18" x14ac:dyDescent="0.3">
      <c r="A222" s="128" t="s">
        <v>145</v>
      </c>
      <c r="B222" s="129"/>
      <c r="C222" s="119" t="s">
        <v>324</v>
      </c>
      <c r="D222" s="36" t="s">
        <v>112</v>
      </c>
      <c r="E222" s="37">
        <v>0</v>
      </c>
      <c r="F222" s="38">
        <v>0</v>
      </c>
      <c r="G222" s="38">
        <v>5500</v>
      </c>
      <c r="H222" s="38">
        <v>0</v>
      </c>
      <c r="I222" s="38">
        <v>0</v>
      </c>
      <c r="J222" s="29">
        <f>SUM(E222:I222)</f>
        <v>5500</v>
      </c>
      <c r="K222" s="44">
        <v>0</v>
      </c>
      <c r="L222" s="38">
        <v>0</v>
      </c>
      <c r="M222" s="40">
        <f t="shared" ref="M222:M223" si="102">SUM(K222:L222)</f>
        <v>0</v>
      </c>
      <c r="N222" s="44">
        <v>0</v>
      </c>
      <c r="O222" s="38">
        <v>0</v>
      </c>
      <c r="P222" s="40">
        <f>SUM(N222:O222)</f>
        <v>0</v>
      </c>
      <c r="Q222" s="41">
        <f>P222+M222+J222</f>
        <v>5500</v>
      </c>
      <c r="R222" s="88"/>
    </row>
    <row r="223" spans="1:18" x14ac:dyDescent="0.3">
      <c r="A223" s="128"/>
      <c r="B223" s="129"/>
      <c r="C223" s="119"/>
      <c r="D223" s="36"/>
      <c r="E223" s="42"/>
      <c r="F223" s="55"/>
      <c r="G223" s="55">
        <v>0</v>
      </c>
      <c r="H223" s="55"/>
      <c r="I223" s="55"/>
      <c r="J223" s="34">
        <f t="shared" ref="J223" si="103">SUM(E223:I223)</f>
        <v>0</v>
      </c>
      <c r="K223" s="55"/>
      <c r="L223" s="43"/>
      <c r="M223" s="34">
        <f t="shared" si="102"/>
        <v>0</v>
      </c>
      <c r="N223" s="55"/>
      <c r="O223" s="43"/>
      <c r="P223" s="34">
        <f t="shared" ref="P223" si="104">SUM(N223:O223)</f>
        <v>0</v>
      </c>
      <c r="Q223" s="35">
        <f t="shared" ref="Q223" si="105">P223+M223+J223</f>
        <v>0</v>
      </c>
      <c r="R223" s="88"/>
    </row>
    <row r="224" spans="1:18" x14ac:dyDescent="0.3">
      <c r="A224" s="128" t="s">
        <v>146</v>
      </c>
      <c r="B224" s="129"/>
      <c r="C224" s="119" t="s">
        <v>147</v>
      </c>
      <c r="D224" s="36" t="s">
        <v>142</v>
      </c>
      <c r="E224" s="37">
        <v>0</v>
      </c>
      <c r="F224" s="38">
        <v>0</v>
      </c>
      <c r="G224" s="38">
        <v>109210</v>
      </c>
      <c r="H224" s="38">
        <v>0</v>
      </c>
      <c r="I224" s="38">
        <v>0</v>
      </c>
      <c r="J224" s="29">
        <f t="shared" si="81"/>
        <v>109210</v>
      </c>
      <c r="K224" s="44">
        <v>0</v>
      </c>
      <c r="L224" s="38">
        <v>0</v>
      </c>
      <c r="M224" s="40">
        <f t="shared" si="78"/>
        <v>0</v>
      </c>
      <c r="N224" s="44">
        <v>0</v>
      </c>
      <c r="O224" s="38">
        <v>0</v>
      </c>
      <c r="P224" s="40">
        <f t="shared" si="84"/>
        <v>0</v>
      </c>
      <c r="Q224" s="41">
        <f t="shared" si="85"/>
        <v>109210</v>
      </c>
      <c r="R224" s="88"/>
    </row>
    <row r="225" spans="1:18" x14ac:dyDescent="0.3">
      <c r="A225" s="128"/>
      <c r="B225" s="129"/>
      <c r="C225" s="119"/>
      <c r="D225" s="36"/>
      <c r="E225" s="42"/>
      <c r="F225" s="43"/>
      <c r="G225" s="43">
        <v>41.94</v>
      </c>
      <c r="H225" s="43"/>
      <c r="I225" s="43"/>
      <c r="J225" s="34">
        <f t="shared" si="81"/>
        <v>41.94</v>
      </c>
      <c r="K225" s="55"/>
      <c r="L225" s="43"/>
      <c r="M225" s="34">
        <f t="shared" si="78"/>
        <v>0</v>
      </c>
      <c r="N225" s="55"/>
      <c r="O225" s="43"/>
      <c r="P225" s="34">
        <f t="shared" si="84"/>
        <v>0</v>
      </c>
      <c r="Q225" s="35">
        <f t="shared" si="85"/>
        <v>41.94</v>
      </c>
      <c r="R225" s="88"/>
    </row>
    <row r="226" spans="1:18" x14ac:dyDescent="0.3">
      <c r="A226" s="128" t="s">
        <v>148</v>
      </c>
      <c r="B226" s="129"/>
      <c r="C226" s="119" t="s">
        <v>149</v>
      </c>
      <c r="D226" s="36" t="s">
        <v>26</v>
      </c>
      <c r="E226" s="37">
        <v>0</v>
      </c>
      <c r="F226" s="38">
        <v>0</v>
      </c>
      <c r="G226" s="38">
        <v>7500</v>
      </c>
      <c r="H226" s="38">
        <v>0</v>
      </c>
      <c r="I226" s="38">
        <v>0</v>
      </c>
      <c r="J226" s="29">
        <f t="shared" si="81"/>
        <v>7500</v>
      </c>
      <c r="K226" s="44">
        <v>0</v>
      </c>
      <c r="L226" s="38">
        <v>0</v>
      </c>
      <c r="M226" s="40">
        <f t="shared" si="78"/>
        <v>0</v>
      </c>
      <c r="N226" s="44">
        <v>0</v>
      </c>
      <c r="O226" s="38">
        <v>0</v>
      </c>
      <c r="P226" s="40">
        <f t="shared" si="84"/>
        <v>0</v>
      </c>
      <c r="Q226" s="41">
        <f t="shared" si="85"/>
        <v>7500</v>
      </c>
      <c r="R226" s="88"/>
    </row>
    <row r="227" spans="1:18" x14ac:dyDescent="0.3">
      <c r="A227" s="128"/>
      <c r="B227" s="129"/>
      <c r="C227" s="119"/>
      <c r="D227" s="36"/>
      <c r="E227" s="42"/>
      <c r="F227" s="43"/>
      <c r="G227" s="43">
        <v>120</v>
      </c>
      <c r="H227" s="43"/>
      <c r="I227" s="43"/>
      <c r="J227" s="34">
        <f t="shared" si="81"/>
        <v>120</v>
      </c>
      <c r="K227" s="55"/>
      <c r="L227" s="43"/>
      <c r="M227" s="34">
        <f t="shared" si="78"/>
        <v>0</v>
      </c>
      <c r="N227" s="55"/>
      <c r="O227" s="43"/>
      <c r="P227" s="34">
        <f t="shared" si="84"/>
        <v>0</v>
      </c>
      <c r="Q227" s="35">
        <f t="shared" si="85"/>
        <v>120</v>
      </c>
      <c r="R227" s="88"/>
    </row>
    <row r="228" spans="1:18" x14ac:dyDescent="0.3">
      <c r="A228" s="128" t="s">
        <v>150</v>
      </c>
      <c r="B228" s="129"/>
      <c r="C228" s="119" t="s">
        <v>151</v>
      </c>
      <c r="D228" s="130"/>
      <c r="E228" s="37">
        <f>E230+E232+E234+E236</f>
        <v>0</v>
      </c>
      <c r="F228" s="38">
        <f t="shared" ref="F228:I228" si="106">F230+F232+F234+F236</f>
        <v>0</v>
      </c>
      <c r="G228" s="38">
        <f t="shared" si="106"/>
        <v>100500</v>
      </c>
      <c r="H228" s="38">
        <f t="shared" si="106"/>
        <v>0</v>
      </c>
      <c r="I228" s="38">
        <f t="shared" si="106"/>
        <v>0</v>
      </c>
      <c r="J228" s="29">
        <f t="shared" si="81"/>
        <v>100500</v>
      </c>
      <c r="K228" s="44">
        <f t="shared" ref="K228:L228" si="107">K230+K232+K234+K236</f>
        <v>0</v>
      </c>
      <c r="L228" s="38">
        <f t="shared" si="107"/>
        <v>0</v>
      </c>
      <c r="M228" s="40">
        <f t="shared" si="78"/>
        <v>0</v>
      </c>
      <c r="N228" s="44">
        <f t="shared" ref="N228:O228" si="108">N230+N232+N234+N236</f>
        <v>0</v>
      </c>
      <c r="O228" s="38">
        <f t="shared" si="108"/>
        <v>0</v>
      </c>
      <c r="P228" s="40">
        <f>SUM(N228:O228)</f>
        <v>0</v>
      </c>
      <c r="Q228" s="41">
        <f>P228+M228+J228</f>
        <v>100500</v>
      </c>
      <c r="R228" s="88"/>
    </row>
    <row r="229" spans="1:18" x14ac:dyDescent="0.3">
      <c r="A229" s="128"/>
      <c r="B229" s="129"/>
      <c r="C229" s="119"/>
      <c r="D229" s="130"/>
      <c r="E229" s="31">
        <f t="shared" ref="E229:I229" si="109">E231+E233+E235+E237</f>
        <v>0</v>
      </c>
      <c r="F229" s="32">
        <f t="shared" si="109"/>
        <v>0</v>
      </c>
      <c r="G229" s="32">
        <f t="shared" si="109"/>
        <v>7862.5599999999995</v>
      </c>
      <c r="H229" s="32">
        <f t="shared" si="109"/>
        <v>0</v>
      </c>
      <c r="I229" s="32">
        <f t="shared" si="109"/>
        <v>0</v>
      </c>
      <c r="J229" s="34">
        <f t="shared" si="81"/>
        <v>7862.5599999999995</v>
      </c>
      <c r="K229" s="57">
        <f t="shared" ref="K229:L229" si="110">K231+K233+K235+K237</f>
        <v>0</v>
      </c>
      <c r="L229" s="32">
        <f t="shared" si="110"/>
        <v>0</v>
      </c>
      <c r="M229" s="34">
        <f t="shared" si="78"/>
        <v>0</v>
      </c>
      <c r="N229" s="57">
        <f t="shared" ref="N229:O229" si="111">N231+N233+N235+N237</f>
        <v>0</v>
      </c>
      <c r="O229" s="32">
        <f t="shared" si="111"/>
        <v>0</v>
      </c>
      <c r="P229" s="34">
        <f>SUM(N229:O229)</f>
        <v>0</v>
      </c>
      <c r="Q229" s="35">
        <f>P229+M229+J229</f>
        <v>7862.5599999999995</v>
      </c>
      <c r="R229" s="88"/>
    </row>
    <row r="230" spans="1:18" x14ac:dyDescent="0.3">
      <c r="A230" s="128"/>
      <c r="B230" s="129" t="s">
        <v>152</v>
      </c>
      <c r="C230" s="119" t="s">
        <v>260</v>
      </c>
      <c r="D230" s="36" t="s">
        <v>30</v>
      </c>
      <c r="E230" s="37">
        <v>0</v>
      </c>
      <c r="F230" s="38">
        <v>0</v>
      </c>
      <c r="G230" s="97">
        <v>68000</v>
      </c>
      <c r="H230" s="38">
        <v>0</v>
      </c>
      <c r="I230" s="38">
        <v>0</v>
      </c>
      <c r="J230" s="29">
        <f>SUM(E230:I230)</f>
        <v>68000</v>
      </c>
      <c r="K230" s="44">
        <v>0</v>
      </c>
      <c r="L230" s="38">
        <v>0</v>
      </c>
      <c r="M230" s="40">
        <f t="shared" ref="M230:M241" si="112">SUM(K230:L230)</f>
        <v>0</v>
      </c>
      <c r="N230" s="44">
        <v>0</v>
      </c>
      <c r="O230" s="38">
        <v>0</v>
      </c>
      <c r="P230" s="40">
        <f t="shared" si="84"/>
        <v>0</v>
      </c>
      <c r="Q230" s="41">
        <f t="shared" si="85"/>
        <v>68000</v>
      </c>
      <c r="R230" s="88"/>
    </row>
    <row r="231" spans="1:18" x14ac:dyDescent="0.3">
      <c r="A231" s="128"/>
      <c r="B231" s="129"/>
      <c r="C231" s="119"/>
      <c r="D231" s="36"/>
      <c r="E231" s="42"/>
      <c r="F231" s="43"/>
      <c r="G231" s="98">
        <v>3839.55</v>
      </c>
      <c r="H231" s="43"/>
      <c r="I231" s="43"/>
      <c r="J231" s="34">
        <f t="shared" si="81"/>
        <v>3839.55</v>
      </c>
      <c r="K231" s="55"/>
      <c r="L231" s="43"/>
      <c r="M231" s="34">
        <f t="shared" si="112"/>
        <v>0</v>
      </c>
      <c r="N231" s="55"/>
      <c r="O231" s="43"/>
      <c r="P231" s="34">
        <f t="shared" si="84"/>
        <v>0</v>
      </c>
      <c r="Q231" s="35">
        <f t="shared" si="85"/>
        <v>3839.55</v>
      </c>
      <c r="R231" s="88"/>
    </row>
    <row r="232" spans="1:18" x14ac:dyDescent="0.3">
      <c r="A232" s="128"/>
      <c r="B232" s="129" t="s">
        <v>152</v>
      </c>
      <c r="C232" s="119" t="s">
        <v>294</v>
      </c>
      <c r="D232" s="36" t="s">
        <v>30</v>
      </c>
      <c r="E232" s="37">
        <v>0</v>
      </c>
      <c r="F232" s="38">
        <v>0</v>
      </c>
      <c r="G232" s="97">
        <v>3000</v>
      </c>
      <c r="H232" s="38">
        <v>0</v>
      </c>
      <c r="I232" s="38">
        <v>0</v>
      </c>
      <c r="J232" s="29">
        <f>SUM(E232:I232)</f>
        <v>3000</v>
      </c>
      <c r="K232" s="44">
        <v>0</v>
      </c>
      <c r="L232" s="38">
        <v>0</v>
      </c>
      <c r="M232" s="40">
        <f t="shared" si="112"/>
        <v>0</v>
      </c>
      <c r="N232" s="44">
        <v>0</v>
      </c>
      <c r="O232" s="38">
        <v>0</v>
      </c>
      <c r="P232" s="40">
        <f>SUM(N232:O232)</f>
        <v>0</v>
      </c>
      <c r="Q232" s="41">
        <f t="shared" si="85"/>
        <v>3000</v>
      </c>
      <c r="R232" s="88"/>
    </row>
    <row r="233" spans="1:18" x14ac:dyDescent="0.3">
      <c r="A233" s="128"/>
      <c r="B233" s="129"/>
      <c r="C233" s="119"/>
      <c r="D233" s="36"/>
      <c r="E233" s="31"/>
      <c r="F233" s="43"/>
      <c r="G233" s="98">
        <v>0</v>
      </c>
      <c r="H233" s="43"/>
      <c r="I233" s="43"/>
      <c r="J233" s="34">
        <f>SUM(E233:I233)</f>
        <v>0</v>
      </c>
      <c r="K233" s="55"/>
      <c r="L233" s="43"/>
      <c r="M233" s="34">
        <f t="shared" si="112"/>
        <v>0</v>
      </c>
      <c r="N233" s="55"/>
      <c r="O233" s="43"/>
      <c r="P233" s="34">
        <f>SUM(N233:O233)</f>
        <v>0</v>
      </c>
      <c r="Q233" s="35">
        <f t="shared" si="85"/>
        <v>0</v>
      </c>
      <c r="R233" s="88"/>
    </row>
    <row r="234" spans="1:18" x14ac:dyDescent="0.3">
      <c r="A234" s="128"/>
      <c r="B234" s="129" t="s">
        <v>152</v>
      </c>
      <c r="C234" s="119" t="s">
        <v>261</v>
      </c>
      <c r="D234" s="36" t="s">
        <v>30</v>
      </c>
      <c r="E234" s="37">
        <v>0</v>
      </c>
      <c r="F234" s="38">
        <v>0</v>
      </c>
      <c r="G234" s="97">
        <v>18500</v>
      </c>
      <c r="H234" s="38">
        <v>0</v>
      </c>
      <c r="I234" s="38">
        <v>0</v>
      </c>
      <c r="J234" s="29">
        <f t="shared" si="81"/>
        <v>18500</v>
      </c>
      <c r="K234" s="44">
        <v>0</v>
      </c>
      <c r="L234" s="38">
        <v>0</v>
      </c>
      <c r="M234" s="40">
        <f t="shared" si="112"/>
        <v>0</v>
      </c>
      <c r="N234" s="44">
        <v>0</v>
      </c>
      <c r="O234" s="38">
        <v>0</v>
      </c>
      <c r="P234" s="40">
        <f t="shared" si="84"/>
        <v>0</v>
      </c>
      <c r="Q234" s="41">
        <f t="shared" si="85"/>
        <v>18500</v>
      </c>
      <c r="R234" s="88"/>
    </row>
    <row r="235" spans="1:18" x14ac:dyDescent="0.3">
      <c r="A235" s="128"/>
      <c r="B235" s="129"/>
      <c r="C235" s="119"/>
      <c r="D235" s="36"/>
      <c r="E235" s="31"/>
      <c r="F235" s="43"/>
      <c r="G235" s="98">
        <v>1908.02</v>
      </c>
      <c r="H235" s="43"/>
      <c r="I235" s="43"/>
      <c r="J235" s="34">
        <f t="shared" si="81"/>
        <v>1908.02</v>
      </c>
      <c r="K235" s="55"/>
      <c r="L235" s="43"/>
      <c r="M235" s="34">
        <f t="shared" si="112"/>
        <v>0</v>
      </c>
      <c r="N235" s="55"/>
      <c r="O235" s="43"/>
      <c r="P235" s="34">
        <f t="shared" si="84"/>
        <v>0</v>
      </c>
      <c r="Q235" s="35">
        <f t="shared" si="85"/>
        <v>1908.02</v>
      </c>
      <c r="R235" s="88"/>
    </row>
    <row r="236" spans="1:18" x14ac:dyDescent="0.3">
      <c r="A236" s="128"/>
      <c r="B236" s="129" t="s">
        <v>152</v>
      </c>
      <c r="C236" s="119" t="s">
        <v>262</v>
      </c>
      <c r="D236" s="36" t="s">
        <v>30</v>
      </c>
      <c r="E236" s="37">
        <v>0</v>
      </c>
      <c r="F236" s="38">
        <v>0</v>
      </c>
      <c r="G236" s="97">
        <v>11000</v>
      </c>
      <c r="H236" s="38">
        <v>0</v>
      </c>
      <c r="I236" s="38">
        <v>0</v>
      </c>
      <c r="J236" s="29">
        <f t="shared" si="81"/>
        <v>11000</v>
      </c>
      <c r="K236" s="44">
        <v>0</v>
      </c>
      <c r="L236" s="38">
        <v>0</v>
      </c>
      <c r="M236" s="40">
        <f t="shared" si="112"/>
        <v>0</v>
      </c>
      <c r="N236" s="44">
        <v>0</v>
      </c>
      <c r="O236" s="38">
        <v>0</v>
      </c>
      <c r="P236" s="40">
        <f t="shared" si="84"/>
        <v>0</v>
      </c>
      <c r="Q236" s="41">
        <f t="shared" si="85"/>
        <v>11000</v>
      </c>
      <c r="R236" s="88"/>
    </row>
    <row r="237" spans="1:18" x14ac:dyDescent="0.3">
      <c r="A237" s="128"/>
      <c r="B237" s="129"/>
      <c r="C237" s="119"/>
      <c r="D237" s="36"/>
      <c r="E237" s="31"/>
      <c r="F237" s="43"/>
      <c r="G237" s="43">
        <v>2114.9899999999998</v>
      </c>
      <c r="H237" s="43"/>
      <c r="I237" s="43"/>
      <c r="J237" s="34">
        <f t="shared" si="81"/>
        <v>2114.9899999999998</v>
      </c>
      <c r="K237" s="55"/>
      <c r="L237" s="43"/>
      <c r="M237" s="34">
        <f t="shared" si="112"/>
        <v>0</v>
      </c>
      <c r="N237" s="55"/>
      <c r="O237" s="43"/>
      <c r="P237" s="34">
        <f t="shared" si="84"/>
        <v>0</v>
      </c>
      <c r="Q237" s="35">
        <f t="shared" si="85"/>
        <v>2114.9899999999998</v>
      </c>
      <c r="R237" s="88"/>
    </row>
    <row r="238" spans="1:18" x14ac:dyDescent="0.3">
      <c r="A238" s="128" t="s">
        <v>153</v>
      </c>
      <c r="B238" s="129"/>
      <c r="C238" s="119" t="s">
        <v>263</v>
      </c>
      <c r="D238" s="36" t="s">
        <v>66</v>
      </c>
      <c r="E238" s="94">
        <v>51521</v>
      </c>
      <c r="F238" s="97">
        <v>18006</v>
      </c>
      <c r="G238" s="97">
        <v>24971</v>
      </c>
      <c r="H238" s="97">
        <v>491</v>
      </c>
      <c r="I238" s="38">
        <v>0</v>
      </c>
      <c r="J238" s="29">
        <f t="shared" si="81"/>
        <v>94989</v>
      </c>
      <c r="K238" s="44">
        <v>0</v>
      </c>
      <c r="L238" s="38">
        <v>0</v>
      </c>
      <c r="M238" s="40">
        <f t="shared" si="112"/>
        <v>0</v>
      </c>
      <c r="N238" s="44">
        <v>0</v>
      </c>
      <c r="O238" s="38">
        <v>0</v>
      </c>
      <c r="P238" s="40">
        <f t="shared" si="84"/>
        <v>0</v>
      </c>
      <c r="Q238" s="41">
        <f t="shared" si="85"/>
        <v>94989</v>
      </c>
      <c r="R238" s="88"/>
    </row>
    <row r="239" spans="1:18" ht="14.4" thickBot="1" x14ac:dyDescent="0.35">
      <c r="A239" s="133"/>
      <c r="B239" s="134"/>
      <c r="C239" s="135"/>
      <c r="D239" s="50"/>
      <c r="E239" s="51">
        <v>3675.38</v>
      </c>
      <c r="F239" s="45">
        <v>1571.47</v>
      </c>
      <c r="G239" s="45">
        <v>1360.32</v>
      </c>
      <c r="H239" s="45">
        <v>0</v>
      </c>
      <c r="I239" s="45"/>
      <c r="J239" s="24">
        <f t="shared" si="81"/>
        <v>6607.17</v>
      </c>
      <c r="K239" s="56"/>
      <c r="L239" s="45"/>
      <c r="M239" s="24">
        <f t="shared" si="112"/>
        <v>0</v>
      </c>
      <c r="N239" s="56"/>
      <c r="O239" s="45"/>
      <c r="P239" s="24">
        <f t="shared" si="84"/>
        <v>0</v>
      </c>
      <c r="Q239" s="25">
        <f t="shared" si="85"/>
        <v>6607.17</v>
      </c>
      <c r="R239" s="88"/>
    </row>
    <row r="240" spans="1:18" hidden="1" x14ac:dyDescent="0.3">
      <c r="A240" s="118" t="s">
        <v>154</v>
      </c>
      <c r="B240" s="116"/>
      <c r="C240" s="114" t="s">
        <v>155</v>
      </c>
      <c r="D240" s="49" t="s">
        <v>66</v>
      </c>
      <c r="E240" s="26">
        <v>0</v>
      </c>
      <c r="F240" s="27">
        <v>0</v>
      </c>
      <c r="G240" s="27">
        <v>0</v>
      </c>
      <c r="H240" s="27">
        <v>0</v>
      </c>
      <c r="I240" s="27">
        <v>0</v>
      </c>
      <c r="J240" s="29">
        <f t="shared" si="81"/>
        <v>0</v>
      </c>
      <c r="K240" s="54">
        <v>0</v>
      </c>
      <c r="L240" s="27">
        <v>0</v>
      </c>
      <c r="M240" s="29">
        <f t="shared" si="112"/>
        <v>0</v>
      </c>
      <c r="N240" s="54">
        <v>0</v>
      </c>
      <c r="O240" s="27">
        <v>0</v>
      </c>
      <c r="P240" s="29">
        <f t="shared" si="84"/>
        <v>0</v>
      </c>
      <c r="Q240" s="30">
        <f t="shared" si="85"/>
        <v>0</v>
      </c>
      <c r="R240" s="88"/>
    </row>
    <row r="241" spans="1:19" ht="14.4" hidden="1" thickBot="1" x14ac:dyDescent="0.35">
      <c r="A241" s="133"/>
      <c r="B241" s="134"/>
      <c r="C241" s="135"/>
      <c r="D241" s="50"/>
      <c r="E241" s="51"/>
      <c r="F241" s="45"/>
      <c r="G241" s="45"/>
      <c r="H241" s="45"/>
      <c r="I241" s="45"/>
      <c r="J241" s="24">
        <f t="shared" si="81"/>
        <v>0</v>
      </c>
      <c r="K241" s="56"/>
      <c r="L241" s="45"/>
      <c r="M241" s="24">
        <f t="shared" si="112"/>
        <v>0</v>
      </c>
      <c r="N241" s="56"/>
      <c r="O241" s="45"/>
      <c r="P241" s="24">
        <f t="shared" si="84"/>
        <v>0</v>
      </c>
      <c r="Q241" s="25">
        <f t="shared" si="85"/>
        <v>0</v>
      </c>
      <c r="R241" s="88"/>
    </row>
    <row r="242" spans="1:19" ht="14.4" thickBot="1" x14ac:dyDescent="0.35">
      <c r="D242" s="48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8"/>
    </row>
    <row r="243" spans="1:19" x14ac:dyDescent="0.3">
      <c r="A243" s="120" t="s">
        <v>156</v>
      </c>
      <c r="B243" s="121"/>
      <c r="C243" s="124" t="s">
        <v>157</v>
      </c>
      <c r="D243" s="126"/>
      <c r="E243" s="16">
        <f t="shared" ref="E243:H244" si="113">E245+E247+E249+E251+E253+E255+E257+E259+E261+E263+E265</f>
        <v>139988</v>
      </c>
      <c r="F243" s="17">
        <f t="shared" si="113"/>
        <v>50972</v>
      </c>
      <c r="G243" s="17">
        <f t="shared" si="113"/>
        <v>52487</v>
      </c>
      <c r="H243" s="17">
        <f>H245+H247+H249+H251+H253+H255+H257+H259+H261+H263+H265</f>
        <v>5210</v>
      </c>
      <c r="I243" s="17">
        <f>I245+I247+I249+I251+I253+I255+I257+I259+I261+I263+I265</f>
        <v>0</v>
      </c>
      <c r="J243" s="19">
        <f t="shared" ref="J243:J266" si="114">SUM(E243:I243)</f>
        <v>248657</v>
      </c>
      <c r="K243" s="52">
        <f t="shared" ref="K243:M244" si="115">K245+K247+K249+K251+K253+K255+K257+K259+K261+K263+K265</f>
        <v>0</v>
      </c>
      <c r="L243" s="17">
        <f t="shared" si="115"/>
        <v>0</v>
      </c>
      <c r="M243" s="19">
        <f t="shared" si="115"/>
        <v>0</v>
      </c>
      <c r="N243" s="52">
        <f>N245+N247+N249+N251+N253+N255+N257+N259+N261+N265</f>
        <v>0</v>
      </c>
      <c r="O243" s="17">
        <f>O245+O247+O249+O251+O253+O255+O257+O259+O261+O263+O265</f>
        <v>0</v>
      </c>
      <c r="P243" s="19">
        <f>P245+P247+P249+P251+P253+P255+P257+P259+P261+P263+P265</f>
        <v>0</v>
      </c>
      <c r="Q243" s="20">
        <f t="shared" ref="Q243:Q266" si="116">P243+M243+J243</f>
        <v>248657</v>
      </c>
      <c r="R243" s="88"/>
    </row>
    <row r="244" spans="1:19" ht="14.4" thickBot="1" x14ac:dyDescent="0.35">
      <c r="A244" s="122"/>
      <c r="B244" s="123"/>
      <c r="C244" s="125"/>
      <c r="D244" s="127"/>
      <c r="E244" s="21">
        <f t="shared" si="113"/>
        <v>9204.2100000000009</v>
      </c>
      <c r="F244" s="22">
        <f t="shared" si="113"/>
        <v>3053.36</v>
      </c>
      <c r="G244" s="22">
        <f t="shared" si="113"/>
        <v>2824.37</v>
      </c>
      <c r="H244" s="22">
        <f t="shared" si="113"/>
        <v>117.6</v>
      </c>
      <c r="I244" s="22">
        <f>I246+I248+I250+I252+I254+I256+I258+I260+I262+I264+I266</f>
        <v>0</v>
      </c>
      <c r="J244" s="24">
        <f t="shared" si="114"/>
        <v>15199.540000000003</v>
      </c>
      <c r="K244" s="53">
        <f t="shared" si="115"/>
        <v>0</v>
      </c>
      <c r="L244" s="22">
        <f t="shared" si="115"/>
        <v>0</v>
      </c>
      <c r="M244" s="24">
        <f t="shared" si="115"/>
        <v>0</v>
      </c>
      <c r="N244" s="53">
        <f>N246+N248+N250+N252+N254+N256+N258+N260+N262+N266</f>
        <v>0</v>
      </c>
      <c r="O244" s="22">
        <f>O246+O248+O250+O252+O254+O256+O258+O260+O262+O264+O266</f>
        <v>0</v>
      </c>
      <c r="P244" s="24">
        <f>P246+P248+P250+P252+P254+P256+P258+P260+P262+P264+P266</f>
        <v>0</v>
      </c>
      <c r="Q244" s="25">
        <f t="shared" si="116"/>
        <v>15199.540000000003</v>
      </c>
      <c r="R244" s="88"/>
    </row>
    <row r="245" spans="1:19" x14ac:dyDescent="0.3">
      <c r="A245" s="118" t="s">
        <v>158</v>
      </c>
      <c r="B245" s="116"/>
      <c r="C245" s="114" t="s">
        <v>159</v>
      </c>
      <c r="D245" s="49" t="s">
        <v>160</v>
      </c>
      <c r="E245" s="26">
        <v>0</v>
      </c>
      <c r="F245" s="27">
        <v>0</v>
      </c>
      <c r="G245" s="27">
        <v>0</v>
      </c>
      <c r="H245" s="27">
        <v>1000</v>
      </c>
      <c r="I245" s="27">
        <v>0</v>
      </c>
      <c r="J245" s="29">
        <f t="shared" si="114"/>
        <v>1000</v>
      </c>
      <c r="K245" s="54">
        <v>0</v>
      </c>
      <c r="L245" s="27">
        <v>0</v>
      </c>
      <c r="M245" s="29">
        <f>SUM(K245:L245)</f>
        <v>0</v>
      </c>
      <c r="N245" s="54">
        <v>0</v>
      </c>
      <c r="O245" s="27">
        <v>0</v>
      </c>
      <c r="P245" s="29">
        <f t="shared" ref="P245:P266" si="117">SUM(N245:O245)</f>
        <v>0</v>
      </c>
      <c r="Q245" s="30">
        <f t="shared" si="116"/>
        <v>1000</v>
      </c>
      <c r="R245" s="88"/>
    </row>
    <row r="246" spans="1:19" x14ac:dyDescent="0.3">
      <c r="A246" s="128"/>
      <c r="B246" s="129"/>
      <c r="C246" s="119"/>
      <c r="D246" s="36"/>
      <c r="E246" s="42"/>
      <c r="F246" s="43"/>
      <c r="G246" s="43"/>
      <c r="H246" s="43">
        <v>0</v>
      </c>
      <c r="I246" s="43"/>
      <c r="J246" s="34">
        <f t="shared" si="114"/>
        <v>0</v>
      </c>
      <c r="K246" s="55"/>
      <c r="L246" s="43"/>
      <c r="M246" s="34">
        <f t="shared" ref="M246:M266" si="118">SUM(K246:L246)</f>
        <v>0</v>
      </c>
      <c r="N246" s="55"/>
      <c r="O246" s="43"/>
      <c r="P246" s="34">
        <f t="shared" si="117"/>
        <v>0</v>
      </c>
      <c r="Q246" s="35">
        <f t="shared" si="116"/>
        <v>0</v>
      </c>
      <c r="R246" s="88"/>
    </row>
    <row r="247" spans="1:19" x14ac:dyDescent="0.3">
      <c r="A247" s="128" t="s">
        <v>161</v>
      </c>
      <c r="B247" s="129"/>
      <c r="C247" s="119" t="s">
        <v>162</v>
      </c>
      <c r="D247" s="36" t="s">
        <v>163</v>
      </c>
      <c r="E247" s="37">
        <v>0</v>
      </c>
      <c r="F247" s="38">
        <v>0</v>
      </c>
      <c r="G247" s="38">
        <v>0</v>
      </c>
      <c r="H247" s="38">
        <v>3000</v>
      </c>
      <c r="I247" s="38">
        <v>0</v>
      </c>
      <c r="J247" s="29">
        <f t="shared" si="114"/>
        <v>3000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17"/>
        <v>0</v>
      </c>
      <c r="Q247" s="41">
        <f t="shared" si="116"/>
        <v>3000</v>
      </c>
      <c r="R247" s="88"/>
    </row>
    <row r="248" spans="1:19" x14ac:dyDescent="0.3">
      <c r="A248" s="128"/>
      <c r="B248" s="129"/>
      <c r="C248" s="119"/>
      <c r="D248" s="36"/>
      <c r="E248" s="42"/>
      <c r="F248" s="43"/>
      <c r="G248" s="43"/>
      <c r="H248" s="43">
        <v>0</v>
      </c>
      <c r="I248" s="43"/>
      <c r="J248" s="34">
        <f t="shared" si="114"/>
        <v>0</v>
      </c>
      <c r="K248" s="55"/>
      <c r="L248" s="43"/>
      <c r="M248" s="34">
        <f t="shared" si="118"/>
        <v>0</v>
      </c>
      <c r="N248" s="55"/>
      <c r="O248" s="43"/>
      <c r="P248" s="34">
        <f t="shared" si="117"/>
        <v>0</v>
      </c>
      <c r="Q248" s="35">
        <f t="shared" si="116"/>
        <v>0</v>
      </c>
      <c r="R248" s="88"/>
    </row>
    <row r="249" spans="1:19" x14ac:dyDescent="0.3">
      <c r="A249" s="128" t="s">
        <v>164</v>
      </c>
      <c r="B249" s="129"/>
      <c r="C249" s="119" t="s">
        <v>165</v>
      </c>
      <c r="D249" s="36" t="s">
        <v>160</v>
      </c>
      <c r="E249" s="37">
        <v>0</v>
      </c>
      <c r="F249" s="38">
        <v>0</v>
      </c>
      <c r="G249" s="38">
        <v>600</v>
      </c>
      <c r="H249" s="38">
        <v>0</v>
      </c>
      <c r="I249" s="38">
        <v>0</v>
      </c>
      <c r="J249" s="29">
        <f t="shared" si="114"/>
        <v>600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17"/>
        <v>0</v>
      </c>
      <c r="Q249" s="41">
        <f t="shared" si="116"/>
        <v>600</v>
      </c>
      <c r="R249" s="88"/>
    </row>
    <row r="250" spans="1:19" x14ac:dyDescent="0.3">
      <c r="A250" s="128"/>
      <c r="B250" s="129"/>
      <c r="C250" s="119"/>
      <c r="D250" s="36"/>
      <c r="E250" s="42"/>
      <c r="F250" s="43"/>
      <c r="G250" s="43">
        <v>0</v>
      </c>
      <c r="H250" s="43"/>
      <c r="I250" s="43"/>
      <c r="J250" s="34">
        <f t="shared" si="114"/>
        <v>0</v>
      </c>
      <c r="K250" s="55"/>
      <c r="L250" s="43"/>
      <c r="M250" s="34">
        <f t="shared" si="118"/>
        <v>0</v>
      </c>
      <c r="N250" s="55"/>
      <c r="O250" s="43"/>
      <c r="P250" s="34">
        <f t="shared" si="117"/>
        <v>0</v>
      </c>
      <c r="Q250" s="35">
        <f t="shared" si="116"/>
        <v>0</v>
      </c>
      <c r="R250" s="88"/>
    </row>
    <row r="251" spans="1:19" x14ac:dyDescent="0.3">
      <c r="A251" s="128" t="s">
        <v>166</v>
      </c>
      <c r="B251" s="129"/>
      <c r="C251" s="119" t="s">
        <v>167</v>
      </c>
      <c r="D251" s="36" t="s">
        <v>168</v>
      </c>
      <c r="E251" s="94">
        <v>22134</v>
      </c>
      <c r="F251" s="97">
        <v>7735</v>
      </c>
      <c r="G251" s="99">
        <v>198</v>
      </c>
      <c r="H251" s="97">
        <v>250</v>
      </c>
      <c r="I251" s="38">
        <v>0</v>
      </c>
      <c r="J251" s="29">
        <f t="shared" si="114"/>
        <v>30317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17"/>
        <v>0</v>
      </c>
      <c r="Q251" s="41">
        <f t="shared" si="116"/>
        <v>30317</v>
      </c>
      <c r="R251" s="128" t="s">
        <v>166</v>
      </c>
      <c r="S251" s="104">
        <f>Q251+Q253</f>
        <v>214442</v>
      </c>
    </row>
    <row r="252" spans="1:19" x14ac:dyDescent="0.3">
      <c r="A252" s="128"/>
      <c r="B252" s="129"/>
      <c r="C252" s="119"/>
      <c r="D252" s="36"/>
      <c r="E252" s="42">
        <v>1602.53</v>
      </c>
      <c r="F252" s="43">
        <v>276.01</v>
      </c>
      <c r="G252" s="43">
        <v>12.82</v>
      </c>
      <c r="H252" s="43">
        <v>0</v>
      </c>
      <c r="I252" s="43"/>
      <c r="J252" s="34">
        <f t="shared" si="114"/>
        <v>1891.36</v>
      </c>
      <c r="K252" s="55"/>
      <c r="L252" s="43"/>
      <c r="M252" s="34">
        <f t="shared" si="118"/>
        <v>0</v>
      </c>
      <c r="N252" s="55"/>
      <c r="O252" s="43"/>
      <c r="P252" s="34">
        <f t="shared" si="117"/>
        <v>0</v>
      </c>
      <c r="Q252" s="35">
        <f t="shared" si="116"/>
        <v>1891.36</v>
      </c>
      <c r="R252" s="128"/>
      <c r="S252" s="105">
        <f>Q252+Q254</f>
        <v>13751.150000000001</v>
      </c>
    </row>
    <row r="253" spans="1:19" x14ac:dyDescent="0.3">
      <c r="A253" s="128" t="s">
        <v>166</v>
      </c>
      <c r="B253" s="129"/>
      <c r="C253" s="119" t="s">
        <v>167</v>
      </c>
      <c r="D253" s="36" t="s">
        <v>169</v>
      </c>
      <c r="E253" s="94">
        <v>117854</v>
      </c>
      <c r="F253" s="97">
        <v>43045</v>
      </c>
      <c r="G253" s="97">
        <v>22836</v>
      </c>
      <c r="H253" s="97">
        <v>390</v>
      </c>
      <c r="I253" s="38">
        <v>0</v>
      </c>
      <c r="J253" s="29">
        <f t="shared" si="114"/>
        <v>184125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17"/>
        <v>0</v>
      </c>
      <c r="Q253" s="41">
        <f t="shared" si="116"/>
        <v>184125</v>
      </c>
      <c r="R253" s="88"/>
    </row>
    <row r="254" spans="1:19" x14ac:dyDescent="0.3">
      <c r="A254" s="128"/>
      <c r="B254" s="129"/>
      <c r="C254" s="119"/>
      <c r="D254" s="36"/>
      <c r="E254" s="42">
        <v>7601.68</v>
      </c>
      <c r="F254" s="43">
        <v>2761.45</v>
      </c>
      <c r="G254" s="43">
        <v>1496.66</v>
      </c>
      <c r="H254" s="43">
        <v>0</v>
      </c>
      <c r="I254" s="43"/>
      <c r="J254" s="34">
        <f t="shared" si="114"/>
        <v>11859.79</v>
      </c>
      <c r="K254" s="55"/>
      <c r="L254" s="43"/>
      <c r="M254" s="34">
        <f t="shared" si="118"/>
        <v>0</v>
      </c>
      <c r="N254" s="55"/>
      <c r="O254" s="43"/>
      <c r="P254" s="34">
        <f t="shared" si="117"/>
        <v>0</v>
      </c>
      <c r="Q254" s="35">
        <f t="shared" si="116"/>
        <v>11859.79</v>
      </c>
      <c r="R254" s="88"/>
    </row>
    <row r="255" spans="1:19" x14ac:dyDescent="0.3">
      <c r="A255" s="128" t="s">
        <v>170</v>
      </c>
      <c r="B255" s="129"/>
      <c r="C255" s="119" t="s">
        <v>171</v>
      </c>
      <c r="D255" s="36" t="s">
        <v>160</v>
      </c>
      <c r="E255" s="37">
        <v>0</v>
      </c>
      <c r="F255" s="38">
        <v>0</v>
      </c>
      <c r="G255" s="38">
        <v>16000</v>
      </c>
      <c r="H255" s="38">
        <v>0</v>
      </c>
      <c r="I255" s="38">
        <v>0</v>
      </c>
      <c r="J255" s="29">
        <f t="shared" si="114"/>
        <v>16000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17"/>
        <v>0</v>
      </c>
      <c r="Q255" s="41">
        <f t="shared" si="116"/>
        <v>16000</v>
      </c>
      <c r="R255" s="88"/>
    </row>
    <row r="256" spans="1:19" x14ac:dyDescent="0.3">
      <c r="A256" s="128"/>
      <c r="B256" s="129"/>
      <c r="C256" s="119"/>
      <c r="D256" s="36"/>
      <c r="E256" s="42"/>
      <c r="F256" s="43"/>
      <c r="G256" s="43">
        <v>960.96</v>
      </c>
      <c r="H256" s="43"/>
      <c r="I256" s="43"/>
      <c r="J256" s="34">
        <f t="shared" si="114"/>
        <v>960.96</v>
      </c>
      <c r="K256" s="55"/>
      <c r="L256" s="43"/>
      <c r="M256" s="34">
        <f t="shared" si="118"/>
        <v>0</v>
      </c>
      <c r="N256" s="55"/>
      <c r="O256" s="43"/>
      <c r="P256" s="34">
        <f t="shared" si="117"/>
        <v>0</v>
      </c>
      <c r="Q256" s="35">
        <f t="shared" si="116"/>
        <v>960.96</v>
      </c>
      <c r="R256" s="88"/>
    </row>
    <row r="257" spans="1:18" x14ac:dyDescent="0.3">
      <c r="A257" s="128" t="s">
        <v>172</v>
      </c>
      <c r="B257" s="129"/>
      <c r="C257" s="119" t="s">
        <v>173</v>
      </c>
      <c r="D257" s="36" t="s">
        <v>174</v>
      </c>
      <c r="E257" s="37">
        <v>0</v>
      </c>
      <c r="F257" s="38">
        <v>192</v>
      </c>
      <c r="G257" s="38">
        <v>6981</v>
      </c>
      <c r="H257" s="38">
        <v>0</v>
      </c>
      <c r="I257" s="38">
        <v>0</v>
      </c>
      <c r="J257" s="29">
        <f t="shared" si="114"/>
        <v>7173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17"/>
        <v>0</v>
      </c>
      <c r="Q257" s="41">
        <f t="shared" si="116"/>
        <v>7173</v>
      </c>
      <c r="R257" s="88"/>
    </row>
    <row r="258" spans="1:18" x14ac:dyDescent="0.3">
      <c r="A258" s="128"/>
      <c r="B258" s="129"/>
      <c r="C258" s="119"/>
      <c r="D258" s="36"/>
      <c r="E258" s="42"/>
      <c r="F258" s="43">
        <v>15.9</v>
      </c>
      <c r="G258" s="43">
        <v>125.93</v>
      </c>
      <c r="H258" s="43"/>
      <c r="I258" s="43"/>
      <c r="J258" s="34">
        <f t="shared" si="114"/>
        <v>141.83000000000001</v>
      </c>
      <c r="K258" s="55"/>
      <c r="L258" s="43"/>
      <c r="M258" s="34">
        <f t="shared" si="118"/>
        <v>0</v>
      </c>
      <c r="N258" s="55"/>
      <c r="O258" s="43"/>
      <c r="P258" s="34">
        <f t="shared" si="117"/>
        <v>0</v>
      </c>
      <c r="Q258" s="35">
        <f t="shared" si="116"/>
        <v>141.83000000000001</v>
      </c>
      <c r="R258" s="88"/>
    </row>
    <row r="259" spans="1:18" x14ac:dyDescent="0.3">
      <c r="A259" s="128" t="s">
        <v>175</v>
      </c>
      <c r="B259" s="129"/>
      <c r="C259" s="119" t="s">
        <v>176</v>
      </c>
      <c r="D259" s="36" t="s">
        <v>160</v>
      </c>
      <c r="E259" s="37">
        <v>0</v>
      </c>
      <c r="F259" s="38">
        <v>0</v>
      </c>
      <c r="G259" s="38">
        <v>0</v>
      </c>
      <c r="H259" s="38">
        <v>570</v>
      </c>
      <c r="I259" s="38">
        <v>0</v>
      </c>
      <c r="J259" s="29">
        <f t="shared" si="114"/>
        <v>570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17"/>
        <v>0</v>
      </c>
      <c r="Q259" s="41">
        <f t="shared" si="116"/>
        <v>570</v>
      </c>
      <c r="R259" s="88"/>
    </row>
    <row r="260" spans="1:18" x14ac:dyDescent="0.3">
      <c r="A260" s="128"/>
      <c r="B260" s="129"/>
      <c r="C260" s="119"/>
      <c r="D260" s="36"/>
      <c r="E260" s="42"/>
      <c r="F260" s="43"/>
      <c r="G260" s="43"/>
      <c r="H260" s="43">
        <v>117.6</v>
      </c>
      <c r="I260" s="43"/>
      <c r="J260" s="34">
        <f t="shared" si="114"/>
        <v>117.6</v>
      </c>
      <c r="K260" s="55"/>
      <c r="L260" s="43"/>
      <c r="M260" s="34">
        <f t="shared" si="118"/>
        <v>0</v>
      </c>
      <c r="N260" s="55"/>
      <c r="O260" s="43"/>
      <c r="P260" s="34">
        <f t="shared" si="117"/>
        <v>0</v>
      </c>
      <c r="Q260" s="35">
        <f t="shared" si="116"/>
        <v>117.6</v>
      </c>
      <c r="R260" s="88"/>
    </row>
    <row r="261" spans="1:18" x14ac:dyDescent="0.3">
      <c r="A261" s="128" t="s">
        <v>177</v>
      </c>
      <c r="B261" s="129"/>
      <c r="C261" s="119" t="s">
        <v>178</v>
      </c>
      <c r="D261" s="36" t="s">
        <v>160</v>
      </c>
      <c r="E261" s="37">
        <v>0</v>
      </c>
      <c r="F261" s="38">
        <v>0</v>
      </c>
      <c r="G261" s="38">
        <v>70</v>
      </c>
      <c r="H261" s="38">
        <v>0</v>
      </c>
      <c r="I261" s="38">
        <v>0</v>
      </c>
      <c r="J261" s="29">
        <f t="shared" si="114"/>
        <v>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17"/>
        <v>0</v>
      </c>
      <c r="Q261" s="41">
        <f t="shared" si="116"/>
        <v>70</v>
      </c>
      <c r="R261" s="88"/>
    </row>
    <row r="262" spans="1:18" x14ac:dyDescent="0.3">
      <c r="A262" s="128"/>
      <c r="B262" s="129"/>
      <c r="C262" s="119"/>
      <c r="D262" s="36"/>
      <c r="E262" s="42"/>
      <c r="F262" s="43"/>
      <c r="G262" s="43">
        <v>0</v>
      </c>
      <c r="H262" s="43"/>
      <c r="I262" s="43"/>
      <c r="J262" s="34">
        <f t="shared" si="114"/>
        <v>0</v>
      </c>
      <c r="K262" s="55"/>
      <c r="L262" s="43"/>
      <c r="M262" s="34">
        <f t="shared" si="118"/>
        <v>0</v>
      </c>
      <c r="N262" s="55"/>
      <c r="O262" s="43"/>
      <c r="P262" s="34">
        <f t="shared" si="117"/>
        <v>0</v>
      </c>
      <c r="Q262" s="35">
        <f t="shared" si="116"/>
        <v>0</v>
      </c>
      <c r="R262" s="88"/>
    </row>
    <row r="263" spans="1:18" x14ac:dyDescent="0.3">
      <c r="A263" s="128" t="s">
        <v>179</v>
      </c>
      <c r="B263" s="129"/>
      <c r="C263" s="119" t="s">
        <v>180</v>
      </c>
      <c r="D263" s="36" t="s">
        <v>181</v>
      </c>
      <c r="E263" s="37">
        <v>0</v>
      </c>
      <c r="F263" s="38">
        <v>0</v>
      </c>
      <c r="G263" s="38">
        <v>4640</v>
      </c>
      <c r="H263" s="38">
        <v>0</v>
      </c>
      <c r="I263" s="38">
        <v>0</v>
      </c>
      <c r="J263" s="29">
        <f>SUM(E263:I263)</f>
        <v>4640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17"/>
        <v>0</v>
      </c>
      <c r="Q263" s="41">
        <f t="shared" si="116"/>
        <v>4640</v>
      </c>
      <c r="R263" s="88"/>
    </row>
    <row r="264" spans="1:18" x14ac:dyDescent="0.3">
      <c r="A264" s="128"/>
      <c r="B264" s="129"/>
      <c r="C264" s="119"/>
      <c r="D264" s="36"/>
      <c r="E264" s="42"/>
      <c r="F264" s="43"/>
      <c r="G264" s="43">
        <v>166</v>
      </c>
      <c r="H264" s="43"/>
      <c r="I264" s="43"/>
      <c r="J264" s="34">
        <f>SUM(E264:I264)</f>
        <v>166</v>
      </c>
      <c r="K264" s="55"/>
      <c r="L264" s="43"/>
      <c r="M264" s="34">
        <f>SUM(K264:L264)</f>
        <v>0</v>
      </c>
      <c r="N264" s="55"/>
      <c r="O264" s="43"/>
      <c r="P264" s="34">
        <f t="shared" si="117"/>
        <v>0</v>
      </c>
      <c r="Q264" s="35">
        <f t="shared" si="116"/>
        <v>166</v>
      </c>
      <c r="R264" s="88"/>
    </row>
    <row r="265" spans="1:18" x14ac:dyDescent="0.3">
      <c r="A265" s="128" t="s">
        <v>295</v>
      </c>
      <c r="B265" s="129"/>
      <c r="C265" s="119" t="s">
        <v>296</v>
      </c>
      <c r="D265" s="36" t="s">
        <v>181</v>
      </c>
      <c r="E265" s="37">
        <v>0</v>
      </c>
      <c r="F265" s="38">
        <v>0</v>
      </c>
      <c r="G265" s="38">
        <v>1162</v>
      </c>
      <c r="H265" s="38">
        <v>0</v>
      </c>
      <c r="I265" s="38">
        <v>0</v>
      </c>
      <c r="J265" s="29">
        <f t="shared" si="114"/>
        <v>1162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17"/>
        <v>0</v>
      </c>
      <c r="Q265" s="41">
        <f t="shared" si="116"/>
        <v>1162</v>
      </c>
      <c r="R265" s="88"/>
    </row>
    <row r="266" spans="1:18" ht="14.4" thickBot="1" x14ac:dyDescent="0.35">
      <c r="A266" s="133"/>
      <c r="B266" s="134"/>
      <c r="C266" s="135"/>
      <c r="D266" s="50"/>
      <c r="E266" s="51"/>
      <c r="F266" s="45"/>
      <c r="G266" s="45">
        <v>62</v>
      </c>
      <c r="H266" s="45"/>
      <c r="I266" s="45"/>
      <c r="J266" s="24">
        <f t="shared" si="114"/>
        <v>62</v>
      </c>
      <c r="K266" s="56"/>
      <c r="L266" s="45"/>
      <c r="M266" s="24">
        <f t="shared" si="118"/>
        <v>0</v>
      </c>
      <c r="N266" s="56"/>
      <c r="O266" s="45"/>
      <c r="P266" s="24">
        <f t="shared" si="117"/>
        <v>0</v>
      </c>
      <c r="Q266" s="25">
        <f t="shared" si="116"/>
        <v>62</v>
      </c>
      <c r="R266" s="88"/>
    </row>
    <row r="267" spans="1:18" ht="14.4" thickBot="1" x14ac:dyDescent="0.35">
      <c r="D267" s="48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8"/>
    </row>
    <row r="268" spans="1:18" x14ac:dyDescent="0.3">
      <c r="A268" s="120" t="s">
        <v>182</v>
      </c>
      <c r="B268" s="121"/>
      <c r="C268" s="124" t="s">
        <v>183</v>
      </c>
      <c r="D268" s="126"/>
      <c r="E268" s="16">
        <f>E270+E272+E274+E276+E278+E280+E282+E284+E286</f>
        <v>0</v>
      </c>
      <c r="F268" s="17">
        <f t="shared" ref="E268:I269" si="119">F270+F272+F274+F276+F278+F280+F282+F284+F286</f>
        <v>0</v>
      </c>
      <c r="G268" s="17">
        <f>G270+G272+G274+G276+G278+G280+G282+G284+G286</f>
        <v>68400</v>
      </c>
      <c r="H268" s="17">
        <f t="shared" si="119"/>
        <v>0</v>
      </c>
      <c r="I268" s="17">
        <f>I270+I272+I274+I276+I278+I280+I282+I284+I286</f>
        <v>11946</v>
      </c>
      <c r="J268" s="19">
        <f>SUM(E268:I268)</f>
        <v>80346</v>
      </c>
      <c r="K268" s="52">
        <f>K270+K272+K274+K276+K278+K280+K282+K284+K286</f>
        <v>18000</v>
      </c>
      <c r="L268" s="17">
        <f>L270+L272+L274+L276+L278+L280+L282+L284+L286</f>
        <v>0</v>
      </c>
      <c r="M268" s="19">
        <f>SUM(K268:L268)</f>
        <v>18000</v>
      </c>
      <c r="N268" s="52">
        <f>N270+N272+N274+N276+N278+N280+N282+N284+N286</f>
        <v>0</v>
      </c>
      <c r="O268" s="17">
        <f>O270+O272+O274+O276+O278+O280+O282+O284+O286</f>
        <v>48750</v>
      </c>
      <c r="P268" s="19">
        <f>SUM(N268:O268)</f>
        <v>48750</v>
      </c>
      <c r="Q268" s="20">
        <f>P268+M268+J268</f>
        <v>147096</v>
      </c>
      <c r="R268" s="88"/>
    </row>
    <row r="269" spans="1:18" ht="14.4" thickBot="1" x14ac:dyDescent="0.35">
      <c r="A269" s="122"/>
      <c r="B269" s="123"/>
      <c r="C269" s="125"/>
      <c r="D269" s="127"/>
      <c r="E269" s="21">
        <f t="shared" si="119"/>
        <v>0</v>
      </c>
      <c r="F269" s="22">
        <f t="shared" si="119"/>
        <v>0</v>
      </c>
      <c r="G269" s="22">
        <f t="shared" si="119"/>
        <v>99.26</v>
      </c>
      <c r="H269" s="22">
        <f t="shared" si="119"/>
        <v>0</v>
      </c>
      <c r="I269" s="22">
        <f t="shared" si="119"/>
        <v>1036.9499999999998</v>
      </c>
      <c r="J269" s="24">
        <f t="shared" ref="J269:J287" si="120">SUM(E269:I269)</f>
        <v>1136.2099999999998</v>
      </c>
      <c r="K269" s="53">
        <f>K271+K273+K275+K277+K279+K281+K283+K285+K287</f>
        <v>0</v>
      </c>
      <c r="L269" s="22">
        <f>L271+L273+L275+L277+L279+L281+L283+L285+L287</f>
        <v>0</v>
      </c>
      <c r="M269" s="24">
        <f t="shared" ref="M269:M285" si="121">SUM(K269:L269)</f>
        <v>0</v>
      </c>
      <c r="N269" s="53">
        <f>N271+N273+N275+N277+N279+N281+N283+N285+N287</f>
        <v>0</v>
      </c>
      <c r="O269" s="22">
        <f>O271+O273+O275+O277+O279+O281+O283+O285+O287</f>
        <v>4021.06</v>
      </c>
      <c r="P269" s="24">
        <f t="shared" ref="P269:P287" si="122">SUM(N269:O269)</f>
        <v>4021.06</v>
      </c>
      <c r="Q269" s="25">
        <f t="shared" ref="Q269:Q287" si="123">P269+M269+J269</f>
        <v>5157.2699999999995</v>
      </c>
      <c r="R269" s="88"/>
    </row>
    <row r="270" spans="1:18" hidden="1" x14ac:dyDescent="0.3">
      <c r="A270" s="118" t="s">
        <v>184</v>
      </c>
      <c r="B270" s="116"/>
      <c r="C270" s="114" t="s">
        <v>185</v>
      </c>
      <c r="D270" s="156"/>
      <c r="E270" s="26">
        <v>0</v>
      </c>
      <c r="F270" s="27">
        <v>0</v>
      </c>
      <c r="G270" s="27">
        <v>0</v>
      </c>
      <c r="H270" s="27">
        <v>0</v>
      </c>
      <c r="I270" s="27">
        <v>0</v>
      </c>
      <c r="J270" s="29">
        <f t="shared" si="120"/>
        <v>0</v>
      </c>
      <c r="K270" s="54">
        <v>0</v>
      </c>
      <c r="L270" s="27">
        <v>0</v>
      </c>
      <c r="M270" s="29">
        <f>SUM(K270:L270)</f>
        <v>0</v>
      </c>
      <c r="N270" s="54">
        <v>0</v>
      </c>
      <c r="O270" s="27">
        <v>0</v>
      </c>
      <c r="P270" s="29">
        <f t="shared" si="122"/>
        <v>0</v>
      </c>
      <c r="Q270" s="30">
        <f t="shared" si="123"/>
        <v>0</v>
      </c>
      <c r="R270" s="88"/>
    </row>
    <row r="271" spans="1:18" hidden="1" x14ac:dyDescent="0.3">
      <c r="A271" s="128"/>
      <c r="B271" s="129"/>
      <c r="C271" s="119"/>
      <c r="D271" s="130"/>
      <c r="E271" s="42"/>
      <c r="F271" s="43"/>
      <c r="G271" s="43"/>
      <c r="H271" s="43"/>
      <c r="I271" s="43"/>
      <c r="J271" s="34"/>
      <c r="K271" s="55"/>
      <c r="L271" s="43"/>
      <c r="M271" s="34">
        <f t="shared" si="121"/>
        <v>0</v>
      </c>
      <c r="N271" s="55"/>
      <c r="O271" s="43"/>
      <c r="P271" s="34">
        <f t="shared" si="122"/>
        <v>0</v>
      </c>
      <c r="Q271" s="35">
        <f t="shared" si="123"/>
        <v>0</v>
      </c>
      <c r="R271" s="88"/>
    </row>
    <row r="272" spans="1:18" x14ac:dyDescent="0.3">
      <c r="A272" s="128" t="s">
        <v>186</v>
      </c>
      <c r="B272" s="129"/>
      <c r="C272" s="119" t="s">
        <v>187</v>
      </c>
      <c r="D272" s="36" t="s">
        <v>26</v>
      </c>
      <c r="E272" s="37">
        <v>0</v>
      </c>
      <c r="F272" s="38">
        <v>0</v>
      </c>
      <c r="G272" s="38">
        <v>68200</v>
      </c>
      <c r="H272" s="38">
        <v>0</v>
      </c>
      <c r="I272" s="38">
        <v>0</v>
      </c>
      <c r="J272" s="29">
        <f t="shared" si="120"/>
        <v>68200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0</v>
      </c>
      <c r="P272" s="40">
        <f t="shared" si="122"/>
        <v>0</v>
      </c>
      <c r="Q272" s="41">
        <f t="shared" si="123"/>
        <v>68200</v>
      </c>
      <c r="R272" s="88"/>
    </row>
    <row r="273" spans="1:19" x14ac:dyDescent="0.3">
      <c r="A273" s="128"/>
      <c r="B273" s="129"/>
      <c r="C273" s="119"/>
      <c r="D273" s="36"/>
      <c r="E273" s="42"/>
      <c r="F273" s="43"/>
      <c r="G273" s="43">
        <v>99.26</v>
      </c>
      <c r="H273" s="43"/>
      <c r="I273" s="43"/>
      <c r="J273" s="34">
        <f t="shared" si="120"/>
        <v>99.26</v>
      </c>
      <c r="K273" s="55"/>
      <c r="L273" s="43"/>
      <c r="M273" s="34">
        <f t="shared" si="121"/>
        <v>0</v>
      </c>
      <c r="N273" s="55"/>
      <c r="O273" s="43"/>
      <c r="P273" s="34">
        <f t="shared" si="122"/>
        <v>0</v>
      </c>
      <c r="Q273" s="35">
        <f t="shared" si="123"/>
        <v>99.26</v>
      </c>
      <c r="R273" s="88"/>
    </row>
    <row r="274" spans="1:19" hidden="1" x14ac:dyDescent="0.3">
      <c r="A274" s="128" t="s">
        <v>188</v>
      </c>
      <c r="B274" s="129"/>
      <c r="C274" s="119" t="s">
        <v>297</v>
      </c>
      <c r="D274" s="36" t="s">
        <v>112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20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22"/>
        <v>0</v>
      </c>
      <c r="Q274" s="41">
        <f t="shared" si="123"/>
        <v>0</v>
      </c>
      <c r="R274" s="128" t="s">
        <v>188</v>
      </c>
      <c r="S274" s="104">
        <f>Q274+Q276</f>
        <v>10000</v>
      </c>
    </row>
    <row r="275" spans="1:19" hidden="1" x14ac:dyDescent="0.3">
      <c r="A275" s="128"/>
      <c r="B275" s="129"/>
      <c r="C275" s="119"/>
      <c r="D275" s="36"/>
      <c r="E275" s="42"/>
      <c r="F275" s="43"/>
      <c r="G275" s="43"/>
      <c r="H275" s="43"/>
      <c r="I275" s="43"/>
      <c r="J275" s="34">
        <f t="shared" si="120"/>
        <v>0</v>
      </c>
      <c r="K275" s="55"/>
      <c r="L275" s="43"/>
      <c r="M275" s="34">
        <f t="shared" si="121"/>
        <v>0</v>
      </c>
      <c r="N275" s="55"/>
      <c r="O275" s="43"/>
      <c r="P275" s="34">
        <f t="shared" si="122"/>
        <v>0</v>
      </c>
      <c r="Q275" s="35">
        <f t="shared" si="123"/>
        <v>0</v>
      </c>
      <c r="R275" s="128"/>
      <c r="S275" s="105">
        <f>Q275+Q277</f>
        <v>0</v>
      </c>
    </row>
    <row r="276" spans="1:19" x14ac:dyDescent="0.3">
      <c r="A276" s="128" t="s">
        <v>188</v>
      </c>
      <c r="B276" s="129"/>
      <c r="C276" s="119" t="s">
        <v>298</v>
      </c>
      <c r="D276" s="36" t="s">
        <v>26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20"/>
        <v>0</v>
      </c>
      <c r="K276" s="44">
        <v>10000</v>
      </c>
      <c r="L276" s="38">
        <v>0</v>
      </c>
      <c r="M276" s="40">
        <f>SUM(K276:L276)</f>
        <v>10000</v>
      </c>
      <c r="N276" s="44">
        <v>0</v>
      </c>
      <c r="O276" s="38">
        <v>0</v>
      </c>
      <c r="P276" s="40">
        <f t="shared" si="122"/>
        <v>0</v>
      </c>
      <c r="Q276" s="41">
        <f t="shared" si="123"/>
        <v>10000</v>
      </c>
      <c r="R276" s="88"/>
    </row>
    <row r="277" spans="1:19" x14ac:dyDescent="0.3">
      <c r="A277" s="128"/>
      <c r="B277" s="129"/>
      <c r="C277" s="119"/>
      <c r="D277" s="36"/>
      <c r="E277" s="42"/>
      <c r="F277" s="43"/>
      <c r="G277" s="43"/>
      <c r="H277" s="43"/>
      <c r="I277" s="43"/>
      <c r="J277" s="34">
        <f t="shared" si="120"/>
        <v>0</v>
      </c>
      <c r="K277" s="55">
        <v>0</v>
      </c>
      <c r="L277" s="43"/>
      <c r="M277" s="34">
        <f t="shared" si="121"/>
        <v>0</v>
      </c>
      <c r="N277" s="55"/>
      <c r="O277" s="43"/>
      <c r="P277" s="34">
        <f t="shared" si="122"/>
        <v>0</v>
      </c>
      <c r="Q277" s="35">
        <f t="shared" si="123"/>
        <v>0</v>
      </c>
      <c r="R277" s="88"/>
    </row>
    <row r="278" spans="1:19" x14ac:dyDescent="0.3">
      <c r="A278" s="128" t="s">
        <v>189</v>
      </c>
      <c r="B278" s="129"/>
      <c r="C278" s="119" t="s">
        <v>190</v>
      </c>
      <c r="D278" s="36" t="s">
        <v>26</v>
      </c>
      <c r="E278" s="37">
        <v>0</v>
      </c>
      <c r="F278" s="38">
        <v>0</v>
      </c>
      <c r="G278" s="38">
        <v>200</v>
      </c>
      <c r="H278" s="38">
        <v>0</v>
      </c>
      <c r="I278" s="38">
        <v>0</v>
      </c>
      <c r="J278" s="29">
        <f t="shared" si="120"/>
        <v>200</v>
      </c>
      <c r="K278" s="44">
        <v>8000</v>
      </c>
      <c r="L278" s="38">
        <v>0</v>
      </c>
      <c r="M278" s="40">
        <f>SUM(K278:L278)</f>
        <v>8000</v>
      </c>
      <c r="N278" s="44">
        <v>0</v>
      </c>
      <c r="O278" s="38">
        <v>0</v>
      </c>
      <c r="P278" s="40">
        <f t="shared" si="122"/>
        <v>0</v>
      </c>
      <c r="Q278" s="41">
        <f t="shared" si="123"/>
        <v>8200</v>
      </c>
      <c r="R278" s="88"/>
    </row>
    <row r="279" spans="1:19" x14ac:dyDescent="0.3">
      <c r="A279" s="128"/>
      <c r="B279" s="129"/>
      <c r="C279" s="119"/>
      <c r="D279" s="36"/>
      <c r="E279" s="42"/>
      <c r="F279" s="43"/>
      <c r="G279" s="43">
        <v>0</v>
      </c>
      <c r="H279" s="43"/>
      <c r="I279" s="43"/>
      <c r="J279" s="34">
        <f t="shared" si="120"/>
        <v>0</v>
      </c>
      <c r="K279" s="55">
        <v>0</v>
      </c>
      <c r="L279" s="43"/>
      <c r="M279" s="34">
        <f t="shared" si="121"/>
        <v>0</v>
      </c>
      <c r="N279" s="55"/>
      <c r="O279" s="43"/>
      <c r="P279" s="34">
        <f t="shared" si="122"/>
        <v>0</v>
      </c>
      <c r="Q279" s="35">
        <f t="shared" si="123"/>
        <v>0</v>
      </c>
      <c r="R279" s="88"/>
    </row>
    <row r="280" spans="1:19" x14ac:dyDescent="0.3">
      <c r="A280" s="128" t="s">
        <v>191</v>
      </c>
      <c r="B280" s="129"/>
      <c r="C280" s="119" t="s">
        <v>194</v>
      </c>
      <c r="D280" s="36" t="s">
        <v>112</v>
      </c>
      <c r="E280" s="37">
        <v>0</v>
      </c>
      <c r="F280" s="38">
        <v>0</v>
      </c>
      <c r="G280" s="38">
        <v>0</v>
      </c>
      <c r="H280" s="38">
        <v>0</v>
      </c>
      <c r="I280" s="38">
        <v>3279</v>
      </c>
      <c r="J280" s="29">
        <f t="shared" si="120"/>
        <v>3279</v>
      </c>
      <c r="K280" s="44">
        <v>0</v>
      </c>
      <c r="L280" s="38">
        <v>0</v>
      </c>
      <c r="M280" s="40">
        <f>SUM(K280:L280)</f>
        <v>0</v>
      </c>
      <c r="N280" s="44">
        <v>0</v>
      </c>
      <c r="O280" s="97">
        <v>15317</v>
      </c>
      <c r="P280" s="40">
        <f t="shared" si="122"/>
        <v>15317</v>
      </c>
      <c r="Q280" s="41">
        <f t="shared" si="123"/>
        <v>18596</v>
      </c>
      <c r="R280" s="128" t="s">
        <v>191</v>
      </c>
      <c r="S280" s="104">
        <f>Q280+Q282+Q284</f>
        <v>60696</v>
      </c>
    </row>
    <row r="281" spans="1:19" x14ac:dyDescent="0.3">
      <c r="A281" s="128"/>
      <c r="B281" s="129"/>
      <c r="C281" s="119"/>
      <c r="D281" s="36"/>
      <c r="E281" s="42"/>
      <c r="F281" s="43"/>
      <c r="G281" s="43"/>
      <c r="H281" s="43"/>
      <c r="I281" s="43">
        <v>285.83</v>
      </c>
      <c r="J281" s="34">
        <f t="shared" si="120"/>
        <v>285.83</v>
      </c>
      <c r="K281" s="55"/>
      <c r="L281" s="43"/>
      <c r="M281" s="34">
        <f t="shared" si="121"/>
        <v>0</v>
      </c>
      <c r="N281" s="55"/>
      <c r="O281" s="98">
        <v>1263.8599999999999</v>
      </c>
      <c r="P281" s="34">
        <f t="shared" si="122"/>
        <v>1263.8599999999999</v>
      </c>
      <c r="Q281" s="35">
        <f t="shared" si="123"/>
        <v>1549.6899999999998</v>
      </c>
      <c r="R281" s="128"/>
      <c r="S281" s="105">
        <f>Q281+Q283+Q285</f>
        <v>5058.01</v>
      </c>
    </row>
    <row r="282" spans="1:19" x14ac:dyDescent="0.3">
      <c r="A282" s="128" t="s">
        <v>191</v>
      </c>
      <c r="B282" s="129"/>
      <c r="C282" s="113" t="s">
        <v>192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97">
        <v>4030</v>
      </c>
      <c r="J282" s="29">
        <f t="shared" si="120"/>
        <v>4030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7">
        <v>16753</v>
      </c>
      <c r="P282" s="40">
        <f t="shared" si="122"/>
        <v>16753</v>
      </c>
      <c r="Q282" s="41">
        <f t="shared" si="123"/>
        <v>20783</v>
      </c>
      <c r="R282" s="88"/>
    </row>
    <row r="283" spans="1:19" x14ac:dyDescent="0.3">
      <c r="A283" s="128"/>
      <c r="B283" s="129"/>
      <c r="C283" s="114"/>
      <c r="D283" s="36"/>
      <c r="E283" s="42"/>
      <c r="F283" s="43"/>
      <c r="G283" s="43"/>
      <c r="H283" s="43"/>
      <c r="I283" s="98">
        <v>349.74</v>
      </c>
      <c r="J283" s="34">
        <f t="shared" si="120"/>
        <v>349.74</v>
      </c>
      <c r="K283" s="55"/>
      <c r="L283" s="43"/>
      <c r="M283" s="34">
        <f t="shared" si="121"/>
        <v>0</v>
      </c>
      <c r="N283" s="55"/>
      <c r="O283" s="98">
        <v>1382.16</v>
      </c>
      <c r="P283" s="34">
        <f t="shared" si="122"/>
        <v>1382.16</v>
      </c>
      <c r="Q283" s="35">
        <f t="shared" si="123"/>
        <v>1731.9</v>
      </c>
      <c r="R283" s="88"/>
    </row>
    <row r="284" spans="1:19" ht="12.75" customHeight="1" x14ac:dyDescent="0.3">
      <c r="A284" s="128" t="s">
        <v>191</v>
      </c>
      <c r="B284" s="129"/>
      <c r="C284" s="113" t="s">
        <v>193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7">
        <v>4637</v>
      </c>
      <c r="J284" s="29">
        <f t="shared" si="120"/>
        <v>4637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7">
        <v>16680</v>
      </c>
      <c r="P284" s="40">
        <f t="shared" si="122"/>
        <v>16680</v>
      </c>
      <c r="Q284" s="41">
        <f t="shared" si="123"/>
        <v>21317</v>
      </c>
      <c r="R284" s="88"/>
    </row>
    <row r="285" spans="1:19" x14ac:dyDescent="0.3">
      <c r="A285" s="128"/>
      <c r="B285" s="129"/>
      <c r="C285" s="114"/>
      <c r="D285" s="36"/>
      <c r="E285" s="42"/>
      <c r="F285" s="43"/>
      <c r="G285" s="43"/>
      <c r="H285" s="43"/>
      <c r="I285" s="43">
        <v>401.38</v>
      </c>
      <c r="J285" s="34">
        <f t="shared" si="120"/>
        <v>401.38</v>
      </c>
      <c r="K285" s="55"/>
      <c r="L285" s="43"/>
      <c r="M285" s="34">
        <f t="shared" si="121"/>
        <v>0</v>
      </c>
      <c r="N285" s="55"/>
      <c r="O285" s="43">
        <v>1375.04</v>
      </c>
      <c r="P285" s="34">
        <f t="shared" si="122"/>
        <v>1375.04</v>
      </c>
      <c r="Q285" s="35">
        <f t="shared" si="123"/>
        <v>1776.42</v>
      </c>
      <c r="R285" s="88"/>
    </row>
    <row r="286" spans="1:19" ht="13.8" hidden="1" customHeight="1" x14ac:dyDescent="0.3">
      <c r="A286" s="128" t="s">
        <v>191</v>
      </c>
      <c r="B286" s="129"/>
      <c r="C286" s="119" t="s">
        <v>195</v>
      </c>
      <c r="D286" s="36" t="s">
        <v>26</v>
      </c>
      <c r="E286" s="37">
        <v>0</v>
      </c>
      <c r="F286" s="38">
        <v>0</v>
      </c>
      <c r="G286" s="38">
        <v>0</v>
      </c>
      <c r="H286" s="38">
        <v>0</v>
      </c>
      <c r="I286" s="38">
        <v>0</v>
      </c>
      <c r="J286" s="29">
        <f t="shared" si="120"/>
        <v>0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38">
        <v>0</v>
      </c>
      <c r="P286" s="40">
        <f t="shared" si="122"/>
        <v>0</v>
      </c>
      <c r="Q286" s="41">
        <f t="shared" si="123"/>
        <v>0</v>
      </c>
      <c r="R286" s="88"/>
    </row>
    <row r="287" spans="1:19" ht="14.4" hidden="1" customHeight="1" thickBot="1" x14ac:dyDescent="0.35">
      <c r="A287" s="133"/>
      <c r="B287" s="134"/>
      <c r="C287" s="135"/>
      <c r="D287" s="50"/>
      <c r="E287" s="51"/>
      <c r="F287" s="45"/>
      <c r="G287" s="45"/>
      <c r="H287" s="45"/>
      <c r="I287" s="45"/>
      <c r="J287" s="24">
        <f t="shared" si="120"/>
        <v>0</v>
      </c>
      <c r="K287" s="56"/>
      <c r="L287" s="45"/>
      <c r="M287" s="24">
        <v>0</v>
      </c>
      <c r="N287" s="56"/>
      <c r="O287" s="45"/>
      <c r="P287" s="24">
        <f t="shared" si="122"/>
        <v>0</v>
      </c>
      <c r="Q287" s="25">
        <f t="shared" si="123"/>
        <v>0</v>
      </c>
      <c r="R287" s="88"/>
    </row>
    <row r="288" spans="1:19" ht="14.4" thickBot="1" x14ac:dyDescent="0.35">
      <c r="D288" s="48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8"/>
    </row>
    <row r="289" spans="1:18" x14ac:dyDescent="0.3">
      <c r="A289" s="120" t="s">
        <v>196</v>
      </c>
      <c r="B289" s="121"/>
      <c r="C289" s="124" t="s">
        <v>197</v>
      </c>
      <c r="D289" s="126"/>
      <c r="E289" s="16">
        <f>E291+E293+E295+E297+E317+E319+E321+E343+E345+E347</f>
        <v>378651</v>
      </c>
      <c r="F289" s="17">
        <f>F291+F293+F295+F297+F317+F319+F321+F343+F345+F347</f>
        <v>135838</v>
      </c>
      <c r="G289" s="17">
        <f>G291+G293+G295+G297+G317+G319+G321+G345+G347</f>
        <v>126055</v>
      </c>
      <c r="H289" s="17">
        <f>H291+H293+H295+H297+H317+H319+H321+H345+H347+H349</f>
        <v>11141</v>
      </c>
      <c r="I289" s="17">
        <f>I291+I293+I295+I297+I317+I319+I321+I343+I345+I347</f>
        <v>0</v>
      </c>
      <c r="J289" s="19">
        <f>SUM(E289:I289)</f>
        <v>651685</v>
      </c>
      <c r="K289" s="52">
        <f>K291+K293+K295+K297+K317+K319+K321+K343+K345+K347</f>
        <v>0</v>
      </c>
      <c r="L289" s="17">
        <f>L291+L293+L295+L297+L317+L319+L321+L343+L345+L347</f>
        <v>0</v>
      </c>
      <c r="M289" s="19">
        <f>SUM(K289:L289)</f>
        <v>0</v>
      </c>
      <c r="N289" s="52">
        <f>N291+N293+N295+N297+N317+N319+N321+N343+N345+N347</f>
        <v>0</v>
      </c>
      <c r="O289" s="17">
        <f>O291+O293+O295+O297+O317+O319+O321+O343+O345+O347</f>
        <v>0</v>
      </c>
      <c r="P289" s="18">
        <f>SUM(N289:O289)</f>
        <v>0</v>
      </c>
      <c r="Q289" s="61">
        <f>P289+M289+J289</f>
        <v>651685</v>
      </c>
      <c r="R289" s="88"/>
    </row>
    <row r="290" spans="1:18" ht="14.4" thickBot="1" x14ac:dyDescent="0.35">
      <c r="A290" s="122"/>
      <c r="B290" s="123"/>
      <c r="C290" s="125"/>
      <c r="D290" s="127"/>
      <c r="E290" s="21">
        <f>E292+E294+E296+E298+E318+E320+E322+E344+E346+E348</f>
        <v>25139.71</v>
      </c>
      <c r="F290" s="22">
        <f>F292+F294+F296+F298+F318+F320+F322+F344+F346+F348</f>
        <v>8802.35</v>
      </c>
      <c r="G290" s="22">
        <f>G292+G294+G296+G298+G318+G320+G322+G346+G348</f>
        <v>20241.460000000003</v>
      </c>
      <c r="H290" s="22">
        <f>H292+H294+H296+H298+H318+H320+H322+H350+H346+H348</f>
        <v>200.92</v>
      </c>
      <c r="I290" s="22">
        <f>I292+I294+I296+I298+I318+I320+I322+I344+I346+I348</f>
        <v>0</v>
      </c>
      <c r="J290" s="24">
        <f>SUM(E290:I290)</f>
        <v>54384.44</v>
      </c>
      <c r="K290" s="53">
        <f>K292+K294+K296+K298+K318+K320+K322+K344+K346+K348</f>
        <v>0</v>
      </c>
      <c r="L290" s="22">
        <f>L292+L294+L296+L298+L318+L320+L322+L344+L346+L348</f>
        <v>0</v>
      </c>
      <c r="M290" s="24">
        <f>SUM(K290:L290)</f>
        <v>0</v>
      </c>
      <c r="N290" s="53">
        <f>N292+N294+N296+N298+N318+N320+N322+N344+N346+N348</f>
        <v>0</v>
      </c>
      <c r="O290" s="22">
        <f>O292+O294+O296+O298+O318+O320+O322+O344+O346+O348+O350</f>
        <v>0</v>
      </c>
      <c r="P290" s="23">
        <f>SUM(N290:O290)</f>
        <v>0</v>
      </c>
      <c r="Q290" s="62">
        <f>P290+M290+J290</f>
        <v>54384.44</v>
      </c>
      <c r="R290" s="88"/>
    </row>
    <row r="291" spans="1:18" x14ac:dyDescent="0.3">
      <c r="A291" s="118" t="s">
        <v>198</v>
      </c>
      <c r="B291" s="116"/>
      <c r="C291" s="114" t="s">
        <v>199</v>
      </c>
      <c r="D291" s="49" t="s">
        <v>41</v>
      </c>
      <c r="E291" s="96">
        <v>378651</v>
      </c>
      <c r="F291" s="27">
        <v>135838</v>
      </c>
      <c r="G291" s="27">
        <v>0</v>
      </c>
      <c r="H291" s="27">
        <v>0</v>
      </c>
      <c r="I291" s="27">
        <v>0</v>
      </c>
      <c r="J291" s="29">
        <f t="shared" ref="J291:J319" si="124">SUM(E291:I291)</f>
        <v>514489</v>
      </c>
      <c r="K291" s="54"/>
      <c r="L291" s="27">
        <v>0</v>
      </c>
      <c r="M291" s="29">
        <f t="shared" ref="M291:M303" si="125">SUM(K291:L291)</f>
        <v>0</v>
      </c>
      <c r="N291" s="54">
        <v>0</v>
      </c>
      <c r="O291" s="27">
        <v>0</v>
      </c>
      <c r="P291" s="28">
        <f t="shared" ref="P291:P348" si="126">SUM(N291:O291)</f>
        <v>0</v>
      </c>
      <c r="Q291" s="63">
        <f t="shared" ref="Q291:Q348" si="127">P291+M291+J291</f>
        <v>514489</v>
      </c>
      <c r="R291" s="88"/>
    </row>
    <row r="292" spans="1:18" x14ac:dyDescent="0.3">
      <c r="A292" s="128"/>
      <c r="B292" s="129"/>
      <c r="C292" s="119"/>
      <c r="D292" s="36"/>
      <c r="E292" s="42">
        <v>25139.71</v>
      </c>
      <c r="F292" s="43">
        <v>8802.35</v>
      </c>
      <c r="G292" s="43"/>
      <c r="H292" s="43"/>
      <c r="I292" s="43"/>
      <c r="J292" s="34">
        <f t="shared" si="124"/>
        <v>33942.06</v>
      </c>
      <c r="K292" s="55"/>
      <c r="L292" s="43"/>
      <c r="M292" s="34">
        <f t="shared" si="125"/>
        <v>0</v>
      </c>
      <c r="N292" s="55"/>
      <c r="O292" s="43"/>
      <c r="P292" s="33">
        <f t="shared" si="126"/>
        <v>0</v>
      </c>
      <c r="Q292" s="64">
        <f t="shared" si="127"/>
        <v>33942.06</v>
      </c>
      <c r="R292" s="88"/>
    </row>
    <row r="293" spans="1:18" x14ac:dyDescent="0.3">
      <c r="A293" s="128" t="s">
        <v>198</v>
      </c>
      <c r="B293" s="129"/>
      <c r="C293" s="119" t="s">
        <v>200</v>
      </c>
      <c r="D293" s="36"/>
      <c r="E293" s="37">
        <v>0</v>
      </c>
      <c r="F293" s="38">
        <v>0</v>
      </c>
      <c r="G293" s="38">
        <v>2000</v>
      </c>
      <c r="H293" s="38">
        <v>0</v>
      </c>
      <c r="I293" s="38">
        <v>0</v>
      </c>
      <c r="J293" s="40">
        <f t="shared" si="124"/>
        <v>2000</v>
      </c>
      <c r="K293" s="44">
        <v>0</v>
      </c>
      <c r="L293" s="38">
        <v>0</v>
      </c>
      <c r="M293" s="40">
        <f t="shared" si="125"/>
        <v>0</v>
      </c>
      <c r="N293" s="44">
        <v>0</v>
      </c>
      <c r="O293" s="38">
        <v>0</v>
      </c>
      <c r="P293" s="39">
        <f t="shared" si="126"/>
        <v>0</v>
      </c>
      <c r="Q293" s="65">
        <f t="shared" si="127"/>
        <v>2000</v>
      </c>
      <c r="R293" s="88"/>
    </row>
    <row r="294" spans="1:18" x14ac:dyDescent="0.3">
      <c r="A294" s="128"/>
      <c r="B294" s="129"/>
      <c r="C294" s="119"/>
      <c r="D294" s="36"/>
      <c r="E294" s="42"/>
      <c r="F294" s="43"/>
      <c r="G294" s="43">
        <v>72.900000000000006</v>
      </c>
      <c r="H294" s="43"/>
      <c r="I294" s="43"/>
      <c r="J294" s="34">
        <f t="shared" si="124"/>
        <v>72.900000000000006</v>
      </c>
      <c r="K294" s="55"/>
      <c r="L294" s="43"/>
      <c r="M294" s="34">
        <f t="shared" si="125"/>
        <v>0</v>
      </c>
      <c r="N294" s="55"/>
      <c r="O294" s="43"/>
      <c r="P294" s="33">
        <f t="shared" si="126"/>
        <v>0</v>
      </c>
      <c r="Q294" s="64">
        <f t="shared" si="127"/>
        <v>72.900000000000006</v>
      </c>
      <c r="R294" s="88"/>
    </row>
    <row r="295" spans="1:18" x14ac:dyDescent="0.3">
      <c r="A295" s="128" t="s">
        <v>198</v>
      </c>
      <c r="B295" s="129"/>
      <c r="C295" s="119" t="s">
        <v>201</v>
      </c>
      <c r="D295" s="36"/>
      <c r="E295" s="37">
        <v>0</v>
      </c>
      <c r="F295" s="38">
        <v>0</v>
      </c>
      <c r="G295" s="38">
        <v>17000</v>
      </c>
      <c r="H295" s="38">
        <v>0</v>
      </c>
      <c r="I295" s="38">
        <v>0</v>
      </c>
      <c r="J295" s="40">
        <f t="shared" si="124"/>
        <v>17000</v>
      </c>
      <c r="K295" s="44">
        <v>0</v>
      </c>
      <c r="L295" s="38">
        <v>0</v>
      </c>
      <c r="M295" s="40">
        <f t="shared" si="125"/>
        <v>0</v>
      </c>
      <c r="N295" s="44">
        <v>0</v>
      </c>
      <c r="O295" s="38">
        <v>0</v>
      </c>
      <c r="P295" s="39">
        <f t="shared" si="126"/>
        <v>0</v>
      </c>
      <c r="Q295" s="65">
        <f t="shared" si="127"/>
        <v>17000</v>
      </c>
      <c r="R295" s="88"/>
    </row>
    <row r="296" spans="1:18" x14ac:dyDescent="0.3">
      <c r="A296" s="128"/>
      <c r="B296" s="129"/>
      <c r="C296" s="119"/>
      <c r="D296" s="36"/>
      <c r="E296" s="42"/>
      <c r="F296" s="43"/>
      <c r="G296" s="43">
        <v>1106.6400000000001</v>
      </c>
      <c r="H296" s="43"/>
      <c r="I296" s="43"/>
      <c r="J296" s="34">
        <f t="shared" si="124"/>
        <v>1106.6400000000001</v>
      </c>
      <c r="K296" s="55"/>
      <c r="L296" s="43"/>
      <c r="M296" s="34">
        <f t="shared" si="125"/>
        <v>0</v>
      </c>
      <c r="N296" s="55"/>
      <c r="O296" s="43"/>
      <c r="P296" s="33">
        <f t="shared" si="126"/>
        <v>0</v>
      </c>
      <c r="Q296" s="64">
        <f t="shared" si="127"/>
        <v>1106.6400000000001</v>
      </c>
      <c r="R296" s="88"/>
    </row>
    <row r="297" spans="1:18" x14ac:dyDescent="0.3">
      <c r="A297" s="128" t="s">
        <v>198</v>
      </c>
      <c r="B297" s="129"/>
      <c r="C297" s="119" t="s">
        <v>202</v>
      </c>
      <c r="D297" s="36"/>
      <c r="E297" s="37">
        <f t="shared" ref="E297:F297" si="128">E299+E301+E303+E305+E307+E309+E311+E313+E315</f>
        <v>0</v>
      </c>
      <c r="F297" s="38">
        <f t="shared" si="128"/>
        <v>0</v>
      </c>
      <c r="G297" s="38">
        <f>G299+G301+G303+G305+G307+G309+G311+G313+G315</f>
        <v>19450</v>
      </c>
      <c r="H297" s="38">
        <f t="shared" ref="H297:I297" si="129">H299+H301+H303+H305+H307+H309+H311+H313+H315</f>
        <v>0</v>
      </c>
      <c r="I297" s="38">
        <f t="shared" si="129"/>
        <v>0</v>
      </c>
      <c r="J297" s="40">
        <f t="shared" si="124"/>
        <v>19450</v>
      </c>
      <c r="K297" s="44">
        <f t="shared" ref="K297:L297" si="130">K299+K301+K303+K305+K307+K309+K311+K313+K315</f>
        <v>0</v>
      </c>
      <c r="L297" s="38">
        <f t="shared" si="130"/>
        <v>0</v>
      </c>
      <c r="M297" s="40">
        <f t="shared" si="125"/>
        <v>0</v>
      </c>
      <c r="N297" s="44">
        <f t="shared" ref="N297:O297" si="131">N299+N301+N303+N305+N307+N309+N311+N313+N315</f>
        <v>0</v>
      </c>
      <c r="O297" s="38">
        <f t="shared" si="131"/>
        <v>0</v>
      </c>
      <c r="P297" s="39">
        <f t="shared" si="126"/>
        <v>0</v>
      </c>
      <c r="Q297" s="65">
        <f t="shared" si="127"/>
        <v>19450</v>
      </c>
      <c r="R297" s="88"/>
    </row>
    <row r="298" spans="1:18" x14ac:dyDescent="0.3">
      <c r="A298" s="128"/>
      <c r="B298" s="129"/>
      <c r="C298" s="119"/>
      <c r="D298" s="36"/>
      <c r="E298" s="31">
        <f t="shared" ref="E298:I298" si="132">E300+E302+E304+E306+E308+E310+E312+E314+E316</f>
        <v>0</v>
      </c>
      <c r="F298" s="32">
        <f t="shared" si="132"/>
        <v>0</v>
      </c>
      <c r="G298" s="32">
        <f t="shared" si="132"/>
        <v>296.90999999999997</v>
      </c>
      <c r="H298" s="32">
        <f t="shared" si="132"/>
        <v>0</v>
      </c>
      <c r="I298" s="32">
        <f t="shared" si="132"/>
        <v>0</v>
      </c>
      <c r="J298" s="34">
        <f t="shared" si="124"/>
        <v>296.90999999999997</v>
      </c>
      <c r="K298" s="57">
        <f t="shared" ref="K298:L298" si="133">K300+K302+K304+K306+K308+K310+K312+K314+K316</f>
        <v>0</v>
      </c>
      <c r="L298" s="32">
        <f t="shared" si="133"/>
        <v>0</v>
      </c>
      <c r="M298" s="34">
        <f t="shared" si="125"/>
        <v>0</v>
      </c>
      <c r="N298" s="57">
        <f t="shared" ref="N298:O298" si="134">N300+N302+N304+N306+N308+N310+N312+N314+N316</f>
        <v>0</v>
      </c>
      <c r="O298" s="32">
        <f t="shared" si="134"/>
        <v>0</v>
      </c>
      <c r="P298" s="33">
        <f t="shared" si="126"/>
        <v>0</v>
      </c>
      <c r="Q298" s="64">
        <f t="shared" si="127"/>
        <v>296.90999999999997</v>
      </c>
      <c r="R298" s="88"/>
    </row>
    <row r="299" spans="1:18" x14ac:dyDescent="0.3">
      <c r="A299" s="128"/>
      <c r="B299" s="129" t="s">
        <v>203</v>
      </c>
      <c r="C299" s="119" t="s">
        <v>204</v>
      </c>
      <c r="D299" s="36"/>
      <c r="E299" s="37">
        <v>0</v>
      </c>
      <c r="F299" s="38">
        <v>0</v>
      </c>
      <c r="G299" s="97">
        <v>3500</v>
      </c>
      <c r="H299" s="38">
        <v>0</v>
      </c>
      <c r="I299" s="38">
        <v>0</v>
      </c>
      <c r="J299" s="40">
        <f t="shared" si="124"/>
        <v>3500</v>
      </c>
      <c r="K299" s="44">
        <v>0</v>
      </c>
      <c r="L299" s="38">
        <v>0</v>
      </c>
      <c r="M299" s="40">
        <f t="shared" si="125"/>
        <v>0</v>
      </c>
      <c r="N299" s="44">
        <v>0</v>
      </c>
      <c r="O299" s="38">
        <v>0</v>
      </c>
      <c r="P299" s="39">
        <f t="shared" si="126"/>
        <v>0</v>
      </c>
      <c r="Q299" s="65">
        <f t="shared" si="127"/>
        <v>3500</v>
      </c>
      <c r="R299" s="88"/>
    </row>
    <row r="300" spans="1:18" x14ac:dyDescent="0.3">
      <c r="A300" s="128"/>
      <c r="B300" s="129"/>
      <c r="C300" s="119"/>
      <c r="D300" s="36"/>
      <c r="E300" s="42"/>
      <c r="F300" s="43"/>
      <c r="G300" s="98">
        <v>16.899999999999999</v>
      </c>
      <c r="H300" s="43"/>
      <c r="I300" s="43"/>
      <c r="J300" s="34">
        <f t="shared" si="124"/>
        <v>16.899999999999999</v>
      </c>
      <c r="K300" s="55"/>
      <c r="L300" s="43"/>
      <c r="M300" s="34">
        <f t="shared" si="125"/>
        <v>0</v>
      </c>
      <c r="N300" s="55"/>
      <c r="O300" s="43"/>
      <c r="P300" s="33">
        <f t="shared" si="126"/>
        <v>0</v>
      </c>
      <c r="Q300" s="64">
        <f t="shared" si="127"/>
        <v>16.899999999999999</v>
      </c>
      <c r="R300" s="88"/>
    </row>
    <row r="301" spans="1:18" x14ac:dyDescent="0.3">
      <c r="A301" s="128"/>
      <c r="B301" s="129" t="s">
        <v>205</v>
      </c>
      <c r="C301" s="119" t="s">
        <v>206</v>
      </c>
      <c r="D301" s="36"/>
      <c r="E301" s="37">
        <v>0</v>
      </c>
      <c r="F301" s="38">
        <v>0</v>
      </c>
      <c r="G301" s="97">
        <v>50</v>
      </c>
      <c r="H301" s="38">
        <v>0</v>
      </c>
      <c r="I301" s="38">
        <v>0</v>
      </c>
      <c r="J301" s="40">
        <f t="shared" si="124"/>
        <v>50</v>
      </c>
      <c r="K301" s="44">
        <v>0</v>
      </c>
      <c r="L301" s="38">
        <v>0</v>
      </c>
      <c r="M301" s="40">
        <f t="shared" si="125"/>
        <v>0</v>
      </c>
      <c r="N301" s="44">
        <v>0</v>
      </c>
      <c r="O301" s="38">
        <v>0</v>
      </c>
      <c r="P301" s="39">
        <f t="shared" si="126"/>
        <v>0</v>
      </c>
      <c r="Q301" s="65">
        <f t="shared" si="127"/>
        <v>50</v>
      </c>
      <c r="R301" s="88"/>
    </row>
    <row r="302" spans="1:18" x14ac:dyDescent="0.3">
      <c r="A302" s="128"/>
      <c r="B302" s="129"/>
      <c r="C302" s="119"/>
      <c r="D302" s="36"/>
      <c r="E302" s="42"/>
      <c r="F302" s="43"/>
      <c r="G302" s="98">
        <v>12</v>
      </c>
      <c r="H302" s="43"/>
      <c r="I302" s="43"/>
      <c r="J302" s="34">
        <f t="shared" si="124"/>
        <v>12</v>
      </c>
      <c r="K302" s="55"/>
      <c r="L302" s="43"/>
      <c r="M302" s="34">
        <f t="shared" si="125"/>
        <v>0</v>
      </c>
      <c r="N302" s="55"/>
      <c r="O302" s="43"/>
      <c r="P302" s="33">
        <f t="shared" si="126"/>
        <v>0</v>
      </c>
      <c r="Q302" s="64">
        <f t="shared" si="127"/>
        <v>12</v>
      </c>
      <c r="R302" s="88"/>
    </row>
    <row r="303" spans="1:18" x14ac:dyDescent="0.3">
      <c r="A303" s="128"/>
      <c r="B303" s="129" t="s">
        <v>207</v>
      </c>
      <c r="C303" s="119" t="s">
        <v>208</v>
      </c>
      <c r="D303" s="36"/>
      <c r="E303" s="37">
        <v>0</v>
      </c>
      <c r="F303" s="38">
        <v>0</v>
      </c>
      <c r="G303" s="97">
        <v>3000</v>
      </c>
      <c r="H303" s="38">
        <v>0</v>
      </c>
      <c r="I303" s="38">
        <v>0</v>
      </c>
      <c r="J303" s="40">
        <f t="shared" si="124"/>
        <v>3000</v>
      </c>
      <c r="K303" s="44">
        <v>0</v>
      </c>
      <c r="L303" s="38">
        <v>0</v>
      </c>
      <c r="M303" s="40">
        <f t="shared" si="125"/>
        <v>0</v>
      </c>
      <c r="N303" s="44">
        <v>0</v>
      </c>
      <c r="O303" s="38">
        <v>0</v>
      </c>
      <c r="P303" s="39">
        <f t="shared" si="126"/>
        <v>0</v>
      </c>
      <c r="Q303" s="65">
        <f t="shared" si="127"/>
        <v>3000</v>
      </c>
      <c r="R303" s="88"/>
    </row>
    <row r="304" spans="1:18" x14ac:dyDescent="0.3">
      <c r="A304" s="128"/>
      <c r="B304" s="129"/>
      <c r="C304" s="119"/>
      <c r="D304" s="36"/>
      <c r="E304" s="42"/>
      <c r="F304" s="43"/>
      <c r="G304" s="98">
        <v>0</v>
      </c>
      <c r="H304" s="43"/>
      <c r="I304" s="43"/>
      <c r="J304" s="34">
        <f t="shared" si="124"/>
        <v>0</v>
      </c>
      <c r="K304" s="55"/>
      <c r="L304" s="43"/>
      <c r="M304" s="34">
        <f t="shared" ref="M304:M348" si="135">SUM(K304:L304)</f>
        <v>0</v>
      </c>
      <c r="N304" s="55"/>
      <c r="O304" s="43"/>
      <c r="P304" s="33">
        <f t="shared" si="126"/>
        <v>0</v>
      </c>
      <c r="Q304" s="64">
        <f t="shared" si="127"/>
        <v>0</v>
      </c>
      <c r="R304" s="88"/>
    </row>
    <row r="305" spans="1:18" x14ac:dyDescent="0.3">
      <c r="A305" s="128"/>
      <c r="B305" s="129" t="s">
        <v>209</v>
      </c>
      <c r="C305" s="119" t="s">
        <v>210</v>
      </c>
      <c r="D305" s="36"/>
      <c r="E305" s="37">
        <v>0</v>
      </c>
      <c r="F305" s="38">
        <v>0</v>
      </c>
      <c r="G305" s="97">
        <v>500</v>
      </c>
      <c r="H305" s="38">
        <v>0</v>
      </c>
      <c r="I305" s="38">
        <v>0</v>
      </c>
      <c r="J305" s="40">
        <f t="shared" si="124"/>
        <v>500</v>
      </c>
      <c r="K305" s="44">
        <v>0</v>
      </c>
      <c r="L305" s="38">
        <v>0</v>
      </c>
      <c r="M305" s="40">
        <f t="shared" si="135"/>
        <v>0</v>
      </c>
      <c r="N305" s="44">
        <v>0</v>
      </c>
      <c r="O305" s="38">
        <v>0</v>
      </c>
      <c r="P305" s="39">
        <f t="shared" si="126"/>
        <v>0</v>
      </c>
      <c r="Q305" s="65">
        <f t="shared" si="127"/>
        <v>500</v>
      </c>
      <c r="R305" s="88"/>
    </row>
    <row r="306" spans="1:18" x14ac:dyDescent="0.3">
      <c r="A306" s="128"/>
      <c r="B306" s="129"/>
      <c r="C306" s="119"/>
      <c r="D306" s="36"/>
      <c r="E306" s="42"/>
      <c r="F306" s="43"/>
      <c r="G306" s="98">
        <v>0</v>
      </c>
      <c r="H306" s="43"/>
      <c r="I306" s="43"/>
      <c r="J306" s="34">
        <f t="shared" si="124"/>
        <v>0</v>
      </c>
      <c r="K306" s="55"/>
      <c r="L306" s="43"/>
      <c r="M306" s="34">
        <f t="shared" si="135"/>
        <v>0</v>
      </c>
      <c r="N306" s="55"/>
      <c r="O306" s="43"/>
      <c r="P306" s="33">
        <f t="shared" si="126"/>
        <v>0</v>
      </c>
      <c r="Q306" s="64">
        <f t="shared" si="127"/>
        <v>0</v>
      </c>
      <c r="R306" s="88"/>
    </row>
    <row r="307" spans="1:18" x14ac:dyDescent="0.3">
      <c r="A307" s="128"/>
      <c r="B307" s="129" t="s">
        <v>211</v>
      </c>
      <c r="C307" s="119" t="s">
        <v>212</v>
      </c>
      <c r="D307" s="36"/>
      <c r="E307" s="37">
        <v>0</v>
      </c>
      <c r="F307" s="38">
        <v>0</v>
      </c>
      <c r="G307" s="97">
        <v>8000</v>
      </c>
      <c r="H307" s="38">
        <v>0</v>
      </c>
      <c r="I307" s="38">
        <v>0</v>
      </c>
      <c r="J307" s="40">
        <f t="shared" si="124"/>
        <v>8000</v>
      </c>
      <c r="K307" s="44">
        <v>0</v>
      </c>
      <c r="L307" s="38">
        <v>0</v>
      </c>
      <c r="M307" s="40">
        <f t="shared" si="135"/>
        <v>0</v>
      </c>
      <c r="N307" s="44">
        <v>0</v>
      </c>
      <c r="O307" s="38">
        <v>0</v>
      </c>
      <c r="P307" s="39">
        <f t="shared" si="126"/>
        <v>0</v>
      </c>
      <c r="Q307" s="65">
        <f t="shared" si="127"/>
        <v>8000</v>
      </c>
      <c r="R307" s="88"/>
    </row>
    <row r="308" spans="1:18" x14ac:dyDescent="0.3">
      <c r="A308" s="128"/>
      <c r="B308" s="129"/>
      <c r="C308" s="119"/>
      <c r="D308" s="36"/>
      <c r="E308" s="42"/>
      <c r="F308" s="43"/>
      <c r="G308" s="98">
        <v>268.01</v>
      </c>
      <c r="H308" s="43"/>
      <c r="I308" s="43"/>
      <c r="J308" s="34">
        <f t="shared" si="124"/>
        <v>268.01</v>
      </c>
      <c r="K308" s="55"/>
      <c r="L308" s="43"/>
      <c r="M308" s="34">
        <f t="shared" si="135"/>
        <v>0</v>
      </c>
      <c r="N308" s="55"/>
      <c r="O308" s="43"/>
      <c r="P308" s="33">
        <f t="shared" si="126"/>
        <v>0</v>
      </c>
      <c r="Q308" s="64">
        <f t="shared" si="127"/>
        <v>268.01</v>
      </c>
      <c r="R308" s="88"/>
    </row>
    <row r="309" spans="1:18" x14ac:dyDescent="0.3">
      <c r="A309" s="128"/>
      <c r="B309" s="129" t="s">
        <v>213</v>
      </c>
      <c r="C309" s="119" t="s">
        <v>214</v>
      </c>
      <c r="D309" s="36"/>
      <c r="E309" s="37">
        <v>0</v>
      </c>
      <c r="F309" s="38">
        <v>0</v>
      </c>
      <c r="G309" s="97">
        <v>800</v>
      </c>
      <c r="H309" s="38">
        <v>0</v>
      </c>
      <c r="I309" s="38">
        <v>0</v>
      </c>
      <c r="J309" s="40">
        <f t="shared" si="124"/>
        <v>800</v>
      </c>
      <c r="K309" s="44">
        <v>0</v>
      </c>
      <c r="L309" s="38">
        <v>0</v>
      </c>
      <c r="M309" s="40">
        <f t="shared" si="135"/>
        <v>0</v>
      </c>
      <c r="N309" s="44">
        <v>0</v>
      </c>
      <c r="O309" s="38">
        <v>0</v>
      </c>
      <c r="P309" s="39">
        <f t="shared" si="126"/>
        <v>0</v>
      </c>
      <c r="Q309" s="65">
        <f t="shared" si="127"/>
        <v>800</v>
      </c>
      <c r="R309" s="88"/>
    </row>
    <row r="310" spans="1:18" x14ac:dyDescent="0.3">
      <c r="A310" s="128"/>
      <c r="B310" s="129"/>
      <c r="C310" s="119"/>
      <c r="D310" s="36"/>
      <c r="E310" s="42"/>
      <c r="F310" s="43"/>
      <c r="G310" s="98">
        <v>0</v>
      </c>
      <c r="H310" s="43"/>
      <c r="I310" s="43"/>
      <c r="J310" s="34">
        <f t="shared" si="124"/>
        <v>0</v>
      </c>
      <c r="K310" s="55"/>
      <c r="L310" s="43"/>
      <c r="M310" s="34">
        <f t="shared" si="135"/>
        <v>0</v>
      </c>
      <c r="N310" s="55"/>
      <c r="O310" s="43"/>
      <c r="P310" s="33">
        <f t="shared" si="126"/>
        <v>0</v>
      </c>
      <c r="Q310" s="64">
        <f t="shared" si="127"/>
        <v>0</v>
      </c>
      <c r="R310" s="88"/>
    </row>
    <row r="311" spans="1:18" x14ac:dyDescent="0.3">
      <c r="A311" s="128"/>
      <c r="B311" s="129" t="s">
        <v>215</v>
      </c>
      <c r="C311" s="119" t="s">
        <v>216</v>
      </c>
      <c r="D311" s="36"/>
      <c r="E311" s="37">
        <v>0</v>
      </c>
      <c r="F311" s="38">
        <v>0</v>
      </c>
      <c r="G311" s="97">
        <v>500</v>
      </c>
      <c r="H311" s="38">
        <v>0</v>
      </c>
      <c r="I311" s="38">
        <v>0</v>
      </c>
      <c r="J311" s="40">
        <f t="shared" si="124"/>
        <v>500</v>
      </c>
      <c r="K311" s="44">
        <v>0</v>
      </c>
      <c r="L311" s="38">
        <v>0</v>
      </c>
      <c r="M311" s="40">
        <f t="shared" si="135"/>
        <v>0</v>
      </c>
      <c r="N311" s="44">
        <v>0</v>
      </c>
      <c r="O311" s="38">
        <v>0</v>
      </c>
      <c r="P311" s="39">
        <f t="shared" si="126"/>
        <v>0</v>
      </c>
      <c r="Q311" s="65">
        <f t="shared" si="127"/>
        <v>500</v>
      </c>
      <c r="R311" s="88"/>
    </row>
    <row r="312" spans="1:18" x14ac:dyDescent="0.3">
      <c r="A312" s="128"/>
      <c r="B312" s="129"/>
      <c r="C312" s="119"/>
      <c r="D312" s="36"/>
      <c r="E312" s="42"/>
      <c r="F312" s="43"/>
      <c r="G312" s="98">
        <v>0</v>
      </c>
      <c r="H312" s="43"/>
      <c r="I312" s="43"/>
      <c r="J312" s="34">
        <f t="shared" si="124"/>
        <v>0</v>
      </c>
      <c r="K312" s="55"/>
      <c r="L312" s="43"/>
      <c r="M312" s="34">
        <f t="shared" si="135"/>
        <v>0</v>
      </c>
      <c r="N312" s="55"/>
      <c r="O312" s="43"/>
      <c r="P312" s="33">
        <f t="shared" si="126"/>
        <v>0</v>
      </c>
      <c r="Q312" s="64">
        <f t="shared" si="127"/>
        <v>0</v>
      </c>
      <c r="R312" s="88"/>
    </row>
    <row r="313" spans="1:18" x14ac:dyDescent="0.3">
      <c r="A313" s="128"/>
      <c r="B313" s="129" t="s">
        <v>217</v>
      </c>
      <c r="C313" s="119" t="s">
        <v>325</v>
      </c>
      <c r="D313" s="36"/>
      <c r="E313" s="37">
        <v>0</v>
      </c>
      <c r="F313" s="38">
        <v>0</v>
      </c>
      <c r="G313" s="97">
        <v>2500</v>
      </c>
      <c r="H313" s="38">
        <v>0</v>
      </c>
      <c r="I313" s="38">
        <v>0</v>
      </c>
      <c r="J313" s="40">
        <f t="shared" ref="J313:J314" si="136">SUM(E313:I313)</f>
        <v>2500</v>
      </c>
      <c r="K313" s="44">
        <v>0</v>
      </c>
      <c r="L313" s="38">
        <v>0</v>
      </c>
      <c r="M313" s="40">
        <f t="shared" ref="M313:M314" si="137">SUM(K313:L313)</f>
        <v>0</v>
      </c>
      <c r="N313" s="44">
        <v>0</v>
      </c>
      <c r="O313" s="38">
        <v>0</v>
      </c>
      <c r="P313" s="39">
        <f t="shared" ref="P313:P314" si="138">SUM(N313:O313)</f>
        <v>0</v>
      </c>
      <c r="Q313" s="65">
        <f t="shared" ref="Q313:Q314" si="139">P313+M313+J313</f>
        <v>2500</v>
      </c>
      <c r="R313" s="88"/>
    </row>
    <row r="314" spans="1:18" x14ac:dyDescent="0.3">
      <c r="A314" s="128"/>
      <c r="B314" s="129"/>
      <c r="C314" s="119"/>
      <c r="D314" s="36"/>
      <c r="E314" s="42"/>
      <c r="F314" s="43"/>
      <c r="G314" s="43">
        <v>0</v>
      </c>
      <c r="H314" s="43"/>
      <c r="I314" s="43"/>
      <c r="J314" s="34">
        <f t="shared" si="136"/>
        <v>0</v>
      </c>
      <c r="K314" s="55"/>
      <c r="L314" s="43"/>
      <c r="M314" s="34">
        <f t="shared" si="137"/>
        <v>0</v>
      </c>
      <c r="N314" s="55"/>
      <c r="O314" s="43"/>
      <c r="P314" s="33">
        <f t="shared" si="138"/>
        <v>0</v>
      </c>
      <c r="Q314" s="64">
        <f t="shared" si="139"/>
        <v>0</v>
      </c>
      <c r="R314" s="88"/>
    </row>
    <row r="315" spans="1:18" x14ac:dyDescent="0.3">
      <c r="A315" s="128"/>
      <c r="B315" s="129" t="s">
        <v>217</v>
      </c>
      <c r="C315" s="119" t="s">
        <v>326</v>
      </c>
      <c r="D315" s="36"/>
      <c r="E315" s="37">
        <v>0</v>
      </c>
      <c r="F315" s="38">
        <v>0</v>
      </c>
      <c r="G315" s="97">
        <v>600</v>
      </c>
      <c r="H315" s="38">
        <v>0</v>
      </c>
      <c r="I315" s="38">
        <v>0</v>
      </c>
      <c r="J315" s="40">
        <f t="shared" si="124"/>
        <v>600</v>
      </c>
      <c r="K315" s="44">
        <v>0</v>
      </c>
      <c r="L315" s="38">
        <v>0</v>
      </c>
      <c r="M315" s="40">
        <f t="shared" si="135"/>
        <v>0</v>
      </c>
      <c r="N315" s="44">
        <v>0</v>
      </c>
      <c r="O315" s="38">
        <v>0</v>
      </c>
      <c r="P315" s="39">
        <f t="shared" si="126"/>
        <v>0</v>
      </c>
      <c r="Q315" s="65">
        <f t="shared" si="127"/>
        <v>600</v>
      </c>
      <c r="R315" s="88"/>
    </row>
    <row r="316" spans="1:18" x14ac:dyDescent="0.3">
      <c r="A316" s="128"/>
      <c r="B316" s="129"/>
      <c r="C316" s="119"/>
      <c r="D316" s="36"/>
      <c r="E316" s="42"/>
      <c r="F316" s="43"/>
      <c r="G316" s="43">
        <v>0</v>
      </c>
      <c r="H316" s="43"/>
      <c r="I316" s="43"/>
      <c r="J316" s="34">
        <f t="shared" si="124"/>
        <v>0</v>
      </c>
      <c r="K316" s="55"/>
      <c r="L316" s="43"/>
      <c r="M316" s="34">
        <f t="shared" si="135"/>
        <v>0</v>
      </c>
      <c r="N316" s="55"/>
      <c r="O316" s="43"/>
      <c r="P316" s="33">
        <f t="shared" si="126"/>
        <v>0</v>
      </c>
      <c r="Q316" s="64">
        <f t="shared" si="127"/>
        <v>0</v>
      </c>
      <c r="R316" s="88"/>
    </row>
    <row r="317" spans="1:18" x14ac:dyDescent="0.3">
      <c r="A317" s="128" t="s">
        <v>198</v>
      </c>
      <c r="B317" s="115"/>
      <c r="C317" s="113" t="s">
        <v>218</v>
      </c>
      <c r="D317" s="36"/>
      <c r="E317" s="37">
        <v>0</v>
      </c>
      <c r="F317" s="38">
        <v>0</v>
      </c>
      <c r="G317" s="97">
        <v>20800</v>
      </c>
      <c r="H317" s="38">
        <v>0</v>
      </c>
      <c r="I317" s="38">
        <v>0</v>
      </c>
      <c r="J317" s="40">
        <f t="shared" si="124"/>
        <v>20800</v>
      </c>
      <c r="K317" s="44">
        <v>0</v>
      </c>
      <c r="L317" s="38">
        <v>0</v>
      </c>
      <c r="M317" s="40">
        <f t="shared" si="135"/>
        <v>0</v>
      </c>
      <c r="N317" s="44">
        <v>0</v>
      </c>
      <c r="O317" s="38">
        <v>0</v>
      </c>
      <c r="P317" s="39">
        <f t="shared" si="126"/>
        <v>0</v>
      </c>
      <c r="Q317" s="65">
        <f t="shared" si="127"/>
        <v>20800</v>
      </c>
      <c r="R317" s="88"/>
    </row>
    <row r="318" spans="1:18" x14ac:dyDescent="0.3">
      <c r="A318" s="128"/>
      <c r="B318" s="116"/>
      <c r="C318" s="114"/>
      <c r="D318" s="36"/>
      <c r="E318" s="42"/>
      <c r="F318" s="43"/>
      <c r="G318" s="98">
        <v>894.44</v>
      </c>
      <c r="H318" s="43"/>
      <c r="I318" s="43"/>
      <c r="J318" s="34">
        <f t="shared" si="124"/>
        <v>894.44</v>
      </c>
      <c r="K318" s="55"/>
      <c r="L318" s="43"/>
      <c r="M318" s="34">
        <f t="shared" si="135"/>
        <v>0</v>
      </c>
      <c r="N318" s="55"/>
      <c r="O318" s="43"/>
      <c r="P318" s="33">
        <f t="shared" si="126"/>
        <v>0</v>
      </c>
      <c r="Q318" s="64">
        <f t="shared" si="127"/>
        <v>894.44</v>
      </c>
      <c r="R318" s="88"/>
    </row>
    <row r="319" spans="1:18" x14ac:dyDescent="0.3">
      <c r="A319" s="128" t="s">
        <v>198</v>
      </c>
      <c r="B319" s="115"/>
      <c r="C319" s="113" t="s">
        <v>219</v>
      </c>
      <c r="D319" s="36"/>
      <c r="E319" s="37">
        <v>0</v>
      </c>
      <c r="F319" s="38">
        <v>0</v>
      </c>
      <c r="G319" s="97">
        <v>2000</v>
      </c>
      <c r="H319" s="38">
        <v>0</v>
      </c>
      <c r="I319" s="38">
        <v>0</v>
      </c>
      <c r="J319" s="40">
        <f t="shared" si="124"/>
        <v>2000</v>
      </c>
      <c r="K319" s="44">
        <v>0</v>
      </c>
      <c r="L319" s="38">
        <v>0</v>
      </c>
      <c r="M319" s="40">
        <f t="shared" si="135"/>
        <v>0</v>
      </c>
      <c r="N319" s="44">
        <v>0</v>
      </c>
      <c r="O319" s="38">
        <v>0</v>
      </c>
      <c r="P319" s="39">
        <f t="shared" si="126"/>
        <v>0</v>
      </c>
      <c r="Q319" s="65">
        <f t="shared" si="127"/>
        <v>2000</v>
      </c>
      <c r="R319" s="88"/>
    </row>
    <row r="320" spans="1:18" x14ac:dyDescent="0.3">
      <c r="A320" s="128"/>
      <c r="B320" s="116"/>
      <c r="C320" s="114"/>
      <c r="D320" s="36"/>
      <c r="E320" s="42"/>
      <c r="F320" s="43"/>
      <c r="G320" s="43">
        <v>144</v>
      </c>
      <c r="H320" s="43"/>
      <c r="I320" s="43"/>
      <c r="J320" s="34">
        <f t="shared" ref="J320:J348" si="140">SUM(E320:I320)</f>
        <v>144</v>
      </c>
      <c r="K320" s="55"/>
      <c r="L320" s="43"/>
      <c r="M320" s="34">
        <f t="shared" si="135"/>
        <v>0</v>
      </c>
      <c r="N320" s="55"/>
      <c r="O320" s="43"/>
      <c r="P320" s="33">
        <f t="shared" si="126"/>
        <v>0</v>
      </c>
      <c r="Q320" s="64">
        <f t="shared" si="127"/>
        <v>144</v>
      </c>
      <c r="R320" s="88"/>
    </row>
    <row r="321" spans="1:18" x14ac:dyDescent="0.3">
      <c r="A321" s="128" t="s">
        <v>198</v>
      </c>
      <c r="B321" s="129"/>
      <c r="C321" s="119" t="s">
        <v>220</v>
      </c>
      <c r="D321" s="36"/>
      <c r="E321" s="37">
        <f t="shared" ref="E321:F321" si="141">E323+E325+E327+E329+E331+E333+E335+E337+E339+E341+E343</f>
        <v>0</v>
      </c>
      <c r="F321" s="38">
        <f t="shared" si="141"/>
        <v>0</v>
      </c>
      <c r="G321" s="38">
        <f>G323+G325+G327+G329+G331+G333+G335+G337+G339+G341+G343</f>
        <v>64805</v>
      </c>
      <c r="H321" s="38">
        <f t="shared" ref="H321:I321" si="142">H323+H325+H327+H329+H331+H333+H335+H337+H339+H341+H343</f>
        <v>0</v>
      </c>
      <c r="I321" s="38">
        <f t="shared" si="142"/>
        <v>0</v>
      </c>
      <c r="J321" s="40">
        <f t="shared" si="140"/>
        <v>64805</v>
      </c>
      <c r="K321" s="44">
        <f t="shared" ref="K321:L321" si="143">K323+K325+K327+K329+K331+K333+K335+K337+K339+K341+K343</f>
        <v>0</v>
      </c>
      <c r="L321" s="38">
        <f t="shared" si="143"/>
        <v>0</v>
      </c>
      <c r="M321" s="40">
        <f t="shared" si="135"/>
        <v>0</v>
      </c>
      <c r="N321" s="44">
        <f t="shared" ref="N321:O321" si="144">N323+N325+N327+N329+N331+N333+N335+N337+N339+N341+N343</f>
        <v>0</v>
      </c>
      <c r="O321" s="38">
        <f t="shared" si="144"/>
        <v>0</v>
      </c>
      <c r="P321" s="39">
        <f t="shared" si="126"/>
        <v>0</v>
      </c>
      <c r="Q321" s="65">
        <f t="shared" si="127"/>
        <v>64805</v>
      </c>
      <c r="R321" s="88"/>
    </row>
    <row r="322" spans="1:18" x14ac:dyDescent="0.3">
      <c r="A322" s="128"/>
      <c r="B322" s="129"/>
      <c r="C322" s="119"/>
      <c r="D322" s="36"/>
      <c r="E322" s="31">
        <f t="shared" ref="E322:I322" si="145">E324+E326+E328+E330+E332+E334+E336+E338+E340+E342+E344</f>
        <v>0</v>
      </c>
      <c r="F322" s="32">
        <f t="shared" si="145"/>
        <v>0</v>
      </c>
      <c r="G322" s="32">
        <f t="shared" si="145"/>
        <v>17726.570000000003</v>
      </c>
      <c r="H322" s="32">
        <f t="shared" si="145"/>
        <v>0</v>
      </c>
      <c r="I322" s="32">
        <f t="shared" si="145"/>
        <v>0</v>
      </c>
      <c r="J322" s="34">
        <f t="shared" si="140"/>
        <v>17726.570000000003</v>
      </c>
      <c r="K322" s="57">
        <f t="shared" ref="K322:L322" si="146">K324+K326+K328+K330+K332+K334+K336+K338+K340+K342+K344</f>
        <v>0</v>
      </c>
      <c r="L322" s="32">
        <f t="shared" si="146"/>
        <v>0</v>
      </c>
      <c r="M322" s="34">
        <f t="shared" si="135"/>
        <v>0</v>
      </c>
      <c r="N322" s="57">
        <f t="shared" ref="N322:O322" si="147">N324+N326+N328+N330+N332+N334+N336+N338+N340+N342+N344</f>
        <v>0</v>
      </c>
      <c r="O322" s="32">
        <f t="shared" si="147"/>
        <v>0</v>
      </c>
      <c r="P322" s="33">
        <f t="shared" si="126"/>
        <v>0</v>
      </c>
      <c r="Q322" s="64">
        <f t="shared" si="127"/>
        <v>17726.570000000003</v>
      </c>
      <c r="R322" s="88"/>
    </row>
    <row r="323" spans="1:18" x14ac:dyDescent="0.3">
      <c r="A323" s="128"/>
      <c r="B323" s="129" t="s">
        <v>221</v>
      </c>
      <c r="C323" s="119" t="s">
        <v>222</v>
      </c>
      <c r="D323" s="36"/>
      <c r="E323" s="37">
        <v>0</v>
      </c>
      <c r="F323" s="38">
        <v>0</v>
      </c>
      <c r="G323" s="97">
        <v>2500</v>
      </c>
      <c r="H323" s="38">
        <v>0</v>
      </c>
      <c r="I323" s="38">
        <v>0</v>
      </c>
      <c r="J323" s="40">
        <f t="shared" si="140"/>
        <v>2500</v>
      </c>
      <c r="K323" s="44">
        <v>0</v>
      </c>
      <c r="L323" s="38">
        <v>0</v>
      </c>
      <c r="M323" s="40">
        <f t="shared" si="135"/>
        <v>0</v>
      </c>
      <c r="N323" s="44">
        <v>0</v>
      </c>
      <c r="O323" s="38">
        <v>0</v>
      </c>
      <c r="P323" s="39">
        <f t="shared" si="126"/>
        <v>0</v>
      </c>
      <c r="Q323" s="65">
        <f t="shared" si="127"/>
        <v>2500</v>
      </c>
      <c r="R323" s="88"/>
    </row>
    <row r="324" spans="1:18" x14ac:dyDescent="0.3">
      <c r="A324" s="128"/>
      <c r="B324" s="129"/>
      <c r="C324" s="119"/>
      <c r="D324" s="36"/>
      <c r="E324" s="42"/>
      <c r="F324" s="43"/>
      <c r="G324" s="98">
        <v>142</v>
      </c>
      <c r="H324" s="43"/>
      <c r="I324" s="43"/>
      <c r="J324" s="34">
        <f t="shared" si="140"/>
        <v>142</v>
      </c>
      <c r="K324" s="55"/>
      <c r="L324" s="43"/>
      <c r="M324" s="34">
        <f t="shared" si="135"/>
        <v>0</v>
      </c>
      <c r="N324" s="55"/>
      <c r="O324" s="43"/>
      <c r="P324" s="33">
        <f t="shared" si="126"/>
        <v>0</v>
      </c>
      <c r="Q324" s="64">
        <f t="shared" si="127"/>
        <v>142</v>
      </c>
      <c r="R324" s="88"/>
    </row>
    <row r="325" spans="1:18" x14ac:dyDescent="0.3">
      <c r="A325" s="128"/>
      <c r="B325" s="129" t="s">
        <v>223</v>
      </c>
      <c r="C325" s="119" t="s">
        <v>224</v>
      </c>
      <c r="D325" s="36"/>
      <c r="E325" s="37">
        <v>0</v>
      </c>
      <c r="F325" s="38">
        <v>0</v>
      </c>
      <c r="G325" s="97">
        <v>6500</v>
      </c>
      <c r="H325" s="38">
        <v>0</v>
      </c>
      <c r="I325" s="38">
        <v>0</v>
      </c>
      <c r="J325" s="40">
        <f t="shared" si="140"/>
        <v>6500</v>
      </c>
      <c r="K325" s="44">
        <v>0</v>
      </c>
      <c r="L325" s="38">
        <v>0</v>
      </c>
      <c r="M325" s="40">
        <f t="shared" si="135"/>
        <v>0</v>
      </c>
      <c r="N325" s="44">
        <v>0</v>
      </c>
      <c r="O325" s="38">
        <v>0</v>
      </c>
      <c r="P325" s="39">
        <f t="shared" si="126"/>
        <v>0</v>
      </c>
      <c r="Q325" s="65">
        <f t="shared" si="127"/>
        <v>6500</v>
      </c>
      <c r="R325" s="88"/>
    </row>
    <row r="326" spans="1:18" x14ac:dyDescent="0.3">
      <c r="A326" s="128"/>
      <c r="B326" s="129"/>
      <c r="C326" s="119"/>
      <c r="D326" s="36"/>
      <c r="E326" s="42"/>
      <c r="F326" s="43"/>
      <c r="G326" s="98">
        <v>326.89999999999998</v>
      </c>
      <c r="H326" s="43"/>
      <c r="I326" s="43"/>
      <c r="J326" s="34">
        <f t="shared" si="140"/>
        <v>326.89999999999998</v>
      </c>
      <c r="K326" s="55"/>
      <c r="L326" s="43"/>
      <c r="M326" s="34">
        <f t="shared" si="135"/>
        <v>0</v>
      </c>
      <c r="N326" s="55"/>
      <c r="O326" s="43"/>
      <c r="P326" s="33">
        <f t="shared" si="126"/>
        <v>0</v>
      </c>
      <c r="Q326" s="64">
        <f t="shared" si="127"/>
        <v>326.89999999999998</v>
      </c>
      <c r="R326" s="88"/>
    </row>
    <row r="327" spans="1:18" x14ac:dyDescent="0.3">
      <c r="A327" s="128"/>
      <c r="B327" s="129" t="s">
        <v>225</v>
      </c>
      <c r="C327" s="119" t="s">
        <v>226</v>
      </c>
      <c r="D327" s="36"/>
      <c r="E327" s="37">
        <v>0</v>
      </c>
      <c r="F327" s="38">
        <v>0</v>
      </c>
      <c r="G327" s="97">
        <v>5000</v>
      </c>
      <c r="H327" s="38">
        <v>0</v>
      </c>
      <c r="I327" s="38">
        <v>0</v>
      </c>
      <c r="J327" s="40">
        <f t="shared" si="140"/>
        <v>5000</v>
      </c>
      <c r="K327" s="44">
        <v>0</v>
      </c>
      <c r="L327" s="38">
        <v>0</v>
      </c>
      <c r="M327" s="40">
        <f t="shared" si="135"/>
        <v>0</v>
      </c>
      <c r="N327" s="44">
        <v>0</v>
      </c>
      <c r="O327" s="38">
        <v>0</v>
      </c>
      <c r="P327" s="39">
        <f t="shared" si="126"/>
        <v>0</v>
      </c>
      <c r="Q327" s="65">
        <f t="shared" si="127"/>
        <v>5000</v>
      </c>
      <c r="R327" s="88"/>
    </row>
    <row r="328" spans="1:18" x14ac:dyDescent="0.3">
      <c r="A328" s="128"/>
      <c r="B328" s="129"/>
      <c r="C328" s="119"/>
      <c r="D328" s="36"/>
      <c r="E328" s="42"/>
      <c r="F328" s="43"/>
      <c r="G328" s="98">
        <v>273.48</v>
      </c>
      <c r="H328" s="43"/>
      <c r="I328" s="43"/>
      <c r="J328" s="34">
        <f t="shared" si="140"/>
        <v>273.48</v>
      </c>
      <c r="K328" s="55"/>
      <c r="L328" s="43"/>
      <c r="M328" s="34">
        <f t="shared" si="135"/>
        <v>0</v>
      </c>
      <c r="N328" s="55"/>
      <c r="O328" s="43"/>
      <c r="P328" s="33">
        <f t="shared" si="126"/>
        <v>0</v>
      </c>
      <c r="Q328" s="64">
        <f t="shared" si="127"/>
        <v>273.48</v>
      </c>
      <c r="R328" s="88"/>
    </row>
    <row r="329" spans="1:18" x14ac:dyDescent="0.3">
      <c r="A329" s="128"/>
      <c r="B329" s="129" t="s">
        <v>227</v>
      </c>
      <c r="C329" s="119" t="s">
        <v>228</v>
      </c>
      <c r="D329" s="36"/>
      <c r="E329" s="37">
        <v>0</v>
      </c>
      <c r="F329" s="38">
        <v>0</v>
      </c>
      <c r="G329" s="97">
        <v>510</v>
      </c>
      <c r="H329" s="38">
        <v>0</v>
      </c>
      <c r="I329" s="38">
        <v>0</v>
      </c>
      <c r="J329" s="40">
        <f t="shared" si="140"/>
        <v>510</v>
      </c>
      <c r="K329" s="44">
        <v>0</v>
      </c>
      <c r="L329" s="38">
        <v>0</v>
      </c>
      <c r="M329" s="40">
        <f t="shared" si="135"/>
        <v>0</v>
      </c>
      <c r="N329" s="44">
        <v>0</v>
      </c>
      <c r="O329" s="38">
        <v>0</v>
      </c>
      <c r="P329" s="39">
        <f t="shared" si="126"/>
        <v>0</v>
      </c>
      <c r="Q329" s="65">
        <f t="shared" si="127"/>
        <v>510</v>
      </c>
      <c r="R329" s="88"/>
    </row>
    <row r="330" spans="1:18" x14ac:dyDescent="0.3">
      <c r="A330" s="128"/>
      <c r="B330" s="129"/>
      <c r="C330" s="119"/>
      <c r="D330" s="36"/>
      <c r="E330" s="42"/>
      <c r="F330" s="43"/>
      <c r="G330" s="98">
        <v>0</v>
      </c>
      <c r="H330" s="43"/>
      <c r="I330" s="43"/>
      <c r="J330" s="34">
        <f t="shared" si="140"/>
        <v>0</v>
      </c>
      <c r="K330" s="55"/>
      <c r="L330" s="43"/>
      <c r="M330" s="34">
        <f t="shared" si="135"/>
        <v>0</v>
      </c>
      <c r="N330" s="55"/>
      <c r="O330" s="43"/>
      <c r="P330" s="33">
        <f t="shared" si="126"/>
        <v>0</v>
      </c>
      <c r="Q330" s="64">
        <f t="shared" si="127"/>
        <v>0</v>
      </c>
      <c r="R330" s="88"/>
    </row>
    <row r="331" spans="1:18" x14ac:dyDescent="0.3">
      <c r="A331" s="128"/>
      <c r="B331" s="129" t="s">
        <v>229</v>
      </c>
      <c r="C331" s="119" t="s">
        <v>230</v>
      </c>
      <c r="D331" s="36"/>
      <c r="E331" s="37">
        <v>0</v>
      </c>
      <c r="F331" s="38">
        <v>0</v>
      </c>
      <c r="G331" s="97">
        <v>3000</v>
      </c>
      <c r="H331" s="38">
        <v>0</v>
      </c>
      <c r="I331" s="38">
        <v>0</v>
      </c>
      <c r="J331" s="40">
        <f t="shared" si="140"/>
        <v>3000</v>
      </c>
      <c r="K331" s="44">
        <v>0</v>
      </c>
      <c r="L331" s="38">
        <v>0</v>
      </c>
      <c r="M331" s="40">
        <f t="shared" si="135"/>
        <v>0</v>
      </c>
      <c r="N331" s="44">
        <v>0</v>
      </c>
      <c r="O331" s="38">
        <v>0</v>
      </c>
      <c r="P331" s="39">
        <f t="shared" si="126"/>
        <v>0</v>
      </c>
      <c r="Q331" s="65">
        <f t="shared" si="127"/>
        <v>3000</v>
      </c>
      <c r="R331" s="88"/>
    </row>
    <row r="332" spans="1:18" x14ac:dyDescent="0.3">
      <c r="A332" s="128"/>
      <c r="B332" s="129"/>
      <c r="C332" s="119"/>
      <c r="D332" s="36"/>
      <c r="E332" s="42"/>
      <c r="F332" s="43"/>
      <c r="G332" s="98">
        <v>156.02000000000001</v>
      </c>
      <c r="H332" s="43"/>
      <c r="I332" s="43"/>
      <c r="J332" s="34">
        <f t="shared" si="140"/>
        <v>156.02000000000001</v>
      </c>
      <c r="K332" s="55"/>
      <c r="L332" s="43"/>
      <c r="M332" s="34">
        <f t="shared" si="135"/>
        <v>0</v>
      </c>
      <c r="N332" s="55"/>
      <c r="O332" s="43"/>
      <c r="P332" s="33">
        <f t="shared" si="126"/>
        <v>0</v>
      </c>
      <c r="Q332" s="64">
        <f t="shared" si="127"/>
        <v>156.02000000000001</v>
      </c>
      <c r="R332" s="88"/>
    </row>
    <row r="333" spans="1:18" x14ac:dyDescent="0.3">
      <c r="A333" s="128"/>
      <c r="B333" s="129" t="s">
        <v>231</v>
      </c>
      <c r="C333" s="119" t="s">
        <v>232</v>
      </c>
      <c r="D333" s="36"/>
      <c r="E333" s="37">
        <v>0</v>
      </c>
      <c r="F333" s="38">
        <v>0</v>
      </c>
      <c r="G333" s="97">
        <v>15700</v>
      </c>
      <c r="H333" s="38">
        <v>0</v>
      </c>
      <c r="I333" s="38">
        <v>0</v>
      </c>
      <c r="J333" s="40">
        <f t="shared" si="140"/>
        <v>15700</v>
      </c>
      <c r="K333" s="44">
        <v>0</v>
      </c>
      <c r="L333" s="38">
        <v>0</v>
      </c>
      <c r="M333" s="40">
        <f t="shared" si="135"/>
        <v>0</v>
      </c>
      <c r="N333" s="44">
        <v>0</v>
      </c>
      <c r="O333" s="38">
        <v>0</v>
      </c>
      <c r="P333" s="39">
        <f t="shared" si="126"/>
        <v>0</v>
      </c>
      <c r="Q333" s="65">
        <f t="shared" si="127"/>
        <v>15700</v>
      </c>
      <c r="R333" s="88"/>
    </row>
    <row r="334" spans="1:18" x14ac:dyDescent="0.3">
      <c r="A334" s="128"/>
      <c r="B334" s="129"/>
      <c r="C334" s="119"/>
      <c r="D334" s="36"/>
      <c r="E334" s="42"/>
      <c r="F334" s="43"/>
      <c r="G334" s="98">
        <v>11850.79</v>
      </c>
      <c r="H334" s="43"/>
      <c r="I334" s="43"/>
      <c r="J334" s="34">
        <f t="shared" si="140"/>
        <v>11850.79</v>
      </c>
      <c r="K334" s="55"/>
      <c r="L334" s="43"/>
      <c r="M334" s="34">
        <f t="shared" si="135"/>
        <v>0</v>
      </c>
      <c r="N334" s="55"/>
      <c r="O334" s="43"/>
      <c r="P334" s="33">
        <f t="shared" si="126"/>
        <v>0</v>
      </c>
      <c r="Q334" s="64">
        <f t="shared" si="127"/>
        <v>11850.79</v>
      </c>
      <c r="R334" s="88"/>
    </row>
    <row r="335" spans="1:18" x14ac:dyDescent="0.3">
      <c r="A335" s="128"/>
      <c r="B335" s="129" t="s">
        <v>233</v>
      </c>
      <c r="C335" s="119" t="s">
        <v>234</v>
      </c>
      <c r="D335" s="36"/>
      <c r="E335" s="37">
        <v>0</v>
      </c>
      <c r="F335" s="38">
        <v>0</v>
      </c>
      <c r="G335" s="97">
        <v>13000</v>
      </c>
      <c r="H335" s="38">
        <v>0</v>
      </c>
      <c r="I335" s="38">
        <v>0</v>
      </c>
      <c r="J335" s="40">
        <f t="shared" si="140"/>
        <v>13000</v>
      </c>
      <c r="K335" s="44">
        <v>0</v>
      </c>
      <c r="L335" s="38">
        <v>0</v>
      </c>
      <c r="M335" s="40">
        <f t="shared" si="135"/>
        <v>0</v>
      </c>
      <c r="N335" s="44">
        <v>0</v>
      </c>
      <c r="O335" s="38">
        <v>0</v>
      </c>
      <c r="P335" s="39">
        <f t="shared" si="126"/>
        <v>0</v>
      </c>
      <c r="Q335" s="65">
        <f t="shared" si="127"/>
        <v>13000</v>
      </c>
      <c r="R335" s="88"/>
    </row>
    <row r="336" spans="1:18" x14ac:dyDescent="0.3">
      <c r="A336" s="128"/>
      <c r="B336" s="129"/>
      <c r="C336" s="119"/>
      <c r="D336" s="36"/>
      <c r="E336" s="42"/>
      <c r="F336" s="43"/>
      <c r="G336" s="98">
        <v>2946.18</v>
      </c>
      <c r="H336" s="43"/>
      <c r="I336" s="43"/>
      <c r="J336" s="34">
        <f t="shared" si="140"/>
        <v>2946.18</v>
      </c>
      <c r="K336" s="55"/>
      <c r="L336" s="43"/>
      <c r="M336" s="34">
        <f t="shared" si="135"/>
        <v>0</v>
      </c>
      <c r="N336" s="55"/>
      <c r="O336" s="43"/>
      <c r="P336" s="33">
        <f t="shared" si="126"/>
        <v>0</v>
      </c>
      <c r="Q336" s="64">
        <f t="shared" si="127"/>
        <v>2946.18</v>
      </c>
      <c r="R336" s="88"/>
    </row>
    <row r="337" spans="1:18" x14ac:dyDescent="0.3">
      <c r="A337" s="128"/>
      <c r="B337" s="129" t="s">
        <v>235</v>
      </c>
      <c r="C337" s="119" t="s">
        <v>236</v>
      </c>
      <c r="D337" s="36"/>
      <c r="E337" s="37">
        <v>0</v>
      </c>
      <c r="F337" s="38">
        <v>0</v>
      </c>
      <c r="G337" s="97">
        <v>3395</v>
      </c>
      <c r="H337" s="38">
        <v>0</v>
      </c>
      <c r="I337" s="38">
        <v>0</v>
      </c>
      <c r="J337" s="40">
        <f t="shared" si="140"/>
        <v>3395</v>
      </c>
      <c r="K337" s="44">
        <v>0</v>
      </c>
      <c r="L337" s="38">
        <v>0</v>
      </c>
      <c r="M337" s="40">
        <f t="shared" si="135"/>
        <v>0</v>
      </c>
      <c r="N337" s="44">
        <v>0</v>
      </c>
      <c r="O337" s="38">
        <v>0</v>
      </c>
      <c r="P337" s="39">
        <f t="shared" si="126"/>
        <v>0</v>
      </c>
      <c r="Q337" s="65">
        <f t="shared" si="127"/>
        <v>3395</v>
      </c>
      <c r="R337" s="88"/>
    </row>
    <row r="338" spans="1:18" x14ac:dyDescent="0.3">
      <c r="A338" s="128"/>
      <c r="B338" s="129"/>
      <c r="C338" s="119"/>
      <c r="D338" s="36"/>
      <c r="E338" s="42"/>
      <c r="F338" s="43"/>
      <c r="G338" s="98">
        <v>232</v>
      </c>
      <c r="H338" s="43"/>
      <c r="I338" s="43"/>
      <c r="J338" s="34">
        <f t="shared" si="140"/>
        <v>232</v>
      </c>
      <c r="K338" s="55"/>
      <c r="L338" s="43"/>
      <c r="M338" s="34">
        <f t="shared" si="135"/>
        <v>0</v>
      </c>
      <c r="N338" s="55"/>
      <c r="O338" s="43"/>
      <c r="P338" s="33">
        <f t="shared" si="126"/>
        <v>0</v>
      </c>
      <c r="Q338" s="64">
        <f t="shared" si="127"/>
        <v>232</v>
      </c>
      <c r="R338" s="88"/>
    </row>
    <row r="339" spans="1:18" x14ac:dyDescent="0.3">
      <c r="A339" s="128"/>
      <c r="B339" s="129" t="s">
        <v>237</v>
      </c>
      <c r="C339" s="119" t="s">
        <v>238</v>
      </c>
      <c r="D339" s="36"/>
      <c r="E339" s="37">
        <v>0</v>
      </c>
      <c r="F339" s="38">
        <v>0</v>
      </c>
      <c r="G339" s="97">
        <v>14000</v>
      </c>
      <c r="H339" s="38">
        <v>0</v>
      </c>
      <c r="I339" s="38">
        <v>0</v>
      </c>
      <c r="J339" s="40">
        <f t="shared" si="140"/>
        <v>14000</v>
      </c>
      <c r="K339" s="44">
        <v>0</v>
      </c>
      <c r="L339" s="38">
        <v>0</v>
      </c>
      <c r="M339" s="40">
        <f t="shared" si="135"/>
        <v>0</v>
      </c>
      <c r="N339" s="44">
        <v>0</v>
      </c>
      <c r="O339" s="38">
        <v>0</v>
      </c>
      <c r="P339" s="39">
        <f t="shared" si="126"/>
        <v>0</v>
      </c>
      <c r="Q339" s="65">
        <f t="shared" si="127"/>
        <v>14000</v>
      </c>
      <c r="R339" s="88"/>
    </row>
    <row r="340" spans="1:18" x14ac:dyDescent="0.3">
      <c r="A340" s="128"/>
      <c r="B340" s="129"/>
      <c r="C340" s="119"/>
      <c r="D340" s="36"/>
      <c r="E340" s="42"/>
      <c r="F340" s="43"/>
      <c r="G340" s="98">
        <v>839.75</v>
      </c>
      <c r="H340" s="43"/>
      <c r="I340" s="43"/>
      <c r="J340" s="34">
        <f t="shared" si="140"/>
        <v>839.75</v>
      </c>
      <c r="K340" s="55"/>
      <c r="L340" s="43"/>
      <c r="M340" s="34">
        <f t="shared" si="135"/>
        <v>0</v>
      </c>
      <c r="N340" s="55"/>
      <c r="O340" s="43"/>
      <c r="P340" s="33">
        <f t="shared" si="126"/>
        <v>0</v>
      </c>
      <c r="Q340" s="64">
        <f t="shared" si="127"/>
        <v>839.75</v>
      </c>
      <c r="R340" s="88"/>
    </row>
    <row r="341" spans="1:18" hidden="1" x14ac:dyDescent="0.3">
      <c r="A341" s="128"/>
      <c r="B341" s="129" t="s">
        <v>239</v>
      </c>
      <c r="C341" s="119" t="s">
        <v>240</v>
      </c>
      <c r="D341" s="36"/>
      <c r="E341" s="37">
        <v>0</v>
      </c>
      <c r="F341" s="38">
        <v>0</v>
      </c>
      <c r="G341" s="97">
        <v>0</v>
      </c>
      <c r="H341" s="38">
        <v>0</v>
      </c>
      <c r="I341" s="38">
        <v>0</v>
      </c>
      <c r="J341" s="40">
        <f t="shared" si="140"/>
        <v>0</v>
      </c>
      <c r="K341" s="44">
        <v>0</v>
      </c>
      <c r="L341" s="38">
        <v>0</v>
      </c>
      <c r="M341" s="40">
        <f t="shared" si="135"/>
        <v>0</v>
      </c>
      <c r="N341" s="44">
        <v>0</v>
      </c>
      <c r="O341" s="38">
        <v>0</v>
      </c>
      <c r="P341" s="39">
        <f t="shared" si="126"/>
        <v>0</v>
      </c>
      <c r="Q341" s="65">
        <f t="shared" si="127"/>
        <v>0</v>
      </c>
      <c r="R341" s="88"/>
    </row>
    <row r="342" spans="1:18" hidden="1" x14ac:dyDescent="0.3">
      <c r="A342" s="128"/>
      <c r="B342" s="129"/>
      <c r="C342" s="119"/>
      <c r="D342" s="36"/>
      <c r="E342" s="42"/>
      <c r="F342" s="43"/>
      <c r="G342" s="98"/>
      <c r="H342" s="43"/>
      <c r="I342" s="43"/>
      <c r="J342" s="34">
        <f t="shared" si="140"/>
        <v>0</v>
      </c>
      <c r="K342" s="55"/>
      <c r="L342" s="43"/>
      <c r="M342" s="34">
        <f t="shared" si="135"/>
        <v>0</v>
      </c>
      <c r="N342" s="55"/>
      <c r="O342" s="43"/>
      <c r="P342" s="33">
        <f t="shared" si="126"/>
        <v>0</v>
      </c>
      <c r="Q342" s="64">
        <f t="shared" si="127"/>
        <v>0</v>
      </c>
      <c r="R342" s="88"/>
    </row>
    <row r="343" spans="1:18" x14ac:dyDescent="0.3">
      <c r="A343" s="128"/>
      <c r="B343" s="129" t="s">
        <v>241</v>
      </c>
      <c r="C343" s="119" t="s">
        <v>242</v>
      </c>
      <c r="D343" s="36"/>
      <c r="E343" s="37">
        <v>0</v>
      </c>
      <c r="F343" s="38">
        <v>0</v>
      </c>
      <c r="G343" s="97">
        <v>1200</v>
      </c>
      <c r="H343" s="38">
        <v>0</v>
      </c>
      <c r="I343" s="38">
        <v>0</v>
      </c>
      <c r="J343" s="40">
        <f t="shared" si="140"/>
        <v>1200</v>
      </c>
      <c r="K343" s="44">
        <v>0</v>
      </c>
      <c r="L343" s="38">
        <v>0</v>
      </c>
      <c r="M343" s="40">
        <f t="shared" si="135"/>
        <v>0</v>
      </c>
      <c r="N343" s="44">
        <v>0</v>
      </c>
      <c r="O343" s="38">
        <v>0</v>
      </c>
      <c r="P343" s="39">
        <f t="shared" si="126"/>
        <v>0</v>
      </c>
      <c r="Q343" s="65">
        <f t="shared" si="127"/>
        <v>1200</v>
      </c>
      <c r="R343" s="88"/>
    </row>
    <row r="344" spans="1:18" x14ac:dyDescent="0.3">
      <c r="A344" s="128"/>
      <c r="B344" s="129"/>
      <c r="C344" s="119"/>
      <c r="D344" s="36"/>
      <c r="E344" s="42"/>
      <c r="F344" s="43"/>
      <c r="G344" s="43">
        <v>959.45</v>
      </c>
      <c r="H344" s="43"/>
      <c r="I344" s="43"/>
      <c r="J344" s="34">
        <f t="shared" si="140"/>
        <v>959.45</v>
      </c>
      <c r="K344" s="55"/>
      <c r="L344" s="43"/>
      <c r="M344" s="34">
        <f t="shared" si="135"/>
        <v>0</v>
      </c>
      <c r="N344" s="55"/>
      <c r="O344" s="43"/>
      <c r="P344" s="33">
        <f t="shared" si="126"/>
        <v>0</v>
      </c>
      <c r="Q344" s="64">
        <f t="shared" si="127"/>
        <v>959.45</v>
      </c>
      <c r="R344" s="88"/>
    </row>
    <row r="345" spans="1:18" x14ac:dyDescent="0.3">
      <c r="A345" s="128" t="s">
        <v>198</v>
      </c>
      <c r="B345" s="129"/>
      <c r="C345" s="119" t="s">
        <v>243</v>
      </c>
      <c r="D345" s="36"/>
      <c r="E345" s="37">
        <v>0</v>
      </c>
      <c r="F345" s="38">
        <v>0</v>
      </c>
      <c r="G345" s="38">
        <v>0</v>
      </c>
      <c r="H345" s="38">
        <v>10152</v>
      </c>
      <c r="I345" s="38">
        <v>0</v>
      </c>
      <c r="J345" s="40">
        <f t="shared" si="140"/>
        <v>10152</v>
      </c>
      <c r="K345" s="44">
        <v>0</v>
      </c>
      <c r="L345" s="38">
        <v>0</v>
      </c>
      <c r="M345" s="40">
        <f t="shared" si="135"/>
        <v>0</v>
      </c>
      <c r="N345" s="44">
        <v>0</v>
      </c>
      <c r="O345" s="38">
        <v>0</v>
      </c>
      <c r="P345" s="39">
        <f t="shared" si="126"/>
        <v>0</v>
      </c>
      <c r="Q345" s="65">
        <f t="shared" si="127"/>
        <v>10152</v>
      </c>
      <c r="R345" s="88"/>
    </row>
    <row r="346" spans="1:18" x14ac:dyDescent="0.3">
      <c r="A346" s="128"/>
      <c r="B346" s="129"/>
      <c r="C346" s="119"/>
      <c r="D346" s="36"/>
      <c r="E346" s="42"/>
      <c r="F346" s="43"/>
      <c r="G346" s="43"/>
      <c r="H346" s="43">
        <v>0</v>
      </c>
      <c r="I346" s="43"/>
      <c r="J346" s="34">
        <f t="shared" si="140"/>
        <v>0</v>
      </c>
      <c r="K346" s="55"/>
      <c r="L346" s="43"/>
      <c r="M346" s="34">
        <f t="shared" si="135"/>
        <v>0</v>
      </c>
      <c r="N346" s="55"/>
      <c r="O346" s="43"/>
      <c r="P346" s="33">
        <f t="shared" si="126"/>
        <v>0</v>
      </c>
      <c r="Q346" s="64">
        <f t="shared" si="127"/>
        <v>0</v>
      </c>
      <c r="R346" s="88"/>
    </row>
    <row r="347" spans="1:18" x14ac:dyDescent="0.3">
      <c r="A347" s="128" t="s">
        <v>198</v>
      </c>
      <c r="B347" s="129"/>
      <c r="C347" s="119" t="s">
        <v>268</v>
      </c>
      <c r="D347" s="36"/>
      <c r="E347" s="37">
        <v>0</v>
      </c>
      <c r="F347" s="38">
        <v>0</v>
      </c>
      <c r="G347" s="38">
        <v>0</v>
      </c>
      <c r="H347" s="38">
        <v>989</v>
      </c>
      <c r="I347" s="38">
        <v>0</v>
      </c>
      <c r="J347" s="40">
        <f t="shared" si="140"/>
        <v>989</v>
      </c>
      <c r="K347" s="44">
        <v>0</v>
      </c>
      <c r="L347" s="38">
        <v>0</v>
      </c>
      <c r="M347" s="40">
        <f t="shared" si="135"/>
        <v>0</v>
      </c>
      <c r="N347" s="44">
        <v>0</v>
      </c>
      <c r="O347" s="38">
        <v>0</v>
      </c>
      <c r="P347" s="39">
        <f t="shared" si="126"/>
        <v>0</v>
      </c>
      <c r="Q347" s="65">
        <f t="shared" si="127"/>
        <v>989</v>
      </c>
      <c r="R347" s="88"/>
    </row>
    <row r="348" spans="1:18" x14ac:dyDescent="0.3">
      <c r="A348" s="128"/>
      <c r="B348" s="129"/>
      <c r="C348" s="119"/>
      <c r="D348" s="36"/>
      <c r="E348" s="42"/>
      <c r="F348" s="43"/>
      <c r="G348" s="43"/>
      <c r="H348" s="43">
        <v>200.92</v>
      </c>
      <c r="I348" s="43"/>
      <c r="J348" s="34">
        <f t="shared" si="140"/>
        <v>200.92</v>
      </c>
      <c r="K348" s="55"/>
      <c r="L348" s="43"/>
      <c r="M348" s="34">
        <f t="shared" si="135"/>
        <v>0</v>
      </c>
      <c r="N348" s="55"/>
      <c r="O348" s="43"/>
      <c r="P348" s="33">
        <f t="shared" si="126"/>
        <v>0</v>
      </c>
      <c r="Q348" s="64">
        <f t="shared" si="127"/>
        <v>200.92</v>
      </c>
      <c r="R348" s="88"/>
    </row>
    <row r="349" spans="1:18" hidden="1" x14ac:dyDescent="0.3">
      <c r="A349" s="128" t="s">
        <v>198</v>
      </c>
      <c r="B349" s="129"/>
      <c r="C349" s="119" t="s">
        <v>197</v>
      </c>
      <c r="D349" s="36" t="s">
        <v>112</v>
      </c>
      <c r="E349" s="37">
        <v>0</v>
      </c>
      <c r="F349" s="38">
        <v>0</v>
      </c>
      <c r="G349" s="38">
        <v>0</v>
      </c>
      <c r="H349" s="38">
        <v>0</v>
      </c>
      <c r="I349" s="38">
        <v>0</v>
      </c>
      <c r="J349" s="40">
        <f t="shared" ref="J349" si="148">SUM(E349:I349)</f>
        <v>0</v>
      </c>
      <c r="K349" s="44">
        <v>0</v>
      </c>
      <c r="L349" s="38">
        <v>0</v>
      </c>
      <c r="M349" s="40">
        <f t="shared" ref="M349" si="149">SUM(K349:L349)</f>
        <v>0</v>
      </c>
      <c r="N349" s="44">
        <v>0</v>
      </c>
      <c r="O349" s="38">
        <v>0</v>
      </c>
      <c r="P349" s="39">
        <f t="shared" ref="P349" si="150">SUM(N349:O349)</f>
        <v>0</v>
      </c>
      <c r="Q349" s="65">
        <f t="shared" ref="Q349:Q350" si="151">P349+M349+J349</f>
        <v>0</v>
      </c>
      <c r="R349" s="88"/>
    </row>
    <row r="350" spans="1:18" ht="14.4" hidden="1" thickBot="1" x14ac:dyDescent="0.35">
      <c r="A350" s="133"/>
      <c r="B350" s="134"/>
      <c r="C350" s="135"/>
      <c r="D350" s="66"/>
      <c r="E350" s="51"/>
      <c r="F350" s="45"/>
      <c r="G350" s="45"/>
      <c r="H350" s="45"/>
      <c r="I350" s="45"/>
      <c r="J350" s="24">
        <f>SUM(E350:I350)</f>
        <v>0</v>
      </c>
      <c r="K350" s="56"/>
      <c r="L350" s="45"/>
      <c r="M350" s="24">
        <f>SUM(K350:L350)</f>
        <v>0</v>
      </c>
      <c r="N350" s="56"/>
      <c r="O350" s="45"/>
      <c r="P350" s="23">
        <f>SUM(N350:O350)</f>
        <v>0</v>
      </c>
      <c r="Q350" s="62">
        <f t="shared" si="151"/>
        <v>0</v>
      </c>
      <c r="R350" s="88"/>
    </row>
  </sheetData>
  <sheetProtection sheet="1" objects="1" scenarios="1"/>
  <mergeCells count="555">
    <mergeCell ref="R89:R90"/>
    <mergeCell ref="R78:R79"/>
    <mergeCell ref="R66:R67"/>
    <mergeCell ref="R49:R50"/>
    <mergeCell ref="R16:R17"/>
    <mergeCell ref="A313:A314"/>
    <mergeCell ref="B313:B314"/>
    <mergeCell ref="C313:C314"/>
    <mergeCell ref="R280:R281"/>
    <mergeCell ref="R274:R275"/>
    <mergeCell ref="R251:R252"/>
    <mergeCell ref="R206:R207"/>
    <mergeCell ref="R189:R190"/>
    <mergeCell ref="R161:R162"/>
    <mergeCell ref="R150:R151"/>
    <mergeCell ref="R126:R127"/>
    <mergeCell ref="R118:R119"/>
    <mergeCell ref="A130:A131"/>
    <mergeCell ref="B130:B131"/>
    <mergeCell ref="C130:C131"/>
    <mergeCell ref="A307:A308"/>
    <mergeCell ref="B307:B308"/>
    <mergeCell ref="C307:C308"/>
    <mergeCell ref="A309:A310"/>
    <mergeCell ref="A349:A350"/>
    <mergeCell ref="B349:B350"/>
    <mergeCell ref="C349:C350"/>
    <mergeCell ref="A345:A346"/>
    <mergeCell ref="B345:B346"/>
    <mergeCell ref="C345:C346"/>
    <mergeCell ref="A347:A348"/>
    <mergeCell ref="B347:B348"/>
    <mergeCell ref="C347:C348"/>
    <mergeCell ref="A341:A342"/>
    <mergeCell ref="B341:B342"/>
    <mergeCell ref="C341:C342"/>
    <mergeCell ref="A343:A344"/>
    <mergeCell ref="B343:B344"/>
    <mergeCell ref="C343:C344"/>
    <mergeCell ref="A337:A338"/>
    <mergeCell ref="B337:B338"/>
    <mergeCell ref="C337:C338"/>
    <mergeCell ref="A339:A340"/>
    <mergeCell ref="B339:B340"/>
    <mergeCell ref="C339:C340"/>
    <mergeCell ref="A333:A334"/>
    <mergeCell ref="B333:B334"/>
    <mergeCell ref="C333:C334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25:A326"/>
    <mergeCell ref="B325:B326"/>
    <mergeCell ref="C325:C326"/>
    <mergeCell ref="A327:A328"/>
    <mergeCell ref="B327:B328"/>
    <mergeCell ref="C327:C328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1:A312"/>
    <mergeCell ref="B311:B312"/>
    <mergeCell ref="C311:C312"/>
    <mergeCell ref="A315:A316"/>
    <mergeCell ref="B315:B316"/>
    <mergeCell ref="C315:C316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D289:D290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A286:A287"/>
    <mergeCell ref="B286:B287"/>
    <mergeCell ref="C286:C287"/>
    <mergeCell ref="A289:B290"/>
    <mergeCell ref="C289:C290"/>
    <mergeCell ref="A280:A281"/>
    <mergeCell ref="B280:B281"/>
    <mergeCell ref="C280:C281"/>
    <mergeCell ref="A282:A283"/>
    <mergeCell ref="B282:B283"/>
    <mergeCell ref="A284:A285"/>
    <mergeCell ref="B284:B285"/>
    <mergeCell ref="A276:A277"/>
    <mergeCell ref="B276:B277"/>
    <mergeCell ref="C276:C277"/>
    <mergeCell ref="A278:A279"/>
    <mergeCell ref="B278:B279"/>
    <mergeCell ref="C278:C279"/>
    <mergeCell ref="A272:A273"/>
    <mergeCell ref="B272:B273"/>
    <mergeCell ref="C272:C273"/>
    <mergeCell ref="A274:A275"/>
    <mergeCell ref="B274:B275"/>
    <mergeCell ref="C274:C275"/>
    <mergeCell ref="A268:B269"/>
    <mergeCell ref="C268:C269"/>
    <mergeCell ref="D268:D269"/>
    <mergeCell ref="A270:A271"/>
    <mergeCell ref="B270:B271"/>
    <mergeCell ref="C270:C271"/>
    <mergeCell ref="D270:D271"/>
    <mergeCell ref="A261:A262"/>
    <mergeCell ref="B261:B262"/>
    <mergeCell ref="C261:C262"/>
    <mergeCell ref="A265:A266"/>
    <mergeCell ref="B265:B266"/>
    <mergeCell ref="C265:C266"/>
    <mergeCell ref="A263:A264"/>
    <mergeCell ref="B263:B264"/>
    <mergeCell ref="C263:C264"/>
    <mergeCell ref="A257:A258"/>
    <mergeCell ref="B257:B258"/>
    <mergeCell ref="C257:C258"/>
    <mergeCell ref="A259:A260"/>
    <mergeCell ref="B259:B260"/>
    <mergeCell ref="C259:C260"/>
    <mergeCell ref="A253:A254"/>
    <mergeCell ref="B253:B254"/>
    <mergeCell ref="C253:C254"/>
    <mergeCell ref="A255:A256"/>
    <mergeCell ref="B255:B256"/>
    <mergeCell ref="C255:C256"/>
    <mergeCell ref="A249:A250"/>
    <mergeCell ref="B249:B250"/>
    <mergeCell ref="C249:C250"/>
    <mergeCell ref="A251:A252"/>
    <mergeCell ref="B251:B252"/>
    <mergeCell ref="C251:C252"/>
    <mergeCell ref="A245:A246"/>
    <mergeCell ref="B245:B246"/>
    <mergeCell ref="C245:C246"/>
    <mergeCell ref="A247:A248"/>
    <mergeCell ref="B247:B248"/>
    <mergeCell ref="C247:C248"/>
    <mergeCell ref="A240:A241"/>
    <mergeCell ref="B240:B241"/>
    <mergeCell ref="C240:C241"/>
    <mergeCell ref="A243:B244"/>
    <mergeCell ref="C243:C244"/>
    <mergeCell ref="A236:A237"/>
    <mergeCell ref="B236:B237"/>
    <mergeCell ref="C236:C237"/>
    <mergeCell ref="A238:A239"/>
    <mergeCell ref="B238:B239"/>
    <mergeCell ref="C238:C239"/>
    <mergeCell ref="A230:A231"/>
    <mergeCell ref="B230:B231"/>
    <mergeCell ref="C230:C231"/>
    <mergeCell ref="A234:A235"/>
    <mergeCell ref="B234:B235"/>
    <mergeCell ref="C234:C235"/>
    <mergeCell ref="A226:A227"/>
    <mergeCell ref="B226:B227"/>
    <mergeCell ref="C226:C227"/>
    <mergeCell ref="A228:A229"/>
    <mergeCell ref="B228:B229"/>
    <mergeCell ref="C228:C229"/>
    <mergeCell ref="A232:A233"/>
    <mergeCell ref="B232:B233"/>
    <mergeCell ref="C232:C233"/>
    <mergeCell ref="A220:A221"/>
    <mergeCell ref="B220:B221"/>
    <mergeCell ref="C220:C221"/>
    <mergeCell ref="A224:A225"/>
    <mergeCell ref="B224:B225"/>
    <mergeCell ref="C224:C225"/>
    <mergeCell ref="A212:A213"/>
    <mergeCell ref="B212:B213"/>
    <mergeCell ref="C212:C213"/>
    <mergeCell ref="A216:A217"/>
    <mergeCell ref="B216:B217"/>
    <mergeCell ref="C216:C217"/>
    <mergeCell ref="A218:A219"/>
    <mergeCell ref="B218:B219"/>
    <mergeCell ref="C218:C219"/>
    <mergeCell ref="A214:A215"/>
    <mergeCell ref="B214:B215"/>
    <mergeCell ref="C214:C215"/>
    <mergeCell ref="A222:A223"/>
    <mergeCell ref="B222:B223"/>
    <mergeCell ref="C222:C223"/>
    <mergeCell ref="A210:A211"/>
    <mergeCell ref="B210:B211"/>
    <mergeCell ref="C210:C211"/>
    <mergeCell ref="A204:A205"/>
    <mergeCell ref="B204:B205"/>
    <mergeCell ref="C204:C205"/>
    <mergeCell ref="A206:A207"/>
    <mergeCell ref="B206:B207"/>
    <mergeCell ref="C206:C207"/>
    <mergeCell ref="A202:A203"/>
    <mergeCell ref="B202:B203"/>
    <mergeCell ref="C202:C203"/>
    <mergeCell ref="A191:A192"/>
    <mergeCell ref="B191:B192"/>
    <mergeCell ref="C191:C192"/>
    <mergeCell ref="A194:B195"/>
    <mergeCell ref="C194:C195"/>
    <mergeCell ref="A208:A209"/>
    <mergeCell ref="B208:B209"/>
    <mergeCell ref="C208:C209"/>
    <mergeCell ref="C198:C199"/>
    <mergeCell ref="C200:C201"/>
    <mergeCell ref="A198:A199"/>
    <mergeCell ref="A200:A201"/>
    <mergeCell ref="B198:B199"/>
    <mergeCell ref="B200:B201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A196:A197"/>
    <mergeCell ref="B196:B197"/>
    <mergeCell ref="C196:C197"/>
    <mergeCell ref="A187:A188"/>
    <mergeCell ref="B187:B188"/>
    <mergeCell ref="A189:A190"/>
    <mergeCell ref="B189:B190"/>
    <mergeCell ref="C189:C190"/>
    <mergeCell ref="D189:D190"/>
    <mergeCell ref="A185:A186"/>
    <mergeCell ref="B185:B186"/>
    <mergeCell ref="C185:C186"/>
    <mergeCell ref="D185:D186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75:A176"/>
    <mergeCell ref="B175:B176"/>
    <mergeCell ref="C175:C176"/>
    <mergeCell ref="D175:D176"/>
    <mergeCell ref="A173:A174"/>
    <mergeCell ref="B173:B174"/>
    <mergeCell ref="C173:C174"/>
    <mergeCell ref="A137:A138"/>
    <mergeCell ref="B137:B138"/>
    <mergeCell ref="C137:C138"/>
    <mergeCell ref="A132:A133"/>
    <mergeCell ref="B132:B133"/>
    <mergeCell ref="C132:C133"/>
    <mergeCell ref="A135:B136"/>
    <mergeCell ref="C135:C136"/>
    <mergeCell ref="A145:A146"/>
    <mergeCell ref="B145:B146"/>
    <mergeCell ref="C145:C146"/>
    <mergeCell ref="A143:A144"/>
    <mergeCell ref="B143:B144"/>
    <mergeCell ref="C143:C144"/>
    <mergeCell ref="B141:B142"/>
    <mergeCell ref="A141:A142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6:C27"/>
    <mergeCell ref="A26:A27"/>
    <mergeCell ref="B26:B27"/>
    <mergeCell ref="A20:A21"/>
    <mergeCell ref="B20:B21"/>
    <mergeCell ref="C20:C21"/>
    <mergeCell ref="A22:A23"/>
    <mergeCell ref="B22:B23"/>
    <mergeCell ref="C22:C23"/>
    <mergeCell ref="C24:C25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C282:C283"/>
    <mergeCell ref="C284:C285"/>
    <mergeCell ref="D8:D9"/>
    <mergeCell ref="D36:D37"/>
    <mergeCell ref="C89:C90"/>
    <mergeCell ref="D116:D117"/>
    <mergeCell ref="D135:D136"/>
    <mergeCell ref="D243:D244"/>
    <mergeCell ref="D22:D23"/>
    <mergeCell ref="D39:D40"/>
    <mergeCell ref="D28:D29"/>
    <mergeCell ref="D191:D192"/>
    <mergeCell ref="D228:D229"/>
    <mergeCell ref="D194:D195"/>
    <mergeCell ref="D141:D142"/>
    <mergeCell ref="C141:C142"/>
    <mergeCell ref="C187:C188"/>
    <mergeCell ref="D187:D188"/>
    <mergeCell ref="C8:C9"/>
    <mergeCell ref="C10:C11"/>
    <mergeCell ref="D165:D166"/>
    <mergeCell ref="C156:C157"/>
    <mergeCell ref="A150:A151"/>
    <mergeCell ref="B150:B151"/>
    <mergeCell ref="C150:C151"/>
    <mergeCell ref="A152:A153"/>
    <mergeCell ref="B152:B153"/>
    <mergeCell ref="C152:C153"/>
    <mergeCell ref="Q1:Q2"/>
    <mergeCell ref="E2:E3"/>
    <mergeCell ref="F2:F3"/>
    <mergeCell ref="G2:G3"/>
    <mergeCell ref="H2:H3"/>
    <mergeCell ref="I2:I3"/>
    <mergeCell ref="A8:A9"/>
    <mergeCell ref="B8:B9"/>
    <mergeCell ref="A10:A11"/>
    <mergeCell ref="B10:B11"/>
    <mergeCell ref="P2:P3"/>
    <mergeCell ref="A4:B5"/>
    <mergeCell ref="C4:C5"/>
    <mergeCell ref="A6:B7"/>
    <mergeCell ref="C6:C7"/>
    <mergeCell ref="D6:D7"/>
    <mergeCell ref="J2:J3"/>
    <mergeCell ref="D173:D174"/>
    <mergeCell ref="A179:A180"/>
    <mergeCell ref="B179:B180"/>
    <mergeCell ref="C179:C180"/>
    <mergeCell ref="D179:D180"/>
    <mergeCell ref="A171:A172"/>
    <mergeCell ref="B171:B172"/>
    <mergeCell ref="C171:C172"/>
    <mergeCell ref="D171:D172"/>
    <mergeCell ref="A177:A178"/>
    <mergeCell ref="B177:B178"/>
    <mergeCell ref="C177:C178"/>
    <mergeCell ref="D177:D178"/>
    <mergeCell ref="D139:D140"/>
    <mergeCell ref="C139:C140"/>
    <mergeCell ref="B139:B140"/>
    <mergeCell ref="A139:A140"/>
    <mergeCell ref="C165:C166"/>
    <mergeCell ref="A159:B160"/>
    <mergeCell ref="C159:C160"/>
    <mergeCell ref="D159:D160"/>
    <mergeCell ref="A161:A162"/>
    <mergeCell ref="B161:B162"/>
    <mergeCell ref="C161:C162"/>
    <mergeCell ref="A163:A164"/>
    <mergeCell ref="B163:B164"/>
    <mergeCell ref="C163:C164"/>
    <mergeCell ref="A165:A166"/>
    <mergeCell ref="B165:B166"/>
    <mergeCell ref="A148:B149"/>
    <mergeCell ref="C148:C149"/>
    <mergeCell ref="D148:D149"/>
    <mergeCell ref="A154:A155"/>
    <mergeCell ref="B154:B155"/>
    <mergeCell ref="C154:C155"/>
    <mergeCell ref="A156:A157"/>
    <mergeCell ref="B156:B15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0"/>
  <sheetViews>
    <sheetView workbookViewId="0">
      <pane xSplit="3" ySplit="3" topLeftCell="D162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9" t="s">
        <v>302</v>
      </c>
      <c r="B1" s="149"/>
      <c r="C1" s="149"/>
      <c r="D1" s="150"/>
      <c r="E1" s="153" t="s">
        <v>0</v>
      </c>
      <c r="F1" s="154"/>
      <c r="G1" s="154"/>
      <c r="H1" s="154"/>
      <c r="I1" s="154"/>
      <c r="J1" s="154"/>
      <c r="K1" s="154" t="s">
        <v>1</v>
      </c>
      <c r="L1" s="154"/>
      <c r="M1" s="154"/>
      <c r="N1" s="154" t="s">
        <v>2</v>
      </c>
      <c r="O1" s="154"/>
      <c r="P1" s="154"/>
      <c r="Q1" s="139" t="s">
        <v>3</v>
      </c>
      <c r="R1" s="106"/>
    </row>
    <row r="2" spans="1:20" s="1" customFormat="1" ht="14.4" x14ac:dyDescent="0.3">
      <c r="A2" s="149"/>
      <c r="B2" s="149"/>
      <c r="C2" s="149"/>
      <c r="D2" s="150"/>
      <c r="E2" s="141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40"/>
      <c r="R2" s="106"/>
    </row>
    <row r="3" spans="1:20" s="1" customFormat="1" ht="15" thickBot="1" x14ac:dyDescent="0.35">
      <c r="A3" s="151"/>
      <c r="B3" s="151"/>
      <c r="C3" s="151"/>
      <c r="D3" s="152"/>
      <c r="E3" s="142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6"/>
    </row>
    <row r="4" spans="1:20" ht="14.4" x14ac:dyDescent="0.3">
      <c r="A4" s="145" t="s">
        <v>303</v>
      </c>
      <c r="B4" s="146"/>
      <c r="C4" s="124" t="s">
        <v>6</v>
      </c>
      <c r="D4" s="3" t="s">
        <v>7</v>
      </c>
      <c r="E4" s="4">
        <f t="shared" ref="E4:I5" si="0">E6+E39+E58+E85+E96+E109+E116+E135+E148+E159+E194+E243+E268+E289</f>
        <v>941725</v>
      </c>
      <c r="F4" s="5">
        <f t="shared" si="0"/>
        <v>340315</v>
      </c>
      <c r="G4" s="5">
        <f t="shared" si="0"/>
        <v>1289253</v>
      </c>
      <c r="H4" s="5">
        <f t="shared" si="0"/>
        <v>203706</v>
      </c>
      <c r="I4" s="5">
        <f t="shared" si="0"/>
        <v>21867</v>
      </c>
      <c r="J4" s="6">
        <f t="shared" ref="J4:J9" si="1">SUM(E4:I4)</f>
        <v>2796866</v>
      </c>
      <c r="K4" s="5">
        <f>K6+K39+K58+K85+K96+K109+K116+K135+K148+K159+K194+K243+K268+K289</f>
        <v>576847</v>
      </c>
      <c r="L4" s="5">
        <f>L6+L39+L58+L85+L96+L109+L116+L135+L148+L159+L194+L243+L268+L289</f>
        <v>0</v>
      </c>
      <c r="M4" s="5">
        <f>SUM(K4:L4)</f>
        <v>576847</v>
      </c>
      <c r="N4" s="5">
        <f>N6+N39+N58+N85+N96+N109+N116+N135+N148+N159+N194+N243+N268+N289</f>
        <v>0</v>
      </c>
      <c r="O4" s="7">
        <f>O6+O39+O58+O85+O96+O109+O116+O135+O148+O159+O194+O243+O268+O289</f>
        <v>176042</v>
      </c>
      <c r="P4" s="7">
        <f>SUM(N4:O4)</f>
        <v>176042</v>
      </c>
      <c r="Q4" s="8">
        <f>P4+M4+J4</f>
        <v>3549755</v>
      </c>
      <c r="R4" s="107"/>
      <c r="T4" s="10"/>
    </row>
    <row r="5" spans="1:20" ht="15" thickBot="1" x14ac:dyDescent="0.35">
      <c r="A5" s="147"/>
      <c r="B5" s="148"/>
      <c r="C5" s="12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K7+K40+K59+K86+K97+K110+K117+K136+K149+K160+K195+K244+K269+K290</f>
        <v>0</v>
      </c>
      <c r="L5" s="13">
        <f>L7+L40+L59+L86+L97+L110+L117+L136+L149+L160+L195+L244+L269+L290</f>
        <v>0</v>
      </c>
      <c r="M5" s="13">
        <f>SUM(K5:L5)</f>
        <v>0</v>
      </c>
      <c r="N5" s="13">
        <f>N7+N40+N59+N86+N97+N110+N117+N136+N149+N160+N195+N244+N269+N290</f>
        <v>0</v>
      </c>
      <c r="O5" s="13">
        <f>O7+O40+O59+O86+O97+O110+O117+O136+O149+O160+O195+O244+O269+O290</f>
        <v>0</v>
      </c>
      <c r="P5" s="14">
        <f>SUM(N5:O5)</f>
        <v>0</v>
      </c>
      <c r="Q5" s="15">
        <f>P5+M5+J5</f>
        <v>0</v>
      </c>
      <c r="R5" s="107"/>
    </row>
    <row r="6" spans="1:20" x14ac:dyDescent="0.3">
      <c r="A6" s="120" t="s">
        <v>8</v>
      </c>
      <c r="B6" s="121"/>
      <c r="C6" s="124" t="s">
        <v>9</v>
      </c>
      <c r="D6" s="126"/>
      <c r="E6" s="16">
        <f t="shared" ref="E6:I7" si="2">E8+E14+E16+E18+E20+E22+E34+E36</f>
        <v>29697</v>
      </c>
      <c r="F6" s="17">
        <f t="shared" si="2"/>
        <v>14176</v>
      </c>
      <c r="G6" s="17">
        <f t="shared" si="2"/>
        <v>83166</v>
      </c>
      <c r="H6" s="17">
        <f t="shared" si="2"/>
        <v>109</v>
      </c>
      <c r="I6" s="17">
        <f t="shared" si="2"/>
        <v>0</v>
      </c>
      <c r="J6" s="18">
        <f t="shared" si="1"/>
        <v>127148</v>
      </c>
      <c r="K6" s="16">
        <f>K8+K14+K16+K18+K20+K22+K34+K36</f>
        <v>5000</v>
      </c>
      <c r="L6" s="17">
        <f>L8+L14+L16+L18+L20+L22+L34+L36</f>
        <v>0</v>
      </c>
      <c r="M6" s="18">
        <f t="shared" ref="M6:M37" si="3">SUM(K6:L6)</f>
        <v>5000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132148</v>
      </c>
      <c r="R6" s="88"/>
    </row>
    <row r="7" spans="1:20" ht="14.4" thickBot="1" x14ac:dyDescent="0.35">
      <c r="A7" s="122"/>
      <c r="B7" s="123"/>
      <c r="C7" s="125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6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5" si="5">SUM(N8:O8)</f>
        <v>0</v>
      </c>
      <c r="Q8" s="20">
        <f t="shared" ref="Q8:Q37" si="6">P8+M8+J8</f>
        <v>61532</v>
      </c>
      <c r="R8" s="88"/>
    </row>
    <row r="9" spans="1:20" x14ac:dyDescent="0.3">
      <c r="A9" s="128"/>
      <c r="B9" s="129"/>
      <c r="C9" s="119"/>
      <c r="D9" s="130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28"/>
      <c r="B10" s="129" t="s">
        <v>12</v>
      </c>
      <c r="C10" s="119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7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28"/>
      <c r="B11" s="129"/>
      <c r="C11" s="119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28"/>
      <c r="B12" s="129" t="s">
        <v>14</v>
      </c>
      <c r="C12" s="119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28"/>
      <c r="B13" s="129"/>
      <c r="C13" s="119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28" t="s">
        <v>16</v>
      </c>
      <c r="B14" s="129"/>
      <c r="C14" s="119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28"/>
      <c r="B15" s="129"/>
      <c r="C15" s="119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28" t="s">
        <v>19</v>
      </c>
      <c r="B16" s="129"/>
      <c r="C16" s="119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28" t="s">
        <v>19</v>
      </c>
      <c r="S16" s="104">
        <f>Q16+Q18</f>
        <v>13020</v>
      </c>
    </row>
    <row r="17" spans="1:19" x14ac:dyDescent="0.3">
      <c r="A17" s="128"/>
      <c r="B17" s="129"/>
      <c r="C17" s="119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28"/>
      <c r="S17" s="105">
        <f>Q17+Q19</f>
        <v>0</v>
      </c>
    </row>
    <row r="18" spans="1:19" x14ac:dyDescent="0.3">
      <c r="A18" s="128" t="s">
        <v>19</v>
      </c>
      <c r="B18" s="129"/>
      <c r="C18" s="119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28"/>
      <c r="B19" s="129"/>
      <c r="C19" s="119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28" t="s">
        <v>24</v>
      </c>
      <c r="B20" s="129"/>
      <c r="C20" s="119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28"/>
      <c r="B21" s="129"/>
      <c r="C21" s="119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28" t="s">
        <v>27</v>
      </c>
      <c r="B22" s="129"/>
      <c r="C22" s="119" t="s">
        <v>28</v>
      </c>
      <c r="D22" s="130"/>
      <c r="E22" s="37">
        <f>E24+E26+E28+E30+E32</f>
        <v>0</v>
      </c>
      <c r="F22" s="38">
        <f>F24+F26+F28+F30+F32</f>
        <v>0</v>
      </c>
      <c r="G22" s="38">
        <f>G24+G26+G28+G30+G32</f>
        <v>39000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39000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1">
        <f>Q24+Q26+Q28+Q30+Q32</f>
        <v>39000</v>
      </c>
      <c r="R22" s="88"/>
    </row>
    <row r="23" spans="1:19" x14ac:dyDescent="0.3">
      <c r="A23" s="128"/>
      <c r="B23" s="129"/>
      <c r="C23" s="119"/>
      <c r="D23" s="13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  <c r="R23" s="88"/>
    </row>
    <row r="24" spans="1:19" ht="13.8" customHeight="1" x14ac:dyDescent="0.3">
      <c r="A24" s="128"/>
      <c r="B24" s="129" t="s">
        <v>29</v>
      </c>
      <c r="C24" s="113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28"/>
      <c r="B25" s="129"/>
      <c r="C25" s="114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28"/>
      <c r="B26" s="129" t="s">
        <v>29</v>
      </c>
      <c r="C26" s="119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28"/>
      <c r="B27" s="129"/>
      <c r="C27" s="119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28"/>
      <c r="B28" s="129" t="s">
        <v>32</v>
      </c>
      <c r="C28" s="113" t="s">
        <v>306</v>
      </c>
      <c r="D28" s="130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28"/>
      <c r="B29" s="129"/>
      <c r="C29" s="114"/>
      <c r="D29" s="130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28"/>
      <c r="B30" s="129" t="s">
        <v>300</v>
      </c>
      <c r="C30" s="119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x14ac:dyDescent="0.3">
      <c r="A31" s="128"/>
      <c r="B31" s="129"/>
      <c r="C31" s="119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x14ac:dyDescent="0.3">
      <c r="A32" s="128"/>
      <c r="B32" s="129" t="s">
        <v>287</v>
      </c>
      <c r="C32" s="119" t="s">
        <v>288</v>
      </c>
      <c r="D32" s="36" t="s">
        <v>30</v>
      </c>
      <c r="E32" s="37">
        <v>0</v>
      </c>
      <c r="F32" s="38">
        <v>0</v>
      </c>
      <c r="G32" s="38">
        <v>26000</v>
      </c>
      <c r="H32" s="38">
        <v>0</v>
      </c>
      <c r="I32" s="38">
        <v>0</v>
      </c>
      <c r="J32" s="39">
        <f t="shared" si="7"/>
        <v>26000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26000</v>
      </c>
      <c r="R32" s="88"/>
    </row>
    <row r="33" spans="1:18" x14ac:dyDescent="0.3">
      <c r="A33" s="128"/>
      <c r="B33" s="129"/>
      <c r="C33" s="119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hidden="1" x14ac:dyDescent="0.3">
      <c r="A34" s="128" t="s">
        <v>33</v>
      </c>
      <c r="B34" s="129"/>
      <c r="C34" s="119" t="s">
        <v>34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  <c r="R34" s="88"/>
    </row>
    <row r="35" spans="1:18" hidden="1" x14ac:dyDescent="0.3">
      <c r="A35" s="128"/>
      <c r="B35" s="129"/>
      <c r="C35" s="11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  <c r="R35" s="88"/>
    </row>
    <row r="36" spans="1:18" x14ac:dyDescent="0.3">
      <c r="A36" s="128" t="s">
        <v>35</v>
      </c>
      <c r="B36" s="129"/>
      <c r="C36" s="119" t="s">
        <v>36</v>
      </c>
      <c r="D36" s="13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  <c r="R36" s="88"/>
    </row>
    <row r="37" spans="1:18" ht="14.4" thickBot="1" x14ac:dyDescent="0.35">
      <c r="A37" s="133"/>
      <c r="B37" s="134"/>
      <c r="C37" s="135"/>
      <c r="D37" s="127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25">
        <f t="shared" si="6"/>
        <v>0</v>
      </c>
      <c r="R37" s="88"/>
    </row>
    <row r="38" spans="1:18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8"/>
    </row>
    <row r="39" spans="1:18" x14ac:dyDescent="0.3">
      <c r="A39" s="120" t="s">
        <v>37</v>
      </c>
      <c r="B39" s="121"/>
      <c r="C39" s="124" t="s">
        <v>38</v>
      </c>
      <c r="D39" s="126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15935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15935</v>
      </c>
      <c r="R39" s="88"/>
    </row>
    <row r="40" spans="1:18" ht="14.4" thickBot="1" x14ac:dyDescent="0.35">
      <c r="A40" s="122"/>
      <c r="B40" s="123"/>
      <c r="C40" s="125"/>
      <c r="D40" s="127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  <c r="R40" s="88"/>
    </row>
    <row r="41" spans="1:18" x14ac:dyDescent="0.3">
      <c r="A41" s="116" t="s">
        <v>39</v>
      </c>
      <c r="B41" s="116"/>
      <c r="C41" s="114" t="s">
        <v>40</v>
      </c>
      <c r="D41" s="49" t="s">
        <v>41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  <c r="R41" s="88"/>
    </row>
    <row r="42" spans="1:18" x14ac:dyDescent="0.3">
      <c r="A42" s="129"/>
      <c r="B42" s="129"/>
      <c r="C42" s="119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  <c r="R42" s="88"/>
    </row>
    <row r="43" spans="1:18" x14ac:dyDescent="0.3">
      <c r="A43" s="129" t="s">
        <v>42</v>
      </c>
      <c r="B43" s="129"/>
      <c r="C43" s="119" t="s">
        <v>43</v>
      </c>
      <c r="D43" s="130"/>
      <c r="E43" s="37">
        <f t="shared" ref="E43:P43" si="15">E45+E47</f>
        <v>0</v>
      </c>
      <c r="F43" s="38">
        <v>235</v>
      </c>
      <c r="G43" s="38">
        <v>1300</v>
      </c>
      <c r="H43" s="38">
        <f t="shared" si="15"/>
        <v>0</v>
      </c>
      <c r="I43" s="38">
        <f t="shared" si="15"/>
        <v>0</v>
      </c>
      <c r="J43" s="29">
        <f t="shared" si="11"/>
        <v>1535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1535</v>
      </c>
      <c r="R43" s="88"/>
    </row>
    <row r="44" spans="1:18" x14ac:dyDescent="0.3">
      <c r="A44" s="129"/>
      <c r="B44" s="129"/>
      <c r="C44" s="119"/>
      <c r="D44" s="130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  <c r="R44" s="88"/>
    </row>
    <row r="45" spans="1:18" hidden="1" x14ac:dyDescent="0.3">
      <c r="A45" s="129"/>
      <c r="B45" s="129" t="s">
        <v>44</v>
      </c>
      <c r="C45" s="119" t="s">
        <v>45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  <c r="R45" s="88"/>
    </row>
    <row r="46" spans="1:18" hidden="1" x14ac:dyDescent="0.3">
      <c r="A46" s="129"/>
      <c r="B46" s="129"/>
      <c r="C46" s="11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  <c r="R46" s="88"/>
    </row>
    <row r="47" spans="1:18" hidden="1" x14ac:dyDescent="0.3">
      <c r="A47" s="129"/>
      <c r="B47" s="129" t="s">
        <v>46</v>
      </c>
      <c r="C47" s="119" t="s">
        <v>47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  <c r="R47" s="88"/>
    </row>
    <row r="48" spans="1:18" hidden="1" x14ac:dyDescent="0.3">
      <c r="A48" s="129"/>
      <c r="B48" s="129"/>
      <c r="C48" s="11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  <c r="R48" s="88"/>
    </row>
    <row r="49" spans="1:19" x14ac:dyDescent="0.3">
      <c r="A49" s="129" t="s">
        <v>48</v>
      </c>
      <c r="B49" s="129"/>
      <c r="C49" s="119" t="s">
        <v>49</v>
      </c>
      <c r="D49" s="36" t="s">
        <v>41</v>
      </c>
      <c r="E49" s="37">
        <v>0</v>
      </c>
      <c r="F49" s="38">
        <v>0</v>
      </c>
      <c r="G49" s="38">
        <v>300</v>
      </c>
      <c r="H49" s="38">
        <v>0</v>
      </c>
      <c r="I49" s="38">
        <v>0</v>
      </c>
      <c r="J49" s="29">
        <f t="shared" si="11"/>
        <v>300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300</v>
      </c>
      <c r="R49" s="129" t="s">
        <v>48</v>
      </c>
      <c r="S49" s="104">
        <f>Q49+Q51</f>
        <v>5300</v>
      </c>
    </row>
    <row r="50" spans="1:19" x14ac:dyDescent="0.3">
      <c r="A50" s="129"/>
      <c r="B50" s="129"/>
      <c r="C50" s="119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  <c r="R50" s="129"/>
      <c r="S50" s="105">
        <f>Q50+Q52</f>
        <v>0</v>
      </c>
    </row>
    <row r="51" spans="1:19" x14ac:dyDescent="0.3">
      <c r="A51" s="129" t="s">
        <v>48</v>
      </c>
      <c r="B51" s="129"/>
      <c r="C51" s="119" t="s">
        <v>50</v>
      </c>
      <c r="D51" s="36" t="s">
        <v>51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  <c r="R51" s="88"/>
    </row>
    <row r="52" spans="1:19" x14ac:dyDescent="0.3">
      <c r="A52" s="129"/>
      <c r="B52" s="129"/>
      <c r="C52" s="119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  <c r="R52" s="88"/>
    </row>
    <row r="53" spans="1:19" x14ac:dyDescent="0.3">
      <c r="A53" s="129" t="s">
        <v>52</v>
      </c>
      <c r="B53" s="129"/>
      <c r="C53" s="119" t="s">
        <v>53</v>
      </c>
      <c r="D53" s="36" t="s">
        <v>41</v>
      </c>
      <c r="E53" s="37">
        <v>0</v>
      </c>
      <c r="F53" s="38">
        <v>0</v>
      </c>
      <c r="G53" s="38">
        <v>4500</v>
      </c>
      <c r="H53" s="38">
        <v>0</v>
      </c>
      <c r="I53" s="38">
        <v>0</v>
      </c>
      <c r="J53" s="29">
        <f t="shared" si="11"/>
        <v>4500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4500</v>
      </c>
      <c r="R53" s="88"/>
    </row>
    <row r="54" spans="1:19" x14ac:dyDescent="0.3">
      <c r="A54" s="129"/>
      <c r="B54" s="129"/>
      <c r="C54" s="119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  <c r="R54" s="88"/>
    </row>
    <row r="55" spans="1:19" x14ac:dyDescent="0.3">
      <c r="A55" s="129" t="s">
        <v>54</v>
      </c>
      <c r="B55" s="129"/>
      <c r="C55" s="119" t="s">
        <v>55</v>
      </c>
      <c r="D55" s="36" t="s">
        <v>56</v>
      </c>
      <c r="E55" s="37">
        <v>0</v>
      </c>
      <c r="F55" s="38">
        <v>0</v>
      </c>
      <c r="G55" s="38">
        <v>1600</v>
      </c>
      <c r="H55" s="38">
        <v>0</v>
      </c>
      <c r="I55" s="38">
        <v>0</v>
      </c>
      <c r="J55" s="29">
        <f t="shared" si="11"/>
        <v>1600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1600</v>
      </c>
      <c r="R55" s="88"/>
    </row>
    <row r="56" spans="1:19" ht="14.4" thickBot="1" x14ac:dyDescent="0.35">
      <c r="A56" s="134"/>
      <c r="B56" s="134"/>
      <c r="C56" s="135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  <c r="R56" s="88"/>
    </row>
    <row r="57" spans="1:19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8"/>
    </row>
    <row r="58" spans="1:19" x14ac:dyDescent="0.3">
      <c r="A58" s="120" t="s">
        <v>57</v>
      </c>
      <c r="B58" s="121"/>
      <c r="C58" s="124" t="s">
        <v>58</v>
      </c>
      <c r="D58" s="126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68684</v>
      </c>
      <c r="H58" s="17">
        <f>H60+H62+H64+H66+H68+H70+H72+H74+H76+H78+H80+H82</f>
        <v>0</v>
      </c>
      <c r="I58" s="17">
        <f>I60+I62+I64+I66+I68+I70+I72+I74+I76+I78+I80+I82</f>
        <v>1</v>
      </c>
      <c r="J58" s="19">
        <f t="shared" ref="J58:J83" si="16">SUM(E58:I58)</f>
        <v>69078</v>
      </c>
      <c r="K58" s="52">
        <f>K60+K62+K64+K66+K68+K70+K72+K74+K76+K78+K80+K82</f>
        <v>11766</v>
      </c>
      <c r="L58" s="17">
        <f>L60+L62+L64+L66+L68+L70+L72+L74+L76+L78+L80+L82</f>
        <v>0</v>
      </c>
      <c r="M58" s="19">
        <f t="shared" ref="M58:M83" si="17">SUM(K58:L58)</f>
        <v>11766</v>
      </c>
      <c r="N58" s="52">
        <f>N60+N62+N64+N66+N68+N70+N72+N74+N76+N78+N80+N82</f>
        <v>0</v>
      </c>
      <c r="O58" s="17">
        <f>O60+O62+O64+O66+O68+O70+O72+O74+O76+O78+O80+O82</f>
        <v>0</v>
      </c>
      <c r="P58" s="19">
        <f t="shared" ref="P58:P83" si="18">SUM(N58:O58)</f>
        <v>0</v>
      </c>
      <c r="Q58" s="20">
        <f t="shared" ref="Q58:Q83" si="19">P58+M58+J58</f>
        <v>80844</v>
      </c>
      <c r="R58" s="88"/>
    </row>
    <row r="59" spans="1:19" ht="14.4" thickBot="1" x14ac:dyDescent="0.35">
      <c r="A59" s="122"/>
      <c r="B59" s="123"/>
      <c r="C59" s="125"/>
      <c r="D59" s="127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0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0</v>
      </c>
      <c r="P59" s="24">
        <f t="shared" si="18"/>
        <v>0</v>
      </c>
      <c r="Q59" s="25">
        <f t="shared" si="19"/>
        <v>0</v>
      </c>
      <c r="R59" s="88"/>
    </row>
    <row r="60" spans="1:19" x14ac:dyDescent="0.3">
      <c r="A60" s="116" t="s">
        <v>59</v>
      </c>
      <c r="B60" s="116"/>
      <c r="C60" s="114" t="s">
        <v>245</v>
      </c>
      <c r="D60" s="49" t="s">
        <v>41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  <c r="R60" s="88"/>
    </row>
    <row r="61" spans="1:19" x14ac:dyDescent="0.3">
      <c r="A61" s="129"/>
      <c r="B61" s="129"/>
      <c r="C61" s="119"/>
      <c r="D61" s="36"/>
      <c r="E61" s="42"/>
      <c r="F61" s="43"/>
      <c r="G61" s="43"/>
      <c r="H61" s="43"/>
      <c r="I61" s="43"/>
      <c r="J61" s="34">
        <f t="shared" si="16"/>
        <v>0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0</v>
      </c>
      <c r="R61" s="88"/>
    </row>
    <row r="62" spans="1:19" x14ac:dyDescent="0.3">
      <c r="A62" s="129" t="s">
        <v>60</v>
      </c>
      <c r="B62" s="129"/>
      <c r="C62" s="119" t="s">
        <v>61</v>
      </c>
      <c r="D62" s="36" t="s">
        <v>41</v>
      </c>
      <c r="E62" s="37">
        <v>0</v>
      </c>
      <c r="F62" s="38">
        <v>0</v>
      </c>
      <c r="G62" s="38">
        <v>27500</v>
      </c>
      <c r="H62" s="38">
        <v>0</v>
      </c>
      <c r="I62" s="38">
        <v>0</v>
      </c>
      <c r="J62" s="29">
        <f>SUM(E62:I62)</f>
        <v>27500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27500</v>
      </c>
      <c r="R62" s="88"/>
    </row>
    <row r="63" spans="1:19" x14ac:dyDescent="0.3">
      <c r="A63" s="129"/>
      <c r="B63" s="129"/>
      <c r="C63" s="119"/>
      <c r="D63" s="36"/>
      <c r="E63" s="42"/>
      <c r="F63" s="43"/>
      <c r="G63" s="43"/>
      <c r="H63" s="43"/>
      <c r="I63" s="43"/>
      <c r="J63" s="34">
        <f t="shared" si="16"/>
        <v>0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0</v>
      </c>
      <c r="R63" s="88"/>
    </row>
    <row r="64" spans="1:19" ht="13.8" hidden="1" customHeight="1" x14ac:dyDescent="0.3">
      <c r="A64" s="129" t="s">
        <v>62</v>
      </c>
      <c r="B64" s="129"/>
      <c r="C64" s="113" t="s">
        <v>246</v>
      </c>
      <c r="D64" s="36" t="s">
        <v>63</v>
      </c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29">
        <f>SUM(E64:I64)</f>
        <v>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0</v>
      </c>
      <c r="R64" s="88"/>
    </row>
    <row r="65" spans="1:19" hidden="1" x14ac:dyDescent="0.3">
      <c r="A65" s="129"/>
      <c r="B65" s="129"/>
      <c r="C65" s="114"/>
      <c r="D65" s="36"/>
      <c r="E65" s="42"/>
      <c r="F65" s="43"/>
      <c r="G65" s="43"/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  <c r="R65" s="88"/>
    </row>
    <row r="66" spans="1:19" x14ac:dyDescent="0.3">
      <c r="A66" s="129" t="s">
        <v>62</v>
      </c>
      <c r="B66" s="129"/>
      <c r="C66" s="119" t="s">
        <v>248</v>
      </c>
      <c r="D66" s="36" t="s">
        <v>26</v>
      </c>
      <c r="E66" s="37">
        <v>0</v>
      </c>
      <c r="F66" s="38">
        <v>0</v>
      </c>
      <c r="G66" s="38">
        <v>20</v>
      </c>
      <c r="H66" s="38">
        <v>0</v>
      </c>
      <c r="I66" s="38">
        <v>0</v>
      </c>
      <c r="J66" s="29">
        <f>SUM(E66:I66)</f>
        <v>20</v>
      </c>
      <c r="K66" s="44">
        <v>10000</v>
      </c>
      <c r="L66" s="38">
        <v>0</v>
      </c>
      <c r="M66" s="40">
        <f>SUM(K66:L66)</f>
        <v>10000</v>
      </c>
      <c r="N66" s="44">
        <v>0</v>
      </c>
      <c r="O66" s="38">
        <v>0</v>
      </c>
      <c r="P66" s="40">
        <f t="shared" si="18"/>
        <v>0</v>
      </c>
      <c r="Q66" s="41">
        <f>P66+M66+J66</f>
        <v>10020</v>
      </c>
      <c r="R66" s="129" t="s">
        <v>62</v>
      </c>
      <c r="S66" s="104">
        <f>Q66+Q68</f>
        <v>15864</v>
      </c>
    </row>
    <row r="67" spans="1:19" x14ac:dyDescent="0.3">
      <c r="A67" s="129"/>
      <c r="B67" s="129"/>
      <c r="C67" s="119"/>
      <c r="D67" s="36"/>
      <c r="E67" s="42"/>
      <c r="F67" s="43"/>
      <c r="G67" s="43"/>
      <c r="H67" s="43"/>
      <c r="I67" s="43"/>
      <c r="J67" s="34">
        <f>SUM(E67:I67)</f>
        <v>0</v>
      </c>
      <c r="K67" s="55"/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  <c r="R67" s="129"/>
      <c r="S67" s="105">
        <f>Q67+Q69</f>
        <v>0</v>
      </c>
    </row>
    <row r="68" spans="1:19" ht="13.8" customHeight="1" x14ac:dyDescent="0.3">
      <c r="A68" s="129" t="s">
        <v>62</v>
      </c>
      <c r="B68" s="129"/>
      <c r="C68" s="113" t="s">
        <v>307</v>
      </c>
      <c r="D68" s="36" t="s">
        <v>63</v>
      </c>
      <c r="E68" s="37">
        <v>0</v>
      </c>
      <c r="F68" s="38">
        <v>0</v>
      </c>
      <c r="G68" s="38">
        <v>5844</v>
      </c>
      <c r="H68" s="38">
        <v>0</v>
      </c>
      <c r="I68" s="38">
        <v>0</v>
      </c>
      <c r="J68" s="29">
        <f>SUM(E68:I68)</f>
        <v>5844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5844</v>
      </c>
      <c r="R68" s="88"/>
    </row>
    <row r="69" spans="1:19" x14ac:dyDescent="0.3">
      <c r="A69" s="129"/>
      <c r="B69" s="129"/>
      <c r="C69" s="114"/>
      <c r="D69" s="36"/>
      <c r="E69" s="42"/>
      <c r="F69" s="43"/>
      <c r="G69" s="43"/>
      <c r="H69" s="43"/>
      <c r="I69" s="43"/>
      <c r="J69" s="34">
        <f t="shared" si="16"/>
        <v>0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0</v>
      </c>
      <c r="R69" s="88"/>
    </row>
    <row r="70" spans="1:19" hidden="1" x14ac:dyDescent="0.3">
      <c r="A70" s="129" t="s">
        <v>62</v>
      </c>
      <c r="B70" s="129"/>
      <c r="C70" s="119" t="s">
        <v>247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  <c r="R70" s="88"/>
    </row>
    <row r="71" spans="1:19" hidden="1" x14ac:dyDescent="0.3">
      <c r="A71" s="129"/>
      <c r="B71" s="129"/>
      <c r="C71" s="119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  <c r="R71" s="88"/>
    </row>
    <row r="72" spans="1:19" hidden="1" x14ac:dyDescent="0.3">
      <c r="A72" s="115" t="s">
        <v>62</v>
      </c>
      <c r="B72" s="115"/>
      <c r="C72" s="113" t="s">
        <v>249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18"/>
        <v>0</v>
      </c>
      <c r="Q72" s="41">
        <f t="shared" si="19"/>
        <v>0</v>
      </c>
      <c r="R72" s="88"/>
    </row>
    <row r="73" spans="1:19" hidden="1" x14ac:dyDescent="0.3">
      <c r="A73" s="116"/>
      <c r="B73" s="116"/>
      <c r="C73" s="114"/>
      <c r="D73" s="36"/>
      <c r="E73" s="42"/>
      <c r="F73" s="43"/>
      <c r="G73" s="43"/>
      <c r="H73" s="43"/>
      <c r="I73" s="43"/>
      <c r="J73" s="34">
        <f t="shared" si="16"/>
        <v>0</v>
      </c>
      <c r="K73" s="55"/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  <c r="R73" s="88"/>
    </row>
    <row r="74" spans="1:19" x14ac:dyDescent="0.3">
      <c r="A74" s="129" t="s">
        <v>64</v>
      </c>
      <c r="B74" s="129"/>
      <c r="C74" s="119" t="s">
        <v>65</v>
      </c>
      <c r="D74" s="36" t="s">
        <v>66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  <c r="R74" s="88"/>
    </row>
    <row r="75" spans="1:19" x14ac:dyDescent="0.3">
      <c r="A75" s="129"/>
      <c r="B75" s="129"/>
      <c r="C75" s="119"/>
      <c r="D75" s="36"/>
      <c r="E75" s="42"/>
      <c r="F75" s="43"/>
      <c r="G75" s="43"/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  <c r="R75" s="88"/>
    </row>
    <row r="76" spans="1:19" x14ac:dyDescent="0.3">
      <c r="A76" s="129" t="s">
        <v>67</v>
      </c>
      <c r="B76" s="129"/>
      <c r="C76" s="119" t="s">
        <v>68</v>
      </c>
      <c r="D76" s="36" t="s">
        <v>41</v>
      </c>
      <c r="E76" s="37">
        <v>0</v>
      </c>
      <c r="F76" s="38">
        <v>0</v>
      </c>
      <c r="G76" s="38">
        <v>250</v>
      </c>
      <c r="H76" s="38">
        <v>0</v>
      </c>
      <c r="I76" s="38">
        <v>0</v>
      </c>
      <c r="J76" s="29">
        <f>SUM(E76:I76)</f>
        <v>250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250</v>
      </c>
      <c r="R76" s="88"/>
    </row>
    <row r="77" spans="1:19" x14ac:dyDescent="0.3">
      <c r="A77" s="129"/>
      <c r="B77" s="129"/>
      <c r="C77" s="119"/>
      <c r="D77" s="36"/>
      <c r="E77" s="42"/>
      <c r="F77" s="43"/>
      <c r="G77" s="43"/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  <c r="R77" s="88"/>
    </row>
    <row r="78" spans="1:19" x14ac:dyDescent="0.3">
      <c r="A78" s="129" t="s">
        <v>69</v>
      </c>
      <c r="B78" s="129"/>
      <c r="C78" s="119" t="s">
        <v>70</v>
      </c>
      <c r="D78" s="36" t="s">
        <v>41</v>
      </c>
      <c r="E78" s="37">
        <v>0</v>
      </c>
      <c r="F78" s="38">
        <v>0</v>
      </c>
      <c r="G78" s="38">
        <v>15700</v>
      </c>
      <c r="H78" s="38">
        <v>0</v>
      </c>
      <c r="I78" s="38">
        <v>1</v>
      </c>
      <c r="J78" s="29">
        <f>SUM(E78:I78)</f>
        <v>15701</v>
      </c>
      <c r="K78" s="44">
        <v>1766</v>
      </c>
      <c r="L78" s="38">
        <v>0</v>
      </c>
      <c r="M78" s="40">
        <f>SUM(K78:L78)</f>
        <v>1766</v>
      </c>
      <c r="N78" s="44">
        <v>0</v>
      </c>
      <c r="O78" s="38">
        <v>0</v>
      </c>
      <c r="P78" s="40">
        <f t="shared" si="18"/>
        <v>0</v>
      </c>
      <c r="Q78" s="41">
        <f t="shared" si="19"/>
        <v>17467</v>
      </c>
      <c r="R78" s="129" t="s">
        <v>69</v>
      </c>
      <c r="S78" s="104">
        <f>Q78+Q80</f>
        <v>20567</v>
      </c>
    </row>
    <row r="79" spans="1:19" x14ac:dyDescent="0.3">
      <c r="A79" s="129"/>
      <c r="B79" s="129"/>
      <c r="C79" s="119"/>
      <c r="D79" s="36"/>
      <c r="E79" s="42"/>
      <c r="F79" s="43"/>
      <c r="G79" s="43"/>
      <c r="H79" s="43"/>
      <c r="I79" s="43"/>
      <c r="J79" s="34">
        <f t="shared" si="16"/>
        <v>0</v>
      </c>
      <c r="K79" s="55"/>
      <c r="L79" s="43"/>
      <c r="M79" s="34">
        <f t="shared" si="17"/>
        <v>0</v>
      </c>
      <c r="N79" s="55"/>
      <c r="O79" s="43"/>
      <c r="P79" s="34">
        <f t="shared" si="18"/>
        <v>0</v>
      </c>
      <c r="Q79" s="35">
        <f t="shared" si="19"/>
        <v>0</v>
      </c>
      <c r="R79" s="129"/>
      <c r="S79" s="105">
        <f>Q79+Q81</f>
        <v>0</v>
      </c>
    </row>
    <row r="80" spans="1:19" x14ac:dyDescent="0.3">
      <c r="A80" s="129" t="s">
        <v>69</v>
      </c>
      <c r="B80" s="129"/>
      <c r="C80" s="119" t="s">
        <v>71</v>
      </c>
      <c r="D80" s="36" t="s">
        <v>72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3100</v>
      </c>
      <c r="R80" s="88"/>
    </row>
    <row r="81" spans="1:19" x14ac:dyDescent="0.3">
      <c r="A81" s="129"/>
      <c r="B81" s="129"/>
      <c r="C81" s="119" t="s">
        <v>73</v>
      </c>
      <c r="D81" s="36"/>
      <c r="E81" s="42"/>
      <c r="F81" s="43"/>
      <c r="G81" s="43"/>
      <c r="H81" s="43"/>
      <c r="I81" s="43"/>
      <c r="J81" s="34">
        <f t="shared" si="16"/>
        <v>0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0</v>
      </c>
      <c r="R81" s="88"/>
    </row>
    <row r="82" spans="1:19" hidden="1" x14ac:dyDescent="0.3">
      <c r="A82" s="129" t="s">
        <v>69</v>
      </c>
      <c r="B82" s="129"/>
      <c r="C82" s="119" t="s">
        <v>73</v>
      </c>
      <c r="D82" s="36" t="s">
        <v>72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  <c r="R82" s="88"/>
    </row>
    <row r="83" spans="1:19" ht="14.4" hidden="1" thickBot="1" x14ac:dyDescent="0.35">
      <c r="A83" s="134"/>
      <c r="B83" s="134"/>
      <c r="C83" s="135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  <c r="R83" s="88"/>
    </row>
    <row r="84" spans="1:19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8"/>
    </row>
    <row r="85" spans="1:19" x14ac:dyDescent="0.3">
      <c r="A85" s="120" t="s">
        <v>74</v>
      </c>
      <c r="B85" s="121"/>
      <c r="C85" s="124" t="s">
        <v>75</v>
      </c>
      <c r="D85" s="126"/>
      <c r="E85" s="16">
        <f>E87+E89+E91+E93</f>
        <v>4476</v>
      </c>
      <c r="F85" s="16">
        <f t="shared" ref="F85:H85" si="20">F87+F89+F91+F93</f>
        <v>3066</v>
      </c>
      <c r="G85" s="16">
        <f t="shared" si="20"/>
        <v>11491</v>
      </c>
      <c r="H85" s="16">
        <f t="shared" si="20"/>
        <v>8</v>
      </c>
      <c r="I85" s="16">
        <f>I87+I89+I91+I93</f>
        <v>0</v>
      </c>
      <c r="J85" s="19">
        <f t="shared" ref="J85:J94" si="21">SUM(E85:I85)</f>
        <v>19041</v>
      </c>
      <c r="K85" s="16">
        <f>K87+K89+K91+K93</f>
        <v>0</v>
      </c>
      <c r="L85" s="17">
        <f>L87+L89+L91+L93</f>
        <v>0</v>
      </c>
      <c r="M85" s="19">
        <f t="shared" ref="M85:M94" si="22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23">SUM(N85:O85)</f>
        <v>0</v>
      </c>
      <c r="Q85" s="20">
        <f>P85+M85+J85</f>
        <v>19041</v>
      </c>
      <c r="R85" s="88"/>
    </row>
    <row r="86" spans="1:19" ht="14.4" thickBot="1" x14ac:dyDescent="0.35">
      <c r="A86" s="122"/>
      <c r="B86" s="123"/>
      <c r="C86" s="125"/>
      <c r="D86" s="127"/>
      <c r="E86" s="21">
        <f t="shared" ref="E86:I86" si="24">E88+D90+E92+E94</f>
        <v>0</v>
      </c>
      <c r="F86" s="22">
        <f t="shared" si="24"/>
        <v>0</v>
      </c>
      <c r="G86" s="22">
        <f t="shared" si="24"/>
        <v>0</v>
      </c>
      <c r="H86" s="22">
        <f t="shared" si="24"/>
        <v>0</v>
      </c>
      <c r="I86" s="22">
        <f t="shared" si="24"/>
        <v>0</v>
      </c>
      <c r="J86" s="24">
        <f t="shared" si="21"/>
        <v>0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5">P86+M86+J86</f>
        <v>0</v>
      </c>
      <c r="R86" s="88"/>
    </row>
    <row r="87" spans="1:19" x14ac:dyDescent="0.3">
      <c r="A87" s="116" t="s">
        <v>76</v>
      </c>
      <c r="B87" s="116"/>
      <c r="C87" s="114" t="s">
        <v>77</v>
      </c>
      <c r="D87" s="49" t="s">
        <v>78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44">
        <v>0</v>
      </c>
      <c r="O87" s="38">
        <v>0</v>
      </c>
      <c r="P87" s="40">
        <f t="shared" si="23"/>
        <v>0</v>
      </c>
      <c r="Q87" s="41">
        <f t="shared" si="25"/>
        <v>5340</v>
      </c>
      <c r="R87" s="88"/>
    </row>
    <row r="88" spans="1:19" x14ac:dyDescent="0.3">
      <c r="A88" s="129"/>
      <c r="B88" s="129"/>
      <c r="C88" s="119"/>
      <c r="D88" s="36"/>
      <c r="E88" s="42"/>
      <c r="F88" s="43"/>
      <c r="G88" s="43"/>
      <c r="H88" s="43"/>
      <c r="I88" s="43"/>
      <c r="J88" s="34">
        <f t="shared" si="21"/>
        <v>0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5"/>
        <v>0</v>
      </c>
      <c r="R88" s="88"/>
    </row>
    <row r="89" spans="1:19" x14ac:dyDescent="0.3">
      <c r="A89" s="115" t="s">
        <v>79</v>
      </c>
      <c r="B89" s="115"/>
      <c r="C89" s="113" t="s">
        <v>80</v>
      </c>
      <c r="D89" s="103"/>
      <c r="E89" s="37">
        <v>1036</v>
      </c>
      <c r="F89" s="38">
        <v>362</v>
      </c>
      <c r="G89" s="38">
        <v>300</v>
      </c>
      <c r="H89" s="38">
        <v>0</v>
      </c>
      <c r="I89" s="38">
        <v>0</v>
      </c>
      <c r="J89" s="29">
        <f>SUM(D89:H89)</f>
        <v>1698</v>
      </c>
      <c r="K89" s="44">
        <v>0</v>
      </c>
      <c r="L89" s="38">
        <v>0</v>
      </c>
      <c r="M89" s="29">
        <f>SUM(K89:L89)</f>
        <v>0</v>
      </c>
      <c r="N89" s="44">
        <v>0</v>
      </c>
      <c r="O89" s="38">
        <v>0</v>
      </c>
      <c r="P89" s="29">
        <f>SUM(N89:O89)</f>
        <v>0</v>
      </c>
      <c r="Q89" s="41">
        <f>P89+M89+J89</f>
        <v>1698</v>
      </c>
      <c r="R89" s="129" t="s">
        <v>79</v>
      </c>
      <c r="S89" s="104">
        <f>Q89+Q91</f>
        <v>1888</v>
      </c>
    </row>
    <row r="90" spans="1:19" x14ac:dyDescent="0.3">
      <c r="A90" s="116"/>
      <c r="B90" s="116"/>
      <c r="C90" s="114"/>
      <c r="D90" s="103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 t="shared" si="22"/>
        <v>0</v>
      </c>
      <c r="N90" s="55"/>
      <c r="O90" s="43"/>
      <c r="P90" s="34">
        <f t="shared" ref="P90" si="26">SUM(N90:O90)</f>
        <v>0</v>
      </c>
      <c r="Q90" s="35">
        <f t="shared" si="25"/>
        <v>0</v>
      </c>
      <c r="R90" s="129"/>
      <c r="S90" s="105">
        <f>Q90+Q92</f>
        <v>0</v>
      </c>
    </row>
    <row r="91" spans="1:19" x14ac:dyDescent="0.3">
      <c r="A91" s="115" t="s">
        <v>79</v>
      </c>
      <c r="B91" s="115"/>
      <c r="C91" s="113" t="s">
        <v>308</v>
      </c>
      <c r="D91" s="111"/>
      <c r="E91" s="37">
        <v>0</v>
      </c>
      <c r="F91" s="38">
        <v>0</v>
      </c>
      <c r="G91" s="38">
        <v>190</v>
      </c>
      <c r="H91" s="38">
        <v>0</v>
      </c>
      <c r="I91" s="38">
        <v>0</v>
      </c>
      <c r="J91" s="29">
        <f>SUM(E91:I91)</f>
        <v>190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5"/>
        <v>190</v>
      </c>
      <c r="R91" s="88"/>
    </row>
    <row r="92" spans="1:19" x14ac:dyDescent="0.3">
      <c r="A92" s="116"/>
      <c r="B92" s="116"/>
      <c r="C92" s="114"/>
      <c r="D92" s="112"/>
      <c r="E92" s="42"/>
      <c r="F92" s="43"/>
      <c r="G92" s="43"/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5"/>
        <v>0</v>
      </c>
      <c r="R92" s="88"/>
    </row>
    <row r="93" spans="1:19" x14ac:dyDescent="0.3">
      <c r="A93" s="129" t="s">
        <v>81</v>
      </c>
      <c r="B93" s="129"/>
      <c r="C93" s="119" t="s">
        <v>82</v>
      </c>
      <c r="D93" s="36" t="s">
        <v>23</v>
      </c>
      <c r="E93" s="37">
        <v>0</v>
      </c>
      <c r="F93" s="38">
        <v>1673</v>
      </c>
      <c r="G93" s="38">
        <v>10140</v>
      </c>
      <c r="H93" s="38">
        <v>0</v>
      </c>
      <c r="I93" s="38">
        <v>0</v>
      </c>
      <c r="J93" s="29">
        <f t="shared" si="21"/>
        <v>11813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5"/>
        <v>11813</v>
      </c>
      <c r="R93" s="88"/>
    </row>
    <row r="94" spans="1:19" ht="14.4" thickBot="1" x14ac:dyDescent="0.35">
      <c r="A94" s="134"/>
      <c r="B94" s="134"/>
      <c r="C94" s="135"/>
      <c r="D94" s="50"/>
      <c r="E94" s="51"/>
      <c r="F94" s="45"/>
      <c r="G94" s="45"/>
      <c r="H94" s="45"/>
      <c r="I94" s="45"/>
      <c r="J94" s="24">
        <f t="shared" si="21"/>
        <v>0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5"/>
        <v>0</v>
      </c>
      <c r="R94" s="88"/>
    </row>
    <row r="95" spans="1:19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8"/>
    </row>
    <row r="96" spans="1:19" x14ac:dyDescent="0.3">
      <c r="A96" s="120" t="s">
        <v>83</v>
      </c>
      <c r="B96" s="121"/>
      <c r="C96" s="124" t="s">
        <v>84</v>
      </c>
      <c r="D96" s="131"/>
      <c r="E96" s="16">
        <f t="shared" ref="E96:I97" si="27">E98+E100+E102+E104+E106</f>
        <v>88870</v>
      </c>
      <c r="F96" s="17">
        <f t="shared" si="27"/>
        <v>31083</v>
      </c>
      <c r="G96" s="17">
        <f t="shared" si="27"/>
        <v>32329</v>
      </c>
      <c r="H96" s="17">
        <f t="shared" si="27"/>
        <v>526</v>
      </c>
      <c r="I96" s="17">
        <f t="shared" si="27"/>
        <v>0</v>
      </c>
      <c r="J96" s="19">
        <f t="shared" ref="J96:J107" si="28">SUM(E96:I96)</f>
        <v>152808</v>
      </c>
      <c r="K96" s="52">
        <f>K98+K100+K102+K104+K106</f>
        <v>0</v>
      </c>
      <c r="L96" s="17">
        <f>L98+L100+L102+L104+L106</f>
        <v>0</v>
      </c>
      <c r="M96" s="19">
        <f t="shared" ref="M96:M107" si="29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0">SUM(N96:O96)</f>
        <v>0</v>
      </c>
      <c r="Q96" s="20">
        <f t="shared" ref="Q96:Q107" si="31">P96+M96+J96</f>
        <v>152808</v>
      </c>
      <c r="R96" s="88"/>
    </row>
    <row r="97" spans="1:18" ht="14.4" thickBot="1" x14ac:dyDescent="0.35">
      <c r="A97" s="122"/>
      <c r="B97" s="123"/>
      <c r="C97" s="125"/>
      <c r="D97" s="132"/>
      <c r="E97" s="21">
        <f t="shared" si="27"/>
        <v>0</v>
      </c>
      <c r="F97" s="22">
        <f t="shared" si="27"/>
        <v>0</v>
      </c>
      <c r="G97" s="22">
        <f t="shared" si="27"/>
        <v>0</v>
      </c>
      <c r="H97" s="22">
        <f t="shared" si="27"/>
        <v>0</v>
      </c>
      <c r="I97" s="22">
        <f t="shared" si="27"/>
        <v>0</v>
      </c>
      <c r="J97" s="24">
        <f t="shared" si="28"/>
        <v>0</v>
      </c>
      <c r="K97" s="53">
        <f>K99+K101+K103+K105+K107</f>
        <v>0</v>
      </c>
      <c r="L97" s="22">
        <f>L99+L101+L103+L105+L107</f>
        <v>0</v>
      </c>
      <c r="M97" s="24">
        <f t="shared" si="29"/>
        <v>0</v>
      </c>
      <c r="N97" s="53">
        <f>N99+N101+N103+N105+N107</f>
        <v>0</v>
      </c>
      <c r="O97" s="22">
        <f>O99+O101+O103+O105+O107</f>
        <v>0</v>
      </c>
      <c r="P97" s="24">
        <f t="shared" si="30"/>
        <v>0</v>
      </c>
      <c r="Q97" s="25">
        <f t="shared" si="31"/>
        <v>0</v>
      </c>
      <c r="R97" s="88"/>
    </row>
    <row r="98" spans="1:18" x14ac:dyDescent="0.3">
      <c r="A98" s="118" t="s">
        <v>85</v>
      </c>
      <c r="B98" s="116"/>
      <c r="C98" s="114" t="s">
        <v>86</v>
      </c>
      <c r="D98" s="58" t="s">
        <v>72</v>
      </c>
      <c r="E98" s="26">
        <v>65677</v>
      </c>
      <c r="F98" s="27">
        <v>23071</v>
      </c>
      <c r="G98" s="27">
        <v>13528</v>
      </c>
      <c r="H98" s="27">
        <v>217</v>
      </c>
      <c r="I98" s="27">
        <v>0</v>
      </c>
      <c r="J98" s="29">
        <f t="shared" si="28"/>
        <v>102493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0"/>
        <v>0</v>
      </c>
      <c r="Q98" s="30">
        <f t="shared" si="31"/>
        <v>102493</v>
      </c>
      <c r="R98" s="88"/>
    </row>
    <row r="99" spans="1:18" x14ac:dyDescent="0.3">
      <c r="A99" s="128"/>
      <c r="B99" s="129"/>
      <c r="C99" s="119"/>
      <c r="D99" s="59"/>
      <c r="E99" s="42"/>
      <c r="F99" s="43"/>
      <c r="G99" s="43"/>
      <c r="H99" s="43"/>
      <c r="I99" s="43"/>
      <c r="J99" s="34">
        <f t="shared" si="28"/>
        <v>0</v>
      </c>
      <c r="K99" s="55"/>
      <c r="L99" s="43"/>
      <c r="M99" s="34">
        <f t="shared" si="29"/>
        <v>0</v>
      </c>
      <c r="N99" s="55"/>
      <c r="O99" s="43"/>
      <c r="P99" s="34">
        <f t="shared" si="30"/>
        <v>0</v>
      </c>
      <c r="Q99" s="35">
        <f t="shared" si="31"/>
        <v>0</v>
      </c>
      <c r="R99" s="88"/>
    </row>
    <row r="100" spans="1:18" x14ac:dyDescent="0.3">
      <c r="A100" s="128" t="s">
        <v>87</v>
      </c>
      <c r="B100" s="129"/>
      <c r="C100" s="119" t="s">
        <v>88</v>
      </c>
      <c r="D100" s="59" t="s">
        <v>72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8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0"/>
        <v>0</v>
      </c>
      <c r="Q100" s="41">
        <f t="shared" si="31"/>
        <v>350</v>
      </c>
      <c r="R100" s="88"/>
    </row>
    <row r="101" spans="1:18" x14ac:dyDescent="0.3">
      <c r="A101" s="128"/>
      <c r="B101" s="129"/>
      <c r="C101" s="119"/>
      <c r="D101" s="59"/>
      <c r="E101" s="42"/>
      <c r="F101" s="43"/>
      <c r="G101" s="43"/>
      <c r="H101" s="43"/>
      <c r="I101" s="43"/>
      <c r="J101" s="34">
        <f t="shared" si="28"/>
        <v>0</v>
      </c>
      <c r="K101" s="55"/>
      <c r="L101" s="43"/>
      <c r="M101" s="34">
        <f t="shared" si="29"/>
        <v>0</v>
      </c>
      <c r="N101" s="55"/>
      <c r="O101" s="43"/>
      <c r="P101" s="34">
        <f t="shared" si="30"/>
        <v>0</v>
      </c>
      <c r="Q101" s="35">
        <f t="shared" si="31"/>
        <v>0</v>
      </c>
      <c r="R101" s="88"/>
    </row>
    <row r="102" spans="1:18" x14ac:dyDescent="0.3">
      <c r="A102" s="128" t="s">
        <v>89</v>
      </c>
      <c r="B102" s="129"/>
      <c r="C102" s="119" t="s">
        <v>250</v>
      </c>
      <c r="D102" s="59" t="s">
        <v>72</v>
      </c>
      <c r="E102" s="37">
        <v>23193</v>
      </c>
      <c r="F102" s="38">
        <v>6944</v>
      </c>
      <c r="G102" s="38">
        <v>3637</v>
      </c>
      <c r="H102" s="38">
        <v>309</v>
      </c>
      <c r="I102" s="38">
        <v>0</v>
      </c>
      <c r="J102" s="29">
        <f t="shared" si="28"/>
        <v>34083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0"/>
        <v>0</v>
      </c>
      <c r="Q102" s="41">
        <f t="shared" si="31"/>
        <v>34083</v>
      </c>
      <c r="R102" s="88"/>
    </row>
    <row r="103" spans="1:18" x14ac:dyDescent="0.3">
      <c r="A103" s="128"/>
      <c r="B103" s="129"/>
      <c r="C103" s="119"/>
      <c r="D103" s="59"/>
      <c r="E103" s="42"/>
      <c r="F103" s="43"/>
      <c r="G103" s="43"/>
      <c r="H103" s="43"/>
      <c r="I103" s="43"/>
      <c r="J103" s="34">
        <f t="shared" si="28"/>
        <v>0</v>
      </c>
      <c r="K103" s="55"/>
      <c r="L103" s="43"/>
      <c r="M103" s="34">
        <f t="shared" si="29"/>
        <v>0</v>
      </c>
      <c r="N103" s="55"/>
      <c r="O103" s="43"/>
      <c r="P103" s="34">
        <f t="shared" si="30"/>
        <v>0</v>
      </c>
      <c r="Q103" s="35">
        <f t="shared" si="31"/>
        <v>0</v>
      </c>
      <c r="R103" s="88"/>
    </row>
    <row r="104" spans="1:18" x14ac:dyDescent="0.3">
      <c r="A104" s="128" t="s">
        <v>90</v>
      </c>
      <c r="B104" s="129"/>
      <c r="C104" s="119" t="s">
        <v>91</v>
      </c>
      <c r="D104" s="59" t="s">
        <v>92</v>
      </c>
      <c r="E104" s="37">
        <v>0</v>
      </c>
      <c r="F104" s="38">
        <v>228</v>
      </c>
      <c r="G104" s="38">
        <v>464</v>
      </c>
      <c r="H104" s="38">
        <v>0</v>
      </c>
      <c r="I104" s="38">
        <v>0</v>
      </c>
      <c r="J104" s="29">
        <f t="shared" si="28"/>
        <v>692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0"/>
        <v>0</v>
      </c>
      <c r="Q104" s="41">
        <f t="shared" si="31"/>
        <v>692</v>
      </c>
      <c r="R104" s="88"/>
    </row>
    <row r="105" spans="1:18" x14ac:dyDescent="0.3">
      <c r="A105" s="128"/>
      <c r="B105" s="129"/>
      <c r="C105" s="119"/>
      <c r="D105" s="59"/>
      <c r="E105" s="42"/>
      <c r="F105" s="43"/>
      <c r="G105" s="43"/>
      <c r="H105" s="43"/>
      <c r="I105" s="43"/>
      <c r="J105" s="34">
        <f t="shared" si="28"/>
        <v>0</v>
      </c>
      <c r="K105" s="55"/>
      <c r="L105" s="43"/>
      <c r="M105" s="34">
        <f t="shared" si="29"/>
        <v>0</v>
      </c>
      <c r="N105" s="55"/>
      <c r="O105" s="43"/>
      <c r="P105" s="34">
        <f t="shared" si="30"/>
        <v>0</v>
      </c>
      <c r="Q105" s="35">
        <f t="shared" si="31"/>
        <v>0</v>
      </c>
      <c r="R105" s="88"/>
    </row>
    <row r="106" spans="1:18" x14ac:dyDescent="0.3">
      <c r="A106" s="128" t="s">
        <v>93</v>
      </c>
      <c r="B106" s="129"/>
      <c r="C106" s="119" t="s">
        <v>94</v>
      </c>
      <c r="D106" s="59" t="s">
        <v>95</v>
      </c>
      <c r="E106" s="37">
        <v>0</v>
      </c>
      <c r="F106" s="38">
        <v>840</v>
      </c>
      <c r="G106" s="38">
        <v>14350</v>
      </c>
      <c r="H106" s="38">
        <v>0</v>
      </c>
      <c r="I106" s="38">
        <v>0</v>
      </c>
      <c r="J106" s="29">
        <f t="shared" si="28"/>
        <v>15190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0"/>
        <v>0</v>
      </c>
      <c r="Q106" s="41">
        <f t="shared" si="31"/>
        <v>15190</v>
      </c>
      <c r="R106" s="88"/>
    </row>
    <row r="107" spans="1:18" ht="14.4" thickBot="1" x14ac:dyDescent="0.35">
      <c r="A107" s="133"/>
      <c r="B107" s="134"/>
      <c r="C107" s="135"/>
      <c r="D107" s="60"/>
      <c r="E107" s="51"/>
      <c r="F107" s="45"/>
      <c r="G107" s="45"/>
      <c r="H107" s="45"/>
      <c r="I107" s="45"/>
      <c r="J107" s="24">
        <f t="shared" si="28"/>
        <v>0</v>
      </c>
      <c r="K107" s="56"/>
      <c r="L107" s="45"/>
      <c r="M107" s="24">
        <f t="shared" si="29"/>
        <v>0</v>
      </c>
      <c r="N107" s="55"/>
      <c r="O107" s="43"/>
      <c r="P107" s="34">
        <f t="shared" si="30"/>
        <v>0</v>
      </c>
      <c r="Q107" s="35">
        <f t="shared" si="31"/>
        <v>0</v>
      </c>
      <c r="R107" s="88"/>
    </row>
    <row r="108" spans="1:18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8"/>
    </row>
    <row r="109" spans="1:18" x14ac:dyDescent="0.3">
      <c r="A109" s="120" t="s">
        <v>96</v>
      </c>
      <c r="B109" s="121"/>
      <c r="C109" s="124" t="s">
        <v>97</v>
      </c>
      <c r="D109" s="126"/>
      <c r="E109" s="16">
        <f>E111+E113</f>
        <v>0</v>
      </c>
      <c r="F109" s="17">
        <f t="shared" ref="E109:I110" si="32">F111+F113</f>
        <v>0</v>
      </c>
      <c r="G109" s="17">
        <f t="shared" si="32"/>
        <v>188705</v>
      </c>
      <c r="H109" s="17">
        <f t="shared" si="32"/>
        <v>0</v>
      </c>
      <c r="I109" s="17">
        <f t="shared" si="32"/>
        <v>0</v>
      </c>
      <c r="J109" s="19">
        <f t="shared" ref="J109:J114" si="33">SUM(E109:I109)</f>
        <v>188705</v>
      </c>
      <c r="K109" s="16">
        <f>K111+K113</f>
        <v>542081</v>
      </c>
      <c r="L109" s="17">
        <f>L111+L113</f>
        <v>0</v>
      </c>
      <c r="M109" s="19">
        <f t="shared" ref="M109:M114" si="34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5">SUM(N109:O109)</f>
        <v>0</v>
      </c>
      <c r="Q109" s="20">
        <f t="shared" ref="Q109:Q114" si="36">P109+M109+J109</f>
        <v>730786</v>
      </c>
      <c r="R109" s="88"/>
    </row>
    <row r="110" spans="1:18" ht="14.4" thickBot="1" x14ac:dyDescent="0.35">
      <c r="A110" s="122"/>
      <c r="B110" s="123"/>
      <c r="C110" s="125"/>
      <c r="D110" s="127"/>
      <c r="E110" s="21">
        <f t="shared" si="32"/>
        <v>0</v>
      </c>
      <c r="F110" s="22">
        <f t="shared" si="32"/>
        <v>0</v>
      </c>
      <c r="G110" s="22">
        <f t="shared" si="32"/>
        <v>0</v>
      </c>
      <c r="H110" s="22">
        <f t="shared" si="32"/>
        <v>0</v>
      </c>
      <c r="I110" s="22">
        <f t="shared" si="32"/>
        <v>0</v>
      </c>
      <c r="J110" s="24">
        <f t="shared" si="33"/>
        <v>0</v>
      </c>
      <c r="K110" s="21">
        <f>K112+K114</f>
        <v>0</v>
      </c>
      <c r="L110" s="22">
        <f>L112+L114</f>
        <v>0</v>
      </c>
      <c r="M110" s="24">
        <f t="shared" si="34"/>
        <v>0</v>
      </c>
      <c r="N110" s="53">
        <f>N112+N114</f>
        <v>0</v>
      </c>
      <c r="O110" s="22">
        <f>O112+O114</f>
        <v>0</v>
      </c>
      <c r="P110" s="24">
        <f t="shared" si="35"/>
        <v>0</v>
      </c>
      <c r="Q110" s="25">
        <f t="shared" si="36"/>
        <v>0</v>
      </c>
      <c r="R110" s="88"/>
    </row>
    <row r="111" spans="1:18" x14ac:dyDescent="0.3">
      <c r="A111" s="116" t="s">
        <v>98</v>
      </c>
      <c r="B111" s="116"/>
      <c r="C111" s="114" t="s">
        <v>99</v>
      </c>
      <c r="D111" s="49" t="s">
        <v>63</v>
      </c>
      <c r="E111" s="26">
        <v>0</v>
      </c>
      <c r="F111" s="27">
        <v>0</v>
      </c>
      <c r="G111" s="27">
        <v>184205</v>
      </c>
      <c r="H111" s="27">
        <v>0</v>
      </c>
      <c r="I111" s="27">
        <v>0</v>
      </c>
      <c r="J111" s="29">
        <f>SUM(E111:I111)</f>
        <v>184205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5"/>
        <v>0</v>
      </c>
      <c r="Q111" s="30">
        <f t="shared" si="36"/>
        <v>726286</v>
      </c>
      <c r="R111" s="88"/>
    </row>
    <row r="112" spans="1:18" x14ac:dyDescent="0.3">
      <c r="A112" s="129"/>
      <c r="B112" s="129"/>
      <c r="C112" s="119"/>
      <c r="D112" s="36"/>
      <c r="E112" s="42"/>
      <c r="F112" s="43"/>
      <c r="G112" s="43"/>
      <c r="H112" s="43"/>
      <c r="I112" s="43"/>
      <c r="J112" s="34">
        <f t="shared" si="33"/>
        <v>0</v>
      </c>
      <c r="K112" s="42"/>
      <c r="L112" s="43"/>
      <c r="M112" s="34">
        <f t="shared" si="34"/>
        <v>0</v>
      </c>
      <c r="N112" s="55"/>
      <c r="O112" s="43"/>
      <c r="P112" s="34">
        <f t="shared" si="35"/>
        <v>0</v>
      </c>
      <c r="Q112" s="35">
        <f t="shared" si="36"/>
        <v>0</v>
      </c>
      <c r="R112" s="88"/>
    </row>
    <row r="113" spans="1:19" x14ac:dyDescent="0.3">
      <c r="A113" s="129" t="s">
        <v>100</v>
      </c>
      <c r="B113" s="129"/>
      <c r="C113" s="119" t="s">
        <v>101</v>
      </c>
      <c r="D113" s="36" t="s">
        <v>102</v>
      </c>
      <c r="E113" s="37">
        <v>0</v>
      </c>
      <c r="F113" s="38">
        <v>0</v>
      </c>
      <c r="G113" s="38">
        <v>4500</v>
      </c>
      <c r="H113" s="38">
        <v>0</v>
      </c>
      <c r="I113" s="38">
        <v>0</v>
      </c>
      <c r="J113" s="29">
        <f>SUM(E113:I113)</f>
        <v>4500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5"/>
        <v>0</v>
      </c>
      <c r="Q113" s="41">
        <f t="shared" si="36"/>
        <v>4500</v>
      </c>
      <c r="R113" s="88"/>
    </row>
    <row r="114" spans="1:19" ht="14.4" thickBot="1" x14ac:dyDescent="0.35">
      <c r="A114" s="134"/>
      <c r="B114" s="134"/>
      <c r="C114" s="135"/>
      <c r="D114" s="50"/>
      <c r="E114" s="51"/>
      <c r="F114" s="45"/>
      <c r="G114" s="45"/>
      <c r="H114" s="45"/>
      <c r="I114" s="45"/>
      <c r="J114" s="24">
        <f t="shared" si="33"/>
        <v>0</v>
      </c>
      <c r="K114" s="51"/>
      <c r="L114" s="45"/>
      <c r="M114" s="24">
        <f t="shared" si="34"/>
        <v>0</v>
      </c>
      <c r="N114" s="56"/>
      <c r="O114" s="45"/>
      <c r="P114" s="24">
        <f t="shared" si="35"/>
        <v>0</v>
      </c>
      <c r="Q114" s="25">
        <f t="shared" si="36"/>
        <v>0</v>
      </c>
      <c r="R114" s="88"/>
    </row>
    <row r="115" spans="1:19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8"/>
    </row>
    <row r="116" spans="1:19" x14ac:dyDescent="0.3">
      <c r="A116" s="120" t="s">
        <v>103</v>
      </c>
      <c r="B116" s="121"/>
      <c r="C116" s="124" t="s">
        <v>104</v>
      </c>
      <c r="D116" s="126"/>
      <c r="E116" s="16">
        <f t="shared" ref="E116:I117" si="37">E118+E120+E122+E124+E126+E128+E130+E132</f>
        <v>0</v>
      </c>
      <c r="F116" s="17">
        <f t="shared" si="37"/>
        <v>0</v>
      </c>
      <c r="G116" s="17">
        <f t="shared" si="37"/>
        <v>191000</v>
      </c>
      <c r="H116" s="17">
        <f t="shared" si="37"/>
        <v>0</v>
      </c>
      <c r="I116" s="17">
        <f t="shared" si="37"/>
        <v>2200</v>
      </c>
      <c r="J116" s="19">
        <f t="shared" ref="J116:J133" si="38">SUM(E116:I116)</f>
        <v>193200</v>
      </c>
      <c r="K116" s="16">
        <f>K118+K120+K122+K124+K126+K128+K130+K132</f>
        <v>0</v>
      </c>
      <c r="L116" s="17">
        <f>L118+L120+L122+L124+L126+L128+L132</f>
        <v>0</v>
      </c>
      <c r="M116" s="19">
        <f t="shared" ref="M116:M129" si="39">SUM(K116:L116)</f>
        <v>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0">SUM(N116:O116)</f>
        <v>17160</v>
      </c>
      <c r="Q116" s="20">
        <f>P116+M116+J116</f>
        <v>210360</v>
      </c>
      <c r="R116" s="88"/>
    </row>
    <row r="117" spans="1:19" ht="14.4" thickBot="1" x14ac:dyDescent="0.35">
      <c r="A117" s="122"/>
      <c r="B117" s="123"/>
      <c r="C117" s="125"/>
      <c r="D117" s="127"/>
      <c r="E117" s="21">
        <f t="shared" si="37"/>
        <v>0</v>
      </c>
      <c r="F117" s="22">
        <f t="shared" si="37"/>
        <v>0</v>
      </c>
      <c r="G117" s="22">
        <f t="shared" si="37"/>
        <v>0</v>
      </c>
      <c r="H117" s="22">
        <f t="shared" si="37"/>
        <v>0</v>
      </c>
      <c r="I117" s="22">
        <f t="shared" si="37"/>
        <v>0</v>
      </c>
      <c r="J117" s="24">
        <f t="shared" si="38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9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0"/>
        <v>0</v>
      </c>
      <c r="Q117" s="25">
        <f t="shared" ref="Q117:Q133" si="41">P117+M117+J117</f>
        <v>0</v>
      </c>
      <c r="R117" s="88"/>
    </row>
    <row r="118" spans="1:19" x14ac:dyDescent="0.3">
      <c r="A118" s="136" t="s">
        <v>105</v>
      </c>
      <c r="B118" s="137"/>
      <c r="C118" s="138" t="s">
        <v>106</v>
      </c>
      <c r="D118" s="100" t="s">
        <v>107</v>
      </c>
      <c r="E118" s="16">
        <v>0</v>
      </c>
      <c r="F118" s="17">
        <v>0</v>
      </c>
      <c r="G118" s="17">
        <v>29500</v>
      </c>
      <c r="H118" s="17">
        <v>0</v>
      </c>
      <c r="I118" s="17">
        <v>0</v>
      </c>
      <c r="J118" s="19">
        <f t="shared" si="38"/>
        <v>29500</v>
      </c>
      <c r="K118" s="16">
        <v>0</v>
      </c>
      <c r="L118" s="17">
        <v>0</v>
      </c>
      <c r="M118" s="19">
        <f>SUM(K118:L118)</f>
        <v>0</v>
      </c>
      <c r="N118" s="52">
        <v>0</v>
      </c>
      <c r="O118" s="17">
        <v>0</v>
      </c>
      <c r="P118" s="19">
        <f t="shared" si="40"/>
        <v>0</v>
      </c>
      <c r="Q118" s="20">
        <f t="shared" si="41"/>
        <v>29500</v>
      </c>
      <c r="R118" s="136" t="s">
        <v>105</v>
      </c>
      <c r="S118" s="104">
        <f>Q118+Q120+Q122+Q124</f>
        <v>51000</v>
      </c>
    </row>
    <row r="119" spans="1:19" x14ac:dyDescent="0.3">
      <c r="A119" s="128"/>
      <c r="B119" s="129"/>
      <c r="C119" s="119"/>
      <c r="D119" s="36"/>
      <c r="E119" s="42"/>
      <c r="F119" s="43"/>
      <c r="G119" s="43"/>
      <c r="H119" s="43"/>
      <c r="I119" s="43"/>
      <c r="J119" s="34">
        <f t="shared" si="38"/>
        <v>0</v>
      </c>
      <c r="K119" s="42"/>
      <c r="L119" s="43"/>
      <c r="M119" s="34">
        <f t="shared" si="39"/>
        <v>0</v>
      </c>
      <c r="N119" s="55"/>
      <c r="O119" s="43"/>
      <c r="P119" s="34">
        <f t="shared" si="40"/>
        <v>0</v>
      </c>
      <c r="Q119" s="35">
        <f t="shared" si="41"/>
        <v>0</v>
      </c>
      <c r="R119" s="128"/>
      <c r="S119" s="105">
        <f>Q119+Q121+Q123+Q125</f>
        <v>0</v>
      </c>
    </row>
    <row r="120" spans="1:19" x14ac:dyDescent="0.3">
      <c r="A120" s="118" t="s">
        <v>105</v>
      </c>
      <c r="B120" s="129"/>
      <c r="C120" s="119" t="s">
        <v>108</v>
      </c>
      <c r="D120" s="36" t="s">
        <v>63</v>
      </c>
      <c r="E120" s="37">
        <v>0</v>
      </c>
      <c r="F120" s="38">
        <v>0</v>
      </c>
      <c r="G120" s="38">
        <v>15000</v>
      </c>
      <c r="H120" s="38">
        <v>0</v>
      </c>
      <c r="I120" s="38">
        <v>0</v>
      </c>
      <c r="J120" s="29">
        <f t="shared" si="38"/>
        <v>15000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0"/>
        <v>0</v>
      </c>
      <c r="Q120" s="41">
        <f t="shared" si="41"/>
        <v>15000</v>
      </c>
      <c r="R120" s="88"/>
    </row>
    <row r="121" spans="1:19" x14ac:dyDescent="0.3">
      <c r="A121" s="128"/>
      <c r="B121" s="129"/>
      <c r="C121" s="119"/>
      <c r="D121" s="36"/>
      <c r="E121" s="42"/>
      <c r="F121" s="43"/>
      <c r="G121" s="43"/>
      <c r="H121" s="43"/>
      <c r="I121" s="43"/>
      <c r="J121" s="34">
        <f t="shared" si="38"/>
        <v>0</v>
      </c>
      <c r="K121" s="42"/>
      <c r="L121" s="43"/>
      <c r="M121" s="34">
        <f t="shared" si="39"/>
        <v>0</v>
      </c>
      <c r="N121" s="55"/>
      <c r="O121" s="43"/>
      <c r="P121" s="34">
        <f t="shared" si="40"/>
        <v>0</v>
      </c>
      <c r="Q121" s="35">
        <f t="shared" si="41"/>
        <v>0</v>
      </c>
      <c r="R121" s="88"/>
    </row>
    <row r="122" spans="1:19" x14ac:dyDescent="0.3">
      <c r="A122" s="128" t="s">
        <v>105</v>
      </c>
      <c r="B122" s="129"/>
      <c r="C122" s="119" t="s">
        <v>109</v>
      </c>
      <c r="D122" s="36" t="s">
        <v>102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38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0"/>
        <v>0</v>
      </c>
      <c r="Q122" s="41">
        <f t="shared" si="41"/>
        <v>6000</v>
      </c>
      <c r="R122" s="88"/>
    </row>
    <row r="123" spans="1:19" x14ac:dyDescent="0.3">
      <c r="A123" s="128"/>
      <c r="B123" s="129"/>
      <c r="C123" s="119"/>
      <c r="D123" s="36"/>
      <c r="E123" s="42"/>
      <c r="F123" s="43"/>
      <c r="G123" s="43"/>
      <c r="H123" s="43"/>
      <c r="I123" s="43"/>
      <c r="J123" s="34">
        <f t="shared" si="38"/>
        <v>0</v>
      </c>
      <c r="K123" s="42"/>
      <c r="L123" s="43"/>
      <c r="M123" s="34">
        <f t="shared" si="39"/>
        <v>0</v>
      </c>
      <c r="N123" s="55"/>
      <c r="O123" s="43"/>
      <c r="P123" s="34">
        <f t="shared" si="40"/>
        <v>0</v>
      </c>
      <c r="Q123" s="35">
        <f t="shared" si="41"/>
        <v>0</v>
      </c>
      <c r="R123" s="88"/>
    </row>
    <row r="124" spans="1:19" x14ac:dyDescent="0.3">
      <c r="A124" s="128" t="s">
        <v>105</v>
      </c>
      <c r="B124" s="129"/>
      <c r="C124" s="119" t="s">
        <v>110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8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0"/>
        <v>0</v>
      </c>
      <c r="Q124" s="41">
        <f t="shared" si="41"/>
        <v>500</v>
      </c>
      <c r="R124" s="88"/>
    </row>
    <row r="125" spans="1:19" x14ac:dyDescent="0.3">
      <c r="A125" s="128"/>
      <c r="B125" s="129"/>
      <c r="C125" s="119"/>
      <c r="D125" s="36"/>
      <c r="E125" s="42"/>
      <c r="F125" s="43"/>
      <c r="G125" s="43"/>
      <c r="H125" s="43"/>
      <c r="I125" s="43"/>
      <c r="J125" s="34">
        <f t="shared" si="38"/>
        <v>0</v>
      </c>
      <c r="K125" s="42"/>
      <c r="L125" s="43"/>
      <c r="M125" s="34">
        <f t="shared" si="39"/>
        <v>0</v>
      </c>
      <c r="N125" s="55"/>
      <c r="O125" s="43"/>
      <c r="P125" s="34">
        <f t="shared" si="40"/>
        <v>0</v>
      </c>
      <c r="Q125" s="35">
        <f t="shared" si="41"/>
        <v>0</v>
      </c>
      <c r="R125" s="88"/>
    </row>
    <row r="126" spans="1:19" x14ac:dyDescent="0.3">
      <c r="A126" s="117" t="s">
        <v>111</v>
      </c>
      <c r="B126" s="115"/>
      <c r="C126" s="113" t="s">
        <v>309</v>
      </c>
      <c r="D126" s="36" t="s">
        <v>112</v>
      </c>
      <c r="E126" s="37">
        <v>0</v>
      </c>
      <c r="F126" s="38">
        <v>0</v>
      </c>
      <c r="G126" s="38">
        <v>0</v>
      </c>
      <c r="H126" s="38">
        <v>0</v>
      </c>
      <c r="I126" s="38">
        <v>2200</v>
      </c>
      <c r="J126" s="29">
        <f t="shared" si="38"/>
        <v>2200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0"/>
        <v>17160</v>
      </c>
      <c r="Q126" s="41">
        <f t="shared" si="41"/>
        <v>19360</v>
      </c>
      <c r="R126" s="117" t="s">
        <v>111</v>
      </c>
      <c r="S126" s="104">
        <f>Q126+Q128</f>
        <v>19360</v>
      </c>
    </row>
    <row r="127" spans="1:19" x14ac:dyDescent="0.3">
      <c r="A127" s="118"/>
      <c r="B127" s="116"/>
      <c r="C127" s="114"/>
      <c r="D127" s="36"/>
      <c r="E127" s="42"/>
      <c r="F127" s="43"/>
      <c r="G127" s="43"/>
      <c r="H127" s="43"/>
      <c r="I127" s="43"/>
      <c r="J127" s="34">
        <f t="shared" si="38"/>
        <v>0</v>
      </c>
      <c r="K127" s="42"/>
      <c r="L127" s="43"/>
      <c r="M127" s="34">
        <f t="shared" si="39"/>
        <v>0</v>
      </c>
      <c r="N127" s="55"/>
      <c r="O127" s="43"/>
      <c r="P127" s="34">
        <f t="shared" si="40"/>
        <v>0</v>
      </c>
      <c r="Q127" s="35">
        <f t="shared" si="41"/>
        <v>0</v>
      </c>
      <c r="R127" s="118"/>
      <c r="S127" s="105">
        <f>Q127+Q129</f>
        <v>0</v>
      </c>
    </row>
    <row r="128" spans="1:19" hidden="1" x14ac:dyDescent="0.3">
      <c r="A128" s="117" t="s">
        <v>111</v>
      </c>
      <c r="B128" s="115"/>
      <c r="C128" s="113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8"/>
        <v>0</v>
      </c>
      <c r="K128" s="94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0"/>
        <v>0</v>
      </c>
      <c r="Q128" s="41">
        <f t="shared" si="41"/>
        <v>0</v>
      </c>
      <c r="R128" s="88"/>
    </row>
    <row r="129" spans="1:18" hidden="1" x14ac:dyDescent="0.3">
      <c r="A129" s="118"/>
      <c r="B129" s="116"/>
      <c r="C129" s="114"/>
      <c r="D129" s="36"/>
      <c r="E129" s="42"/>
      <c r="F129" s="43"/>
      <c r="G129" s="43"/>
      <c r="H129" s="43"/>
      <c r="I129" s="43"/>
      <c r="J129" s="34">
        <f t="shared" si="38"/>
        <v>0</v>
      </c>
      <c r="K129" s="95"/>
      <c r="L129" s="43"/>
      <c r="M129" s="34">
        <f t="shared" si="39"/>
        <v>0</v>
      </c>
      <c r="N129" s="55"/>
      <c r="O129" s="43"/>
      <c r="P129" s="34">
        <f t="shared" si="40"/>
        <v>0</v>
      </c>
      <c r="Q129" s="35">
        <f t="shared" si="41"/>
        <v>0</v>
      </c>
      <c r="R129" s="88"/>
    </row>
    <row r="130" spans="1:18" x14ac:dyDescent="0.3">
      <c r="A130" s="117" t="s">
        <v>111</v>
      </c>
      <c r="B130" s="115"/>
      <c r="C130" s="113" t="s">
        <v>310</v>
      </c>
      <c r="D130" s="36" t="s">
        <v>112</v>
      </c>
      <c r="E130" s="37">
        <v>0</v>
      </c>
      <c r="F130" s="38">
        <v>0</v>
      </c>
      <c r="G130" s="38">
        <v>140000</v>
      </c>
      <c r="H130" s="38">
        <v>0</v>
      </c>
      <c r="I130" s="38">
        <v>0</v>
      </c>
      <c r="J130" s="29">
        <f>SUM(E130:I130)</f>
        <v>140000</v>
      </c>
      <c r="K130" s="94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>SUM(N130:O130)</f>
        <v>0</v>
      </c>
      <c r="Q130" s="41">
        <f t="shared" si="41"/>
        <v>140000</v>
      </c>
      <c r="R130" s="88"/>
    </row>
    <row r="131" spans="1:18" ht="14.4" thickBot="1" x14ac:dyDescent="0.35">
      <c r="A131" s="157"/>
      <c r="B131" s="158"/>
      <c r="C131" s="159"/>
      <c r="D131" s="50"/>
      <c r="E131" s="51"/>
      <c r="F131" s="45"/>
      <c r="G131" s="45"/>
      <c r="H131" s="45"/>
      <c r="I131" s="45"/>
      <c r="J131" s="24">
        <f>SUM(E131:I131)</f>
        <v>0</v>
      </c>
      <c r="K131" s="101"/>
      <c r="L131" s="45"/>
      <c r="M131" s="24">
        <f>SUM(K131:L131)</f>
        <v>0</v>
      </c>
      <c r="N131" s="56"/>
      <c r="O131" s="45"/>
      <c r="P131" s="24">
        <f>SUM(N131:O131)</f>
        <v>0</v>
      </c>
      <c r="Q131" s="25">
        <f t="shared" si="41"/>
        <v>0</v>
      </c>
      <c r="R131" s="88"/>
    </row>
    <row r="132" spans="1:18" hidden="1" x14ac:dyDescent="0.3">
      <c r="A132" s="118" t="s">
        <v>111</v>
      </c>
      <c r="B132" s="116"/>
      <c r="C132" s="114" t="s">
        <v>251</v>
      </c>
      <c r="D132" s="49" t="s">
        <v>112</v>
      </c>
      <c r="E132" s="26">
        <v>0</v>
      </c>
      <c r="F132" s="27">
        <v>0</v>
      </c>
      <c r="G132" s="27">
        <v>0</v>
      </c>
      <c r="H132" s="27">
        <v>0</v>
      </c>
      <c r="I132" s="27">
        <v>0</v>
      </c>
      <c r="J132" s="29">
        <f t="shared" si="38"/>
        <v>0</v>
      </c>
      <c r="K132" s="96">
        <v>0</v>
      </c>
      <c r="L132" s="27">
        <v>0</v>
      </c>
      <c r="M132" s="29">
        <f>SUM(K132:L132)</f>
        <v>0</v>
      </c>
      <c r="N132" s="54">
        <v>0</v>
      </c>
      <c r="O132" s="27">
        <v>0</v>
      </c>
      <c r="P132" s="29">
        <f t="shared" si="40"/>
        <v>0</v>
      </c>
      <c r="Q132" s="30">
        <f t="shared" si="41"/>
        <v>0</v>
      </c>
      <c r="R132" s="88"/>
    </row>
    <row r="133" spans="1:18" ht="14.4" hidden="1" thickBot="1" x14ac:dyDescent="0.35">
      <c r="A133" s="133"/>
      <c r="B133" s="134"/>
      <c r="C133" s="135"/>
      <c r="D133" s="50"/>
      <c r="E133" s="51"/>
      <c r="F133" s="45"/>
      <c r="G133" s="45"/>
      <c r="H133" s="45"/>
      <c r="I133" s="45"/>
      <c r="J133" s="24">
        <f t="shared" si="38"/>
        <v>0</v>
      </c>
      <c r="K133" s="51"/>
      <c r="L133" s="45"/>
      <c r="M133" s="24">
        <f>SUM(K133:L133)</f>
        <v>0</v>
      </c>
      <c r="N133" s="56"/>
      <c r="O133" s="45"/>
      <c r="P133" s="24">
        <f t="shared" si="40"/>
        <v>0</v>
      </c>
      <c r="Q133" s="25">
        <f t="shared" si="41"/>
        <v>0</v>
      </c>
      <c r="R133" s="88"/>
    </row>
    <row r="134" spans="1:18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8"/>
    </row>
    <row r="135" spans="1:18" x14ac:dyDescent="0.3">
      <c r="A135" s="120" t="s">
        <v>113</v>
      </c>
      <c r="B135" s="121"/>
      <c r="C135" s="124" t="s">
        <v>114</v>
      </c>
      <c r="D135" s="126"/>
      <c r="E135" s="16">
        <f t="shared" ref="E135:I136" si="42">E137+E139+E141+E143+E145</f>
        <v>200371</v>
      </c>
      <c r="F135" s="17">
        <f t="shared" si="42"/>
        <v>68892</v>
      </c>
      <c r="G135" s="17">
        <f t="shared" si="42"/>
        <v>57226</v>
      </c>
      <c r="H135" s="17">
        <f t="shared" si="42"/>
        <v>3080</v>
      </c>
      <c r="I135" s="17">
        <f t="shared" si="42"/>
        <v>0</v>
      </c>
      <c r="J135" s="18">
        <f t="shared" ref="J135:J146" si="43">SUM(E135:I135)</f>
        <v>329569</v>
      </c>
      <c r="K135" s="16">
        <f>K137+K139+K141+K143+K145</f>
        <v>0</v>
      </c>
      <c r="L135" s="17">
        <f>L137+L139+L141+L143+L145</f>
        <v>0</v>
      </c>
      <c r="M135" s="19">
        <f t="shared" ref="M135:M146" si="44">SUM(K135:L135)</f>
        <v>0</v>
      </c>
      <c r="N135" s="52">
        <f>N137+N139+N141+N143+N145</f>
        <v>0</v>
      </c>
      <c r="O135" s="52">
        <f>O137+O139+O141+O143+O145</f>
        <v>0</v>
      </c>
      <c r="P135" s="19">
        <f t="shared" ref="P135:P146" si="45">SUM(N135:O135)</f>
        <v>0</v>
      </c>
      <c r="Q135" s="20">
        <f t="shared" ref="Q135:Q146" si="46">P135+M135+J135</f>
        <v>329569</v>
      </c>
      <c r="R135" s="88"/>
    </row>
    <row r="136" spans="1:18" ht="14.4" thickBot="1" x14ac:dyDescent="0.35">
      <c r="A136" s="122"/>
      <c r="B136" s="123"/>
      <c r="C136" s="125"/>
      <c r="D136" s="127"/>
      <c r="E136" s="21">
        <f t="shared" si="42"/>
        <v>0</v>
      </c>
      <c r="F136" s="22">
        <f t="shared" si="42"/>
        <v>0</v>
      </c>
      <c r="G136" s="22">
        <f t="shared" si="42"/>
        <v>0</v>
      </c>
      <c r="H136" s="22">
        <f t="shared" si="42"/>
        <v>0</v>
      </c>
      <c r="I136" s="22">
        <f t="shared" si="42"/>
        <v>0</v>
      </c>
      <c r="J136" s="23">
        <f t="shared" si="43"/>
        <v>0</v>
      </c>
      <c r="K136" s="21">
        <f>K138+K140+K142+K144+K146</f>
        <v>0</v>
      </c>
      <c r="L136" s="22">
        <f>L138+L140+L142+L144+L146</f>
        <v>0</v>
      </c>
      <c r="M136" s="24">
        <f t="shared" si="44"/>
        <v>0</v>
      </c>
      <c r="N136" s="53">
        <f>N138+N140+N142+N144+N146</f>
        <v>0</v>
      </c>
      <c r="O136" s="53">
        <f>O138+O140+O142+O144+O146</f>
        <v>0</v>
      </c>
      <c r="P136" s="24">
        <f t="shared" si="45"/>
        <v>0</v>
      </c>
      <c r="Q136" s="25">
        <f t="shared" si="46"/>
        <v>0</v>
      </c>
      <c r="R136" s="88"/>
    </row>
    <row r="137" spans="1:18" x14ac:dyDescent="0.3">
      <c r="A137" s="118" t="s">
        <v>115</v>
      </c>
      <c r="B137" s="116"/>
      <c r="C137" s="114" t="s">
        <v>116</v>
      </c>
      <c r="D137" s="49" t="s">
        <v>117</v>
      </c>
      <c r="E137" s="26">
        <v>184261</v>
      </c>
      <c r="F137" s="27">
        <v>63907</v>
      </c>
      <c r="G137" s="27">
        <v>50168</v>
      </c>
      <c r="H137" s="27">
        <v>2694</v>
      </c>
      <c r="I137" s="27">
        <v>0</v>
      </c>
      <c r="J137" s="29">
        <f t="shared" si="43"/>
        <v>301030</v>
      </c>
      <c r="K137" s="96">
        <v>0</v>
      </c>
      <c r="L137" s="27">
        <v>0</v>
      </c>
      <c r="M137" s="29">
        <f>SUM(K137:L137)</f>
        <v>0</v>
      </c>
      <c r="N137" s="54">
        <v>0</v>
      </c>
      <c r="O137" s="27">
        <v>0</v>
      </c>
      <c r="P137" s="29">
        <f t="shared" si="45"/>
        <v>0</v>
      </c>
      <c r="Q137" s="30">
        <f t="shared" si="46"/>
        <v>301030</v>
      </c>
      <c r="R137" s="88"/>
    </row>
    <row r="138" spans="1:18" x14ac:dyDescent="0.3">
      <c r="A138" s="128"/>
      <c r="B138" s="129"/>
      <c r="C138" s="119"/>
      <c r="D138" s="36"/>
      <c r="E138" s="42"/>
      <c r="F138" s="43"/>
      <c r="G138" s="43"/>
      <c r="H138" s="43"/>
      <c r="I138" s="43"/>
      <c r="J138" s="34">
        <f t="shared" si="43"/>
        <v>0</v>
      </c>
      <c r="K138" s="95"/>
      <c r="L138" s="43"/>
      <c r="M138" s="34">
        <f t="shared" si="44"/>
        <v>0</v>
      </c>
      <c r="N138" s="55"/>
      <c r="O138" s="43"/>
      <c r="P138" s="34">
        <f t="shared" si="45"/>
        <v>0</v>
      </c>
      <c r="Q138" s="35">
        <f t="shared" si="46"/>
        <v>0</v>
      </c>
      <c r="R138" s="88"/>
    </row>
    <row r="139" spans="1:18" x14ac:dyDescent="0.3">
      <c r="A139" s="117" t="s">
        <v>118</v>
      </c>
      <c r="B139" s="115"/>
      <c r="C139" s="113" t="s">
        <v>311</v>
      </c>
      <c r="D139" s="111"/>
      <c r="E139" s="37">
        <v>0</v>
      </c>
      <c r="F139" s="38">
        <v>0</v>
      </c>
      <c r="G139" s="38">
        <v>0</v>
      </c>
      <c r="H139" s="38">
        <v>37</v>
      </c>
      <c r="I139" s="38">
        <v>0</v>
      </c>
      <c r="J139" s="28">
        <f t="shared" si="43"/>
        <v>37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5"/>
        <v>0</v>
      </c>
      <c r="Q139" s="41">
        <f t="shared" si="46"/>
        <v>37</v>
      </c>
      <c r="R139" s="88"/>
    </row>
    <row r="140" spans="1:18" x14ac:dyDescent="0.3">
      <c r="A140" s="118"/>
      <c r="B140" s="116"/>
      <c r="C140" s="114"/>
      <c r="D140" s="112"/>
      <c r="E140" s="42"/>
      <c r="F140" s="43"/>
      <c r="G140" s="43"/>
      <c r="H140" s="43"/>
      <c r="I140" s="43"/>
      <c r="J140" s="33">
        <f t="shared" si="43"/>
        <v>0</v>
      </c>
      <c r="K140" s="42"/>
      <c r="L140" s="43"/>
      <c r="M140" s="34">
        <f t="shared" si="44"/>
        <v>0</v>
      </c>
      <c r="N140" s="55"/>
      <c r="O140" s="55"/>
      <c r="P140" s="34">
        <f t="shared" si="45"/>
        <v>0</v>
      </c>
      <c r="Q140" s="35">
        <f t="shared" si="46"/>
        <v>0</v>
      </c>
      <c r="R140" s="88"/>
    </row>
    <row r="141" spans="1:18" x14ac:dyDescent="0.3">
      <c r="A141" s="128" t="s">
        <v>119</v>
      </c>
      <c r="B141" s="129"/>
      <c r="C141" s="119" t="s">
        <v>290</v>
      </c>
      <c r="D141" s="13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6"/>
        <v>150</v>
      </c>
      <c r="R141" s="88"/>
    </row>
    <row r="142" spans="1:18" x14ac:dyDescent="0.3">
      <c r="A142" s="128"/>
      <c r="B142" s="129"/>
      <c r="C142" s="119"/>
      <c r="D142" s="130"/>
      <c r="E142" s="42"/>
      <c r="F142" s="43"/>
      <c r="G142" s="43"/>
      <c r="H142" s="43"/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6"/>
        <v>0</v>
      </c>
      <c r="R142" s="88"/>
    </row>
    <row r="143" spans="1:18" ht="13.8" hidden="1" customHeight="1" x14ac:dyDescent="0.3">
      <c r="A143" s="128" t="s">
        <v>120</v>
      </c>
      <c r="B143" s="129"/>
      <c r="C143" s="119" t="s">
        <v>289</v>
      </c>
      <c r="D143" s="5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3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5"/>
        <v>0</v>
      </c>
      <c r="Q143" s="41">
        <f t="shared" si="46"/>
        <v>0</v>
      </c>
      <c r="R143" s="88"/>
    </row>
    <row r="144" spans="1:18" hidden="1" x14ac:dyDescent="0.3">
      <c r="A144" s="128"/>
      <c r="B144" s="129"/>
      <c r="C144" s="119"/>
      <c r="D144" s="59"/>
      <c r="E144" s="42"/>
      <c r="F144" s="43"/>
      <c r="G144" s="43"/>
      <c r="H144" s="43"/>
      <c r="I144" s="43"/>
      <c r="J144" s="33">
        <f t="shared" si="43"/>
        <v>0</v>
      </c>
      <c r="K144" s="42"/>
      <c r="L144" s="43"/>
      <c r="M144" s="34">
        <f t="shared" si="44"/>
        <v>0</v>
      </c>
      <c r="N144" s="55"/>
      <c r="O144" s="55"/>
      <c r="P144" s="34">
        <f t="shared" si="45"/>
        <v>0</v>
      </c>
      <c r="Q144" s="35">
        <f t="shared" si="46"/>
        <v>0</v>
      </c>
      <c r="R144" s="88"/>
    </row>
    <row r="145" spans="1:19" x14ac:dyDescent="0.3">
      <c r="A145" s="128" t="s">
        <v>120</v>
      </c>
      <c r="B145" s="129"/>
      <c r="C145" s="119" t="s">
        <v>121</v>
      </c>
      <c r="D145" s="59" t="s">
        <v>122</v>
      </c>
      <c r="E145" s="94">
        <v>16110</v>
      </c>
      <c r="F145" s="97">
        <v>4985</v>
      </c>
      <c r="G145" s="97">
        <v>7058</v>
      </c>
      <c r="H145" s="97">
        <v>199</v>
      </c>
      <c r="I145" s="38">
        <v>0</v>
      </c>
      <c r="J145" s="28">
        <f t="shared" si="43"/>
        <v>28352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5"/>
        <v>0</v>
      </c>
      <c r="Q145" s="41">
        <f t="shared" si="46"/>
        <v>28352</v>
      </c>
      <c r="R145" s="88"/>
    </row>
    <row r="146" spans="1:19" ht="14.4" thickBot="1" x14ac:dyDescent="0.35">
      <c r="A146" s="133"/>
      <c r="B146" s="134"/>
      <c r="C146" s="135"/>
      <c r="D146" s="60"/>
      <c r="E146" s="51"/>
      <c r="F146" s="45"/>
      <c r="G146" s="45"/>
      <c r="H146" s="45"/>
      <c r="I146" s="45"/>
      <c r="J146" s="23">
        <f t="shared" si="43"/>
        <v>0</v>
      </c>
      <c r="K146" s="51"/>
      <c r="L146" s="45"/>
      <c r="M146" s="24">
        <f t="shared" si="44"/>
        <v>0</v>
      </c>
      <c r="N146" s="56"/>
      <c r="O146" s="56"/>
      <c r="P146" s="24">
        <f t="shared" si="45"/>
        <v>0</v>
      </c>
      <c r="Q146" s="25">
        <f t="shared" si="46"/>
        <v>0</v>
      </c>
      <c r="R146" s="88"/>
    </row>
    <row r="147" spans="1:19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8"/>
    </row>
    <row r="148" spans="1:19" x14ac:dyDescent="0.3">
      <c r="A148" s="120" t="s">
        <v>123</v>
      </c>
      <c r="B148" s="121"/>
      <c r="C148" s="124" t="s">
        <v>124</v>
      </c>
      <c r="D148" s="131"/>
      <c r="E148" s="16">
        <f t="shared" ref="E148:H149" si="47">E150+E152+E154+E156</f>
        <v>0</v>
      </c>
      <c r="F148" s="17">
        <f t="shared" si="47"/>
        <v>0</v>
      </c>
      <c r="G148" s="17">
        <f t="shared" si="47"/>
        <v>0</v>
      </c>
      <c r="H148" s="17">
        <f t="shared" si="47"/>
        <v>182755</v>
      </c>
      <c r="I148" s="17">
        <f>I150+I152+I154+I156</f>
        <v>0</v>
      </c>
      <c r="J148" s="19">
        <f>SUM(E148:I148)</f>
        <v>182755</v>
      </c>
      <c r="K148" s="52">
        <f>K150+K152+K154+K156</f>
        <v>0</v>
      </c>
      <c r="L148" s="17">
        <f>L150+L152+L154+L156</f>
        <v>0</v>
      </c>
      <c r="M148" s="19">
        <f t="shared" ref="M148:M157" si="48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9">SUM(N148:O148)</f>
        <v>0</v>
      </c>
      <c r="Q148" s="20">
        <f>P148+M148+J148</f>
        <v>182755</v>
      </c>
      <c r="R148" s="88"/>
    </row>
    <row r="149" spans="1:19" ht="14.4" thickBot="1" x14ac:dyDescent="0.35">
      <c r="A149" s="122"/>
      <c r="B149" s="123"/>
      <c r="C149" s="125"/>
      <c r="D149" s="132"/>
      <c r="E149" s="21">
        <f t="shared" si="47"/>
        <v>0</v>
      </c>
      <c r="F149" s="22">
        <f t="shared" si="47"/>
        <v>0</v>
      </c>
      <c r="G149" s="22">
        <f t="shared" si="47"/>
        <v>0</v>
      </c>
      <c r="H149" s="22">
        <f t="shared" si="47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48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  <c r="R149" s="88"/>
    </row>
    <row r="150" spans="1:19" x14ac:dyDescent="0.3">
      <c r="A150" s="136" t="s">
        <v>125</v>
      </c>
      <c r="B150" s="137"/>
      <c r="C150" s="138" t="s">
        <v>126</v>
      </c>
      <c r="D150" s="102" t="s">
        <v>127</v>
      </c>
      <c r="E150" s="16">
        <v>0</v>
      </c>
      <c r="F150" s="17">
        <v>0</v>
      </c>
      <c r="G150" s="17">
        <v>0</v>
      </c>
      <c r="H150" s="17">
        <v>162955</v>
      </c>
      <c r="I150" s="17">
        <v>0</v>
      </c>
      <c r="J150" s="19">
        <f t="shared" ref="J150:J157" si="50">SUM(E150:I150)</f>
        <v>162955</v>
      </c>
      <c r="K150" s="52">
        <v>0</v>
      </c>
      <c r="L150" s="17">
        <v>0</v>
      </c>
      <c r="M150" s="19">
        <f t="shared" si="48"/>
        <v>0</v>
      </c>
      <c r="N150" s="52">
        <v>0</v>
      </c>
      <c r="O150" s="17">
        <v>0</v>
      </c>
      <c r="P150" s="19">
        <f t="shared" si="49"/>
        <v>0</v>
      </c>
      <c r="Q150" s="20">
        <f t="shared" ref="Q150:Q157" si="51">P150+M150+J150</f>
        <v>162955</v>
      </c>
      <c r="R150" s="136" t="s">
        <v>125</v>
      </c>
      <c r="S150" s="104">
        <f>Q150+Q152</f>
        <v>165255</v>
      </c>
    </row>
    <row r="151" spans="1:19" x14ac:dyDescent="0.3">
      <c r="A151" s="128"/>
      <c r="B151" s="129"/>
      <c r="C151" s="119"/>
      <c r="D151" s="59"/>
      <c r="E151" s="42"/>
      <c r="F151" s="43"/>
      <c r="G151" s="43"/>
      <c r="H151" s="43"/>
      <c r="I151" s="43"/>
      <c r="J151" s="34">
        <f t="shared" si="50"/>
        <v>0</v>
      </c>
      <c r="K151" s="55"/>
      <c r="L151" s="43"/>
      <c r="M151" s="34">
        <f t="shared" si="48"/>
        <v>0</v>
      </c>
      <c r="N151" s="55"/>
      <c r="O151" s="43"/>
      <c r="P151" s="34">
        <f t="shared" si="49"/>
        <v>0</v>
      </c>
      <c r="Q151" s="35">
        <f t="shared" si="51"/>
        <v>0</v>
      </c>
      <c r="R151" s="128"/>
      <c r="S151" s="105">
        <f>Q151+Q153</f>
        <v>0</v>
      </c>
    </row>
    <row r="152" spans="1:19" x14ac:dyDescent="0.3">
      <c r="A152" s="128" t="s">
        <v>125</v>
      </c>
      <c r="B152" s="129"/>
      <c r="C152" s="119" t="s">
        <v>128</v>
      </c>
      <c r="D152" s="59" t="s">
        <v>23</v>
      </c>
      <c r="E152" s="37">
        <v>0</v>
      </c>
      <c r="F152" s="38">
        <v>0</v>
      </c>
      <c r="G152" s="38">
        <v>0</v>
      </c>
      <c r="H152" s="38">
        <v>2300</v>
      </c>
      <c r="I152" s="38">
        <v>0</v>
      </c>
      <c r="J152" s="29">
        <f t="shared" si="50"/>
        <v>2300</v>
      </c>
      <c r="K152" s="44">
        <v>0</v>
      </c>
      <c r="L152" s="38">
        <v>0</v>
      </c>
      <c r="M152" s="40">
        <f t="shared" si="48"/>
        <v>0</v>
      </c>
      <c r="N152" s="44">
        <v>0</v>
      </c>
      <c r="O152" s="38">
        <v>0</v>
      </c>
      <c r="P152" s="40">
        <f t="shared" si="49"/>
        <v>0</v>
      </c>
      <c r="Q152" s="41">
        <f t="shared" si="51"/>
        <v>2300</v>
      </c>
      <c r="R152" s="88"/>
    </row>
    <row r="153" spans="1:19" x14ac:dyDescent="0.3">
      <c r="A153" s="128"/>
      <c r="B153" s="129"/>
      <c r="C153" s="119"/>
      <c r="D153" s="59"/>
      <c r="E153" s="42"/>
      <c r="F153" s="43"/>
      <c r="G153" s="43"/>
      <c r="H153" s="43"/>
      <c r="I153" s="43"/>
      <c r="J153" s="34">
        <f t="shared" si="50"/>
        <v>0</v>
      </c>
      <c r="K153" s="55"/>
      <c r="L153" s="43"/>
      <c r="M153" s="34">
        <f t="shared" si="48"/>
        <v>0</v>
      </c>
      <c r="N153" s="55"/>
      <c r="O153" s="43"/>
      <c r="P153" s="34">
        <f t="shared" si="49"/>
        <v>0</v>
      </c>
      <c r="Q153" s="35">
        <f t="shared" si="51"/>
        <v>0</v>
      </c>
      <c r="R153" s="88"/>
    </row>
    <row r="154" spans="1:19" x14ac:dyDescent="0.3">
      <c r="A154" s="128" t="s">
        <v>129</v>
      </c>
      <c r="B154" s="129"/>
      <c r="C154" s="119" t="s">
        <v>130</v>
      </c>
      <c r="D154" s="59" t="s">
        <v>127</v>
      </c>
      <c r="E154" s="37">
        <v>0</v>
      </c>
      <c r="F154" s="38">
        <v>0</v>
      </c>
      <c r="G154" s="38">
        <v>0</v>
      </c>
      <c r="H154" s="38">
        <v>17500</v>
      </c>
      <c r="I154" s="38">
        <v>0</v>
      </c>
      <c r="J154" s="29">
        <f>SUM(E154:I154)</f>
        <v>17500</v>
      </c>
      <c r="K154" s="44">
        <v>0</v>
      </c>
      <c r="L154" s="38">
        <v>0</v>
      </c>
      <c r="M154" s="40">
        <f t="shared" si="48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17500</v>
      </c>
      <c r="R154" s="88"/>
    </row>
    <row r="155" spans="1:19" ht="14.4" thickBot="1" x14ac:dyDescent="0.35">
      <c r="A155" s="133"/>
      <c r="B155" s="134"/>
      <c r="C155" s="135"/>
      <c r="D155" s="60"/>
      <c r="E155" s="51"/>
      <c r="F155" s="45"/>
      <c r="G155" s="45"/>
      <c r="H155" s="45"/>
      <c r="I155" s="45"/>
      <c r="J155" s="24">
        <f>SUM(E155:I155)</f>
        <v>0</v>
      </c>
      <c r="K155" s="56"/>
      <c r="L155" s="45"/>
      <c r="M155" s="24">
        <f t="shared" si="48"/>
        <v>0</v>
      </c>
      <c r="N155" s="56"/>
      <c r="O155" s="45"/>
      <c r="P155" s="24">
        <f>SUM(N155:O155)</f>
        <v>0</v>
      </c>
      <c r="Q155" s="25">
        <f>P155+M155+J155</f>
        <v>0</v>
      </c>
      <c r="R155" s="88"/>
    </row>
    <row r="156" spans="1:19" hidden="1" x14ac:dyDescent="0.3">
      <c r="A156" s="118" t="s">
        <v>131</v>
      </c>
      <c r="B156" s="116"/>
      <c r="C156" s="114" t="s">
        <v>132</v>
      </c>
      <c r="D156" s="58" t="s">
        <v>127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50"/>
        <v>0</v>
      </c>
      <c r="K156" s="54">
        <v>0</v>
      </c>
      <c r="L156" s="27">
        <v>0</v>
      </c>
      <c r="M156" s="29">
        <f t="shared" si="48"/>
        <v>0</v>
      </c>
      <c r="N156" s="54">
        <v>0</v>
      </c>
      <c r="O156" s="27">
        <v>0</v>
      </c>
      <c r="P156" s="29">
        <f t="shared" si="49"/>
        <v>0</v>
      </c>
      <c r="Q156" s="30">
        <f t="shared" si="51"/>
        <v>0</v>
      </c>
      <c r="R156" s="88"/>
    </row>
    <row r="157" spans="1:19" ht="14.4" hidden="1" thickBot="1" x14ac:dyDescent="0.35">
      <c r="A157" s="133"/>
      <c r="B157" s="134"/>
      <c r="C157" s="135"/>
      <c r="D157" s="60"/>
      <c r="E157" s="51"/>
      <c r="F157" s="45"/>
      <c r="G157" s="45"/>
      <c r="H157" s="45"/>
      <c r="I157" s="45"/>
      <c r="J157" s="24">
        <f t="shared" si="50"/>
        <v>0</v>
      </c>
      <c r="K157" s="56"/>
      <c r="L157" s="45"/>
      <c r="M157" s="24">
        <f t="shared" si="48"/>
        <v>0</v>
      </c>
      <c r="N157" s="56"/>
      <c r="O157" s="45"/>
      <c r="P157" s="24">
        <f t="shared" si="49"/>
        <v>0</v>
      </c>
      <c r="Q157" s="25">
        <f t="shared" si="51"/>
        <v>0</v>
      </c>
      <c r="R157" s="88"/>
    </row>
    <row r="158" spans="1:19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8"/>
    </row>
    <row r="159" spans="1:19" x14ac:dyDescent="0.3">
      <c r="A159" s="120" t="s">
        <v>133</v>
      </c>
      <c r="B159" s="121"/>
      <c r="C159" s="124" t="s">
        <v>134</v>
      </c>
      <c r="D159" s="126"/>
      <c r="E159" s="16">
        <f>E161+E163+E165+E167+E169+E171+E173+E175+E177+E179+E181+E183+E185+E187+E189+E191</f>
        <v>0</v>
      </c>
      <c r="F159" s="17">
        <f t="shared" ref="F159:I159" si="52">F161+F163+F165+F167+F169+F171+F173+F175+F177+F179+F181+F183+F185+F187+F189+F191</f>
        <v>1213</v>
      </c>
      <c r="G159" s="17">
        <f t="shared" si="52"/>
        <v>114590</v>
      </c>
      <c r="H159" s="17">
        <f t="shared" si="52"/>
        <v>0</v>
      </c>
      <c r="I159" s="17">
        <f t="shared" si="52"/>
        <v>0</v>
      </c>
      <c r="J159" s="19">
        <f t="shared" ref="J159" si="53">SUM(E159:I159)</f>
        <v>115803</v>
      </c>
      <c r="K159" s="52">
        <f t="shared" ref="K159:L160" si="54">K161+K163+K165+K167+K169+K171+K173+K175+K177+K179+K181+K183+K185+K187+K189+K191</f>
        <v>0</v>
      </c>
      <c r="L159" s="17">
        <f t="shared" si="54"/>
        <v>0</v>
      </c>
      <c r="M159" s="19">
        <f t="shared" ref="M159:M192" si="55">SUM(K159:L159)</f>
        <v>0</v>
      </c>
      <c r="N159" s="52">
        <f t="shared" ref="N159:O160" si="56">N161+N163+N165+N167+N169+N171+N173+N175+N177+N179+N181+N183+N185+N187+N189+N191</f>
        <v>0</v>
      </c>
      <c r="O159" s="17">
        <f t="shared" si="56"/>
        <v>0</v>
      </c>
      <c r="P159" s="19">
        <f>SUM(N159:O159)</f>
        <v>0</v>
      </c>
      <c r="Q159" s="20">
        <f>P159+M159+J159</f>
        <v>115803</v>
      </c>
      <c r="R159" s="88"/>
    </row>
    <row r="160" spans="1:19" ht="14.4" thickBot="1" x14ac:dyDescent="0.35">
      <c r="A160" s="122"/>
      <c r="B160" s="123"/>
      <c r="C160" s="125"/>
      <c r="D160" s="127"/>
      <c r="E160" s="21">
        <f t="shared" ref="E160:I160" si="57">E162+E164+E166+E168+E170+E172+E174+E176+E178+E180+E182+E184+E186+E188+E190+E192</f>
        <v>0</v>
      </c>
      <c r="F160" s="22">
        <f t="shared" si="57"/>
        <v>0</v>
      </c>
      <c r="G160" s="22">
        <f t="shared" si="57"/>
        <v>0</v>
      </c>
      <c r="H160" s="22">
        <f t="shared" si="57"/>
        <v>0</v>
      </c>
      <c r="I160" s="22">
        <f t="shared" si="57"/>
        <v>0</v>
      </c>
      <c r="J160" s="24">
        <f>SUM(E160:I160)</f>
        <v>0</v>
      </c>
      <c r="K160" s="53">
        <f t="shared" si="54"/>
        <v>0</v>
      </c>
      <c r="L160" s="22">
        <f t="shared" si="54"/>
        <v>0</v>
      </c>
      <c r="M160" s="24">
        <f t="shared" si="55"/>
        <v>0</v>
      </c>
      <c r="N160" s="53">
        <f t="shared" si="56"/>
        <v>0</v>
      </c>
      <c r="O160" s="22">
        <f t="shared" si="56"/>
        <v>0</v>
      </c>
      <c r="P160" s="24">
        <f t="shared" ref="P160:P178" si="58">SUM(N160:O160)</f>
        <v>0</v>
      </c>
      <c r="Q160" s="25">
        <f>P160+M160+J160</f>
        <v>0</v>
      </c>
      <c r="R160" s="88"/>
    </row>
    <row r="161" spans="1:19" x14ac:dyDescent="0.3">
      <c r="A161" s="118" t="s">
        <v>135</v>
      </c>
      <c r="B161" s="116"/>
      <c r="C161" s="114" t="s">
        <v>252</v>
      </c>
      <c r="D161" s="49" t="s">
        <v>21</v>
      </c>
      <c r="E161" s="26">
        <v>0</v>
      </c>
      <c r="F161" s="27">
        <v>1213</v>
      </c>
      <c r="G161" s="27">
        <v>0</v>
      </c>
      <c r="H161" s="27">
        <v>0</v>
      </c>
      <c r="I161" s="27">
        <v>0</v>
      </c>
      <c r="J161" s="29">
        <f t="shared" ref="J161:J192" si="59">SUM(E161:I161)</f>
        <v>1213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8"/>
        <v>0</v>
      </c>
      <c r="Q161" s="30">
        <f t="shared" ref="Q161:Q192" si="60">P161+M161+J161</f>
        <v>1213</v>
      </c>
      <c r="R161" s="118" t="s">
        <v>135</v>
      </c>
      <c r="S161" s="104">
        <f>Q161+Q163+Q165+Q167+Q169+Q171+Q173+Q175+Q177+Q179+Q181+Q183+Q185+Q187</f>
        <v>100603</v>
      </c>
    </row>
    <row r="162" spans="1:19" x14ac:dyDescent="0.3">
      <c r="A162" s="128"/>
      <c r="B162" s="129"/>
      <c r="C162" s="119"/>
      <c r="D162" s="36"/>
      <c r="E162" s="42"/>
      <c r="F162" s="43"/>
      <c r="G162" s="43"/>
      <c r="H162" s="43"/>
      <c r="I162" s="43"/>
      <c r="J162" s="34">
        <f t="shared" si="59"/>
        <v>0</v>
      </c>
      <c r="K162" s="42"/>
      <c r="L162" s="43"/>
      <c r="M162" s="34">
        <f t="shared" si="55"/>
        <v>0</v>
      </c>
      <c r="N162" s="55"/>
      <c r="O162" s="43"/>
      <c r="P162" s="34">
        <f t="shared" si="58"/>
        <v>0</v>
      </c>
      <c r="Q162" s="35">
        <f t="shared" si="60"/>
        <v>0</v>
      </c>
      <c r="R162" s="128"/>
      <c r="S162" s="105">
        <f>Q162+Q164+Q166+Q168+Q170+Q172+Q174+Q176+Q178+Q180+Q182+Q184+Q186+Q188</f>
        <v>0</v>
      </c>
    </row>
    <row r="163" spans="1:19" x14ac:dyDescent="0.3">
      <c r="A163" s="128" t="s">
        <v>135</v>
      </c>
      <c r="B163" s="129"/>
      <c r="C163" s="119" t="s">
        <v>253</v>
      </c>
      <c r="D163" s="36" t="s">
        <v>23</v>
      </c>
      <c r="E163" s="37">
        <v>0</v>
      </c>
      <c r="F163" s="38">
        <v>0</v>
      </c>
      <c r="G163" s="38">
        <v>43550</v>
      </c>
      <c r="H163" s="38">
        <v>0</v>
      </c>
      <c r="I163" s="38">
        <v>0</v>
      </c>
      <c r="J163" s="29">
        <f t="shared" si="59"/>
        <v>43550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8"/>
        <v>0</v>
      </c>
      <c r="Q163" s="41">
        <f t="shared" si="60"/>
        <v>43550</v>
      </c>
      <c r="R163" s="88"/>
    </row>
    <row r="164" spans="1:19" x14ac:dyDescent="0.3">
      <c r="A164" s="128"/>
      <c r="B164" s="129"/>
      <c r="C164" s="119"/>
      <c r="D164" s="36"/>
      <c r="E164" s="42"/>
      <c r="F164" s="43"/>
      <c r="G164" s="43"/>
      <c r="H164" s="43"/>
      <c r="I164" s="43"/>
      <c r="J164" s="34">
        <f t="shared" si="59"/>
        <v>0</v>
      </c>
      <c r="K164" s="55"/>
      <c r="L164" s="43"/>
      <c r="M164" s="34">
        <f t="shared" si="55"/>
        <v>0</v>
      </c>
      <c r="N164" s="55"/>
      <c r="O164" s="43"/>
      <c r="P164" s="34">
        <f t="shared" si="58"/>
        <v>0</v>
      </c>
      <c r="Q164" s="35">
        <f t="shared" si="60"/>
        <v>0</v>
      </c>
      <c r="R164" s="88"/>
    </row>
    <row r="165" spans="1:19" x14ac:dyDescent="0.3">
      <c r="A165" s="128" t="s">
        <v>135</v>
      </c>
      <c r="B165" s="129"/>
      <c r="C165" s="119" t="s">
        <v>254</v>
      </c>
      <c r="D165" s="130"/>
      <c r="E165" s="37">
        <v>0</v>
      </c>
      <c r="F165" s="38">
        <v>0</v>
      </c>
      <c r="G165" s="38">
        <v>1000</v>
      </c>
      <c r="H165" s="38">
        <v>0</v>
      </c>
      <c r="I165" s="38">
        <v>0</v>
      </c>
      <c r="J165" s="29">
        <f t="shared" si="59"/>
        <v>1000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8"/>
        <v>0</v>
      </c>
      <c r="Q165" s="41">
        <f t="shared" si="60"/>
        <v>1000</v>
      </c>
      <c r="R165" s="88"/>
    </row>
    <row r="166" spans="1:19" x14ac:dyDescent="0.3">
      <c r="A166" s="128"/>
      <c r="B166" s="129"/>
      <c r="C166" s="119"/>
      <c r="D166" s="130"/>
      <c r="E166" s="42"/>
      <c r="F166" s="43"/>
      <c r="G166" s="43"/>
      <c r="H166" s="43"/>
      <c r="I166" s="43"/>
      <c r="J166" s="34">
        <f t="shared" si="59"/>
        <v>0</v>
      </c>
      <c r="K166" s="55"/>
      <c r="L166" s="43"/>
      <c r="M166" s="34">
        <f t="shared" si="55"/>
        <v>0</v>
      </c>
      <c r="N166" s="55"/>
      <c r="O166" s="43"/>
      <c r="P166" s="34">
        <f t="shared" si="58"/>
        <v>0</v>
      </c>
      <c r="Q166" s="35">
        <f t="shared" si="60"/>
        <v>0</v>
      </c>
      <c r="R166" s="88"/>
    </row>
    <row r="167" spans="1:19" x14ac:dyDescent="0.3">
      <c r="A167" s="128" t="s">
        <v>135</v>
      </c>
      <c r="B167" s="129"/>
      <c r="C167" s="119" t="s">
        <v>291</v>
      </c>
      <c r="D167" s="130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59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0"/>
        <v>1500</v>
      </c>
      <c r="R167" s="88"/>
    </row>
    <row r="168" spans="1:19" x14ac:dyDescent="0.3">
      <c r="A168" s="128"/>
      <c r="B168" s="129"/>
      <c r="C168" s="119"/>
      <c r="D168" s="130"/>
      <c r="E168" s="42"/>
      <c r="F168" s="43"/>
      <c r="G168" s="43"/>
      <c r="H168" s="43"/>
      <c r="I168" s="43"/>
      <c r="J168" s="34">
        <f t="shared" si="59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60"/>
        <v>0</v>
      </c>
      <c r="R168" s="88"/>
    </row>
    <row r="169" spans="1:19" x14ac:dyDescent="0.3">
      <c r="A169" s="128" t="s">
        <v>135</v>
      </c>
      <c r="B169" s="129"/>
      <c r="C169" s="119" t="s">
        <v>312</v>
      </c>
      <c r="D169" s="13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9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0"/>
        <v>2500</v>
      </c>
      <c r="R169" s="88"/>
    </row>
    <row r="170" spans="1:19" x14ac:dyDescent="0.3">
      <c r="A170" s="128"/>
      <c r="B170" s="129"/>
      <c r="C170" s="119"/>
      <c r="D170" s="130"/>
      <c r="E170" s="42"/>
      <c r="F170" s="43"/>
      <c r="G170" s="43"/>
      <c r="H170" s="43"/>
      <c r="I170" s="43"/>
      <c r="J170" s="34">
        <f t="shared" si="59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0"/>
        <v>0</v>
      </c>
      <c r="R170" s="88"/>
    </row>
    <row r="171" spans="1:19" x14ac:dyDescent="0.3">
      <c r="A171" s="128" t="s">
        <v>135</v>
      </c>
      <c r="B171" s="129"/>
      <c r="C171" s="119" t="s">
        <v>313</v>
      </c>
      <c r="D171" s="130"/>
      <c r="E171" s="37">
        <v>0</v>
      </c>
      <c r="F171" s="38">
        <v>0</v>
      </c>
      <c r="G171" s="97">
        <v>2000</v>
      </c>
      <c r="H171" s="38">
        <v>0</v>
      </c>
      <c r="I171" s="38">
        <v>0</v>
      </c>
      <c r="J171" s="29">
        <f t="shared" si="59"/>
        <v>2000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58"/>
        <v>0</v>
      </c>
      <c r="Q171" s="41">
        <f t="shared" si="60"/>
        <v>2000</v>
      </c>
      <c r="R171" s="88"/>
    </row>
    <row r="172" spans="1:19" x14ac:dyDescent="0.3">
      <c r="A172" s="128"/>
      <c r="B172" s="129"/>
      <c r="C172" s="119"/>
      <c r="D172" s="130"/>
      <c r="E172" s="42"/>
      <c r="F172" s="43"/>
      <c r="G172" s="43"/>
      <c r="H172" s="43"/>
      <c r="I172" s="43"/>
      <c r="J172" s="34">
        <f t="shared" si="59"/>
        <v>0</v>
      </c>
      <c r="K172" s="55"/>
      <c r="L172" s="43"/>
      <c r="M172" s="34">
        <f t="shared" si="55"/>
        <v>0</v>
      </c>
      <c r="N172" s="55"/>
      <c r="O172" s="43"/>
      <c r="P172" s="34">
        <f t="shared" si="58"/>
        <v>0</v>
      </c>
      <c r="Q172" s="35">
        <f t="shared" si="60"/>
        <v>0</v>
      </c>
      <c r="R172" s="88"/>
    </row>
    <row r="173" spans="1:19" x14ac:dyDescent="0.3">
      <c r="A173" s="128" t="s">
        <v>135</v>
      </c>
      <c r="B173" s="129"/>
      <c r="C173" s="119" t="s">
        <v>316</v>
      </c>
      <c r="D173" s="130"/>
      <c r="E173" s="37">
        <v>0</v>
      </c>
      <c r="F173" s="38">
        <v>0</v>
      </c>
      <c r="G173" s="97">
        <v>3000</v>
      </c>
      <c r="H173" s="38">
        <v>0</v>
      </c>
      <c r="I173" s="38">
        <v>0</v>
      </c>
      <c r="J173" s="29">
        <f t="shared" si="59"/>
        <v>3000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8"/>
        <v>0</v>
      </c>
      <c r="Q173" s="41">
        <f t="shared" si="60"/>
        <v>3000</v>
      </c>
      <c r="R173" s="88"/>
    </row>
    <row r="174" spans="1:19" x14ac:dyDescent="0.3">
      <c r="A174" s="128"/>
      <c r="B174" s="129"/>
      <c r="C174" s="119"/>
      <c r="D174" s="130"/>
      <c r="E174" s="42"/>
      <c r="F174" s="43"/>
      <c r="G174" s="43"/>
      <c r="H174" s="43"/>
      <c r="I174" s="43"/>
      <c r="J174" s="34">
        <f t="shared" si="59"/>
        <v>0</v>
      </c>
      <c r="K174" s="55"/>
      <c r="L174" s="43"/>
      <c r="M174" s="34">
        <f t="shared" ref="M174" si="61">SUM(K174:L174)</f>
        <v>0</v>
      </c>
      <c r="N174" s="55"/>
      <c r="O174" s="43"/>
      <c r="P174" s="34">
        <f t="shared" si="58"/>
        <v>0</v>
      </c>
      <c r="Q174" s="35">
        <f t="shared" si="60"/>
        <v>0</v>
      </c>
      <c r="R174" s="88"/>
    </row>
    <row r="175" spans="1:19" x14ac:dyDescent="0.3">
      <c r="A175" s="128" t="s">
        <v>135</v>
      </c>
      <c r="B175" s="129"/>
      <c r="C175" s="119" t="s">
        <v>317</v>
      </c>
      <c r="D175" s="130"/>
      <c r="E175" s="37">
        <v>0</v>
      </c>
      <c r="F175" s="38">
        <v>0</v>
      </c>
      <c r="G175" s="97">
        <v>1000</v>
      </c>
      <c r="H175" s="38">
        <v>0</v>
      </c>
      <c r="I175" s="38">
        <v>0</v>
      </c>
      <c r="J175" s="29">
        <f t="shared" ref="J175:J176" si="62">SUM(E175:I175)</f>
        <v>1000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76" si="63">SUM(N175:O175)</f>
        <v>0</v>
      </c>
      <c r="Q175" s="41">
        <f t="shared" si="60"/>
        <v>1000</v>
      </c>
      <c r="R175" s="88"/>
    </row>
    <row r="176" spans="1:19" x14ac:dyDescent="0.3">
      <c r="A176" s="128"/>
      <c r="B176" s="129"/>
      <c r="C176" s="119"/>
      <c r="D176" s="130"/>
      <c r="E176" s="42"/>
      <c r="F176" s="43"/>
      <c r="G176" s="43"/>
      <c r="H176" s="43"/>
      <c r="I176" s="43"/>
      <c r="J176" s="34">
        <f t="shared" si="62"/>
        <v>0</v>
      </c>
      <c r="K176" s="55"/>
      <c r="L176" s="43"/>
      <c r="M176" s="34">
        <f t="shared" ref="M176" si="64">SUM(K176:L176)</f>
        <v>0</v>
      </c>
      <c r="N176" s="55"/>
      <c r="O176" s="43"/>
      <c r="P176" s="34">
        <f t="shared" si="63"/>
        <v>0</v>
      </c>
      <c r="Q176" s="35">
        <f t="shared" si="60"/>
        <v>0</v>
      </c>
      <c r="R176" s="88"/>
    </row>
    <row r="177" spans="1:19" x14ac:dyDescent="0.3">
      <c r="A177" s="128" t="s">
        <v>135</v>
      </c>
      <c r="B177" s="129"/>
      <c r="C177" s="119" t="s">
        <v>314</v>
      </c>
      <c r="D177" s="130"/>
      <c r="E177" s="37">
        <v>0</v>
      </c>
      <c r="F177" s="38">
        <v>0</v>
      </c>
      <c r="G177" s="38">
        <v>36400</v>
      </c>
      <c r="H177" s="38">
        <v>0</v>
      </c>
      <c r="I177" s="38">
        <v>0</v>
      </c>
      <c r="J177" s="29">
        <f t="shared" si="59"/>
        <v>36400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8"/>
        <v>0</v>
      </c>
      <c r="Q177" s="41">
        <f t="shared" si="60"/>
        <v>36400</v>
      </c>
      <c r="R177" s="88"/>
    </row>
    <row r="178" spans="1:19" x14ac:dyDescent="0.3">
      <c r="A178" s="128"/>
      <c r="B178" s="129"/>
      <c r="C178" s="119"/>
      <c r="D178" s="130"/>
      <c r="E178" s="42"/>
      <c r="F178" s="43"/>
      <c r="G178" s="43"/>
      <c r="H178" s="43"/>
      <c r="I178" s="43"/>
      <c r="J178" s="34">
        <f t="shared" si="59"/>
        <v>0</v>
      </c>
      <c r="K178" s="55"/>
      <c r="L178" s="43"/>
      <c r="M178" s="34">
        <f t="shared" si="55"/>
        <v>0</v>
      </c>
      <c r="N178" s="55"/>
      <c r="O178" s="43"/>
      <c r="P178" s="34">
        <f t="shared" si="58"/>
        <v>0</v>
      </c>
      <c r="Q178" s="35">
        <f t="shared" si="60"/>
        <v>0</v>
      </c>
      <c r="R178" s="88"/>
    </row>
    <row r="179" spans="1:19" x14ac:dyDescent="0.3">
      <c r="A179" s="128" t="s">
        <v>135</v>
      </c>
      <c r="B179" s="129"/>
      <c r="C179" s="119" t="s">
        <v>256</v>
      </c>
      <c r="D179" s="130"/>
      <c r="E179" s="37">
        <v>0</v>
      </c>
      <c r="F179" s="38">
        <v>0</v>
      </c>
      <c r="G179" s="38">
        <v>3500</v>
      </c>
      <c r="H179" s="38">
        <v>0</v>
      </c>
      <c r="I179" s="38">
        <v>0</v>
      </c>
      <c r="J179" s="29">
        <f t="shared" ref="J179:J180" si="65">SUM(E179:I179)</f>
        <v>3500</v>
      </c>
      <c r="K179" s="44">
        <v>0</v>
      </c>
      <c r="L179" s="38">
        <v>0</v>
      </c>
      <c r="M179" s="40">
        <f t="shared" ref="M179:M180" si="66">SUM(K179:L179)</f>
        <v>0</v>
      </c>
      <c r="N179" s="44">
        <v>0</v>
      </c>
      <c r="O179" s="38">
        <v>0</v>
      </c>
      <c r="P179" s="40">
        <f t="shared" ref="P179:P192" si="67">SUM(N179:O179)</f>
        <v>0</v>
      </c>
      <c r="Q179" s="41">
        <f t="shared" si="60"/>
        <v>3500</v>
      </c>
      <c r="R179" s="88"/>
    </row>
    <row r="180" spans="1:19" x14ac:dyDescent="0.3">
      <c r="A180" s="128"/>
      <c r="B180" s="129"/>
      <c r="C180" s="119"/>
      <c r="D180" s="130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6"/>
        <v>0</v>
      </c>
      <c r="N180" s="55"/>
      <c r="O180" s="43"/>
      <c r="P180" s="34">
        <f t="shared" si="67"/>
        <v>0</v>
      </c>
      <c r="Q180" s="35">
        <f t="shared" si="60"/>
        <v>0</v>
      </c>
      <c r="R180" s="88"/>
    </row>
    <row r="181" spans="1:19" x14ac:dyDescent="0.3">
      <c r="A181" s="128" t="s">
        <v>135</v>
      </c>
      <c r="B181" s="129"/>
      <c r="C181" s="119" t="s">
        <v>212</v>
      </c>
      <c r="D181" s="130"/>
      <c r="E181" s="37">
        <v>0</v>
      </c>
      <c r="F181" s="38">
        <v>0</v>
      </c>
      <c r="G181" s="38">
        <v>150</v>
      </c>
      <c r="H181" s="38">
        <v>0</v>
      </c>
      <c r="I181" s="38">
        <v>0</v>
      </c>
      <c r="J181" s="29">
        <f>SUM(E181:I181)</f>
        <v>150</v>
      </c>
      <c r="K181" s="44">
        <v>0</v>
      </c>
      <c r="L181" s="38">
        <v>0</v>
      </c>
      <c r="M181" s="40">
        <f>SUM(K181:L181)</f>
        <v>0</v>
      </c>
      <c r="N181" s="44">
        <v>0</v>
      </c>
      <c r="O181" s="38">
        <v>0</v>
      </c>
      <c r="P181" s="40">
        <f t="shared" si="67"/>
        <v>0</v>
      </c>
      <c r="Q181" s="41">
        <f t="shared" si="60"/>
        <v>150</v>
      </c>
      <c r="R181" s="88"/>
    </row>
    <row r="182" spans="1:19" x14ac:dyDescent="0.3">
      <c r="A182" s="128"/>
      <c r="B182" s="129"/>
      <c r="C182" s="119"/>
      <c r="D182" s="130"/>
      <c r="E182" s="42"/>
      <c r="F182" s="43"/>
      <c r="G182" s="43"/>
      <c r="H182" s="43"/>
      <c r="I182" s="43"/>
      <c r="J182" s="34">
        <f t="shared" si="59"/>
        <v>0</v>
      </c>
      <c r="K182" s="55"/>
      <c r="L182" s="43"/>
      <c r="M182" s="34">
        <f t="shared" si="55"/>
        <v>0</v>
      </c>
      <c r="N182" s="55"/>
      <c r="O182" s="43"/>
      <c r="P182" s="34">
        <f t="shared" si="67"/>
        <v>0</v>
      </c>
      <c r="Q182" s="35">
        <f t="shared" si="60"/>
        <v>0</v>
      </c>
      <c r="R182" s="88"/>
    </row>
    <row r="183" spans="1:19" x14ac:dyDescent="0.3">
      <c r="A183" s="128" t="s">
        <v>255</v>
      </c>
      <c r="B183" s="129"/>
      <c r="C183" s="119" t="s">
        <v>136</v>
      </c>
      <c r="D183" s="130"/>
      <c r="E183" s="37">
        <v>0</v>
      </c>
      <c r="F183" s="38">
        <v>0</v>
      </c>
      <c r="G183" s="38">
        <v>2540</v>
      </c>
      <c r="H183" s="38">
        <v>0</v>
      </c>
      <c r="I183" s="38">
        <v>0</v>
      </c>
      <c r="J183" s="29">
        <f t="shared" ref="J183:J191" si="68">SUM(E183:I183)</f>
        <v>2540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7"/>
        <v>0</v>
      </c>
      <c r="Q183" s="41">
        <f t="shared" si="60"/>
        <v>2540</v>
      </c>
      <c r="R183" s="88"/>
    </row>
    <row r="184" spans="1:19" x14ac:dyDescent="0.3">
      <c r="A184" s="128"/>
      <c r="B184" s="129"/>
      <c r="C184" s="119"/>
      <c r="D184" s="130"/>
      <c r="E184" s="42"/>
      <c r="F184" s="43"/>
      <c r="G184" s="43"/>
      <c r="H184" s="43"/>
      <c r="I184" s="43"/>
      <c r="J184" s="34">
        <f t="shared" si="59"/>
        <v>0</v>
      </c>
      <c r="K184" s="55"/>
      <c r="L184" s="43"/>
      <c r="M184" s="34">
        <f t="shared" si="55"/>
        <v>0</v>
      </c>
      <c r="N184" s="55"/>
      <c r="O184" s="43"/>
      <c r="P184" s="34">
        <f t="shared" si="67"/>
        <v>0</v>
      </c>
      <c r="Q184" s="35">
        <f t="shared" si="60"/>
        <v>0</v>
      </c>
      <c r="R184" s="88"/>
    </row>
    <row r="185" spans="1:19" x14ac:dyDescent="0.3">
      <c r="A185" s="128" t="s">
        <v>135</v>
      </c>
      <c r="B185" s="129"/>
      <c r="C185" s="119" t="s">
        <v>257</v>
      </c>
      <c r="D185" s="130"/>
      <c r="E185" s="37">
        <v>0</v>
      </c>
      <c r="F185" s="38">
        <v>0</v>
      </c>
      <c r="G185" s="38">
        <v>1500</v>
      </c>
      <c r="H185" s="38">
        <v>0</v>
      </c>
      <c r="I185" s="38">
        <v>0</v>
      </c>
      <c r="J185" s="29">
        <f t="shared" si="68"/>
        <v>1500</v>
      </c>
      <c r="K185" s="44">
        <v>0</v>
      </c>
      <c r="L185" s="38">
        <v>0</v>
      </c>
      <c r="M185" s="40">
        <f t="shared" si="55"/>
        <v>0</v>
      </c>
      <c r="N185" s="44">
        <v>0</v>
      </c>
      <c r="O185" s="38">
        <v>0</v>
      </c>
      <c r="P185" s="40">
        <f t="shared" si="67"/>
        <v>0</v>
      </c>
      <c r="Q185" s="41">
        <f t="shared" si="60"/>
        <v>1500</v>
      </c>
      <c r="R185" s="88"/>
    </row>
    <row r="186" spans="1:19" x14ac:dyDescent="0.3">
      <c r="A186" s="128"/>
      <c r="B186" s="129"/>
      <c r="C186" s="119"/>
      <c r="D186" s="130"/>
      <c r="E186" s="42"/>
      <c r="F186" s="43"/>
      <c r="G186" s="43"/>
      <c r="H186" s="43"/>
      <c r="I186" s="43"/>
      <c r="J186" s="34">
        <f t="shared" si="59"/>
        <v>0</v>
      </c>
      <c r="K186" s="55"/>
      <c r="L186" s="43"/>
      <c r="M186" s="34">
        <f t="shared" si="55"/>
        <v>0</v>
      </c>
      <c r="N186" s="55"/>
      <c r="O186" s="43"/>
      <c r="P186" s="34">
        <f t="shared" si="67"/>
        <v>0</v>
      </c>
      <c r="Q186" s="35">
        <f t="shared" si="60"/>
        <v>0</v>
      </c>
      <c r="R186" s="88"/>
    </row>
    <row r="187" spans="1:19" x14ac:dyDescent="0.3">
      <c r="A187" s="128" t="s">
        <v>255</v>
      </c>
      <c r="B187" s="129"/>
      <c r="C187" s="119" t="s">
        <v>224</v>
      </c>
      <c r="D187" s="130"/>
      <c r="E187" s="37">
        <v>0</v>
      </c>
      <c r="F187" s="38">
        <v>0</v>
      </c>
      <c r="G187" s="38">
        <v>750</v>
      </c>
      <c r="H187" s="38">
        <v>0</v>
      </c>
      <c r="I187" s="38">
        <v>0</v>
      </c>
      <c r="J187" s="29">
        <f t="shared" si="68"/>
        <v>750</v>
      </c>
      <c r="K187" s="44">
        <v>0</v>
      </c>
      <c r="L187" s="38">
        <v>0</v>
      </c>
      <c r="M187" s="40">
        <f t="shared" si="55"/>
        <v>0</v>
      </c>
      <c r="N187" s="44">
        <v>0</v>
      </c>
      <c r="O187" s="38">
        <v>0</v>
      </c>
      <c r="P187" s="40">
        <f t="shared" si="67"/>
        <v>0</v>
      </c>
      <c r="Q187" s="41">
        <f t="shared" si="60"/>
        <v>750</v>
      </c>
      <c r="R187" s="88"/>
    </row>
    <row r="188" spans="1:19" x14ac:dyDescent="0.3">
      <c r="A188" s="128"/>
      <c r="B188" s="129"/>
      <c r="C188" s="119"/>
      <c r="D188" s="130"/>
      <c r="E188" s="42"/>
      <c r="F188" s="43"/>
      <c r="G188" s="43"/>
      <c r="H188" s="43"/>
      <c r="I188" s="43"/>
      <c r="J188" s="34">
        <f t="shared" si="59"/>
        <v>0</v>
      </c>
      <c r="K188" s="55"/>
      <c r="L188" s="43"/>
      <c r="M188" s="34">
        <f t="shared" si="55"/>
        <v>0</v>
      </c>
      <c r="N188" s="55"/>
      <c r="O188" s="43"/>
      <c r="P188" s="34">
        <f t="shared" si="67"/>
        <v>0</v>
      </c>
      <c r="Q188" s="35">
        <f t="shared" si="60"/>
        <v>0</v>
      </c>
      <c r="R188" s="88"/>
    </row>
    <row r="189" spans="1:19" x14ac:dyDescent="0.3">
      <c r="A189" s="128" t="s">
        <v>285</v>
      </c>
      <c r="B189" s="129"/>
      <c r="C189" s="119" t="s">
        <v>286</v>
      </c>
      <c r="D189" s="130"/>
      <c r="E189" s="37">
        <v>0</v>
      </c>
      <c r="F189" s="38">
        <v>0</v>
      </c>
      <c r="G189" s="38">
        <v>11200</v>
      </c>
      <c r="H189" s="38">
        <v>0</v>
      </c>
      <c r="I189" s="38">
        <v>0</v>
      </c>
      <c r="J189" s="29">
        <f t="shared" si="68"/>
        <v>11200</v>
      </c>
      <c r="K189" s="44">
        <v>0</v>
      </c>
      <c r="L189" s="38">
        <v>0</v>
      </c>
      <c r="M189" s="40">
        <f>SUM(K189:L189)</f>
        <v>0</v>
      </c>
      <c r="N189" s="44">
        <v>0</v>
      </c>
      <c r="O189" s="38">
        <v>0</v>
      </c>
      <c r="P189" s="40">
        <f t="shared" si="67"/>
        <v>0</v>
      </c>
      <c r="Q189" s="41">
        <f t="shared" si="60"/>
        <v>11200</v>
      </c>
      <c r="R189" s="128" t="s">
        <v>285</v>
      </c>
      <c r="S189" s="104">
        <f t="shared" ref="S189:S190" si="69">Q189+Q191</f>
        <v>15200</v>
      </c>
    </row>
    <row r="190" spans="1:19" x14ac:dyDescent="0.3">
      <c r="A190" s="128"/>
      <c r="B190" s="129"/>
      <c r="C190" s="119"/>
      <c r="D190" s="130"/>
      <c r="E190" s="42"/>
      <c r="F190" s="43"/>
      <c r="G190" s="43"/>
      <c r="H190" s="43"/>
      <c r="I190" s="43"/>
      <c r="J190" s="34">
        <f t="shared" si="59"/>
        <v>0</v>
      </c>
      <c r="K190" s="55"/>
      <c r="L190" s="43"/>
      <c r="M190" s="34">
        <f t="shared" si="55"/>
        <v>0</v>
      </c>
      <c r="N190" s="55"/>
      <c r="O190" s="43"/>
      <c r="P190" s="34">
        <f t="shared" si="67"/>
        <v>0</v>
      </c>
      <c r="Q190" s="35">
        <f t="shared" si="60"/>
        <v>0</v>
      </c>
      <c r="R190" s="128"/>
      <c r="S190" s="105">
        <f t="shared" si="69"/>
        <v>0</v>
      </c>
    </row>
    <row r="191" spans="1:19" x14ac:dyDescent="0.3">
      <c r="A191" s="128" t="s">
        <v>285</v>
      </c>
      <c r="B191" s="129"/>
      <c r="C191" s="119" t="s">
        <v>315</v>
      </c>
      <c r="D191" s="130"/>
      <c r="E191" s="37">
        <v>0</v>
      </c>
      <c r="F191" s="38">
        <v>0</v>
      </c>
      <c r="G191" s="38">
        <v>4000</v>
      </c>
      <c r="H191" s="38">
        <v>0</v>
      </c>
      <c r="I191" s="38">
        <v>0</v>
      </c>
      <c r="J191" s="29">
        <f t="shared" si="68"/>
        <v>4000</v>
      </c>
      <c r="K191" s="44">
        <v>0</v>
      </c>
      <c r="L191" s="38">
        <v>0</v>
      </c>
      <c r="M191" s="40">
        <f t="shared" si="55"/>
        <v>0</v>
      </c>
      <c r="N191" s="44">
        <v>0</v>
      </c>
      <c r="O191" s="38">
        <v>0</v>
      </c>
      <c r="P191" s="40">
        <f t="shared" si="67"/>
        <v>0</v>
      </c>
      <c r="Q191" s="41">
        <f t="shared" si="60"/>
        <v>4000</v>
      </c>
      <c r="R191" s="88"/>
    </row>
    <row r="192" spans="1:19" ht="14.4" thickBot="1" x14ac:dyDescent="0.35">
      <c r="A192" s="133"/>
      <c r="B192" s="134"/>
      <c r="C192" s="135"/>
      <c r="D192" s="127"/>
      <c r="E192" s="51"/>
      <c r="F192" s="45"/>
      <c r="G192" s="45"/>
      <c r="H192" s="45"/>
      <c r="I192" s="45"/>
      <c r="J192" s="24">
        <f t="shared" si="59"/>
        <v>0</v>
      </c>
      <c r="K192" s="56"/>
      <c r="L192" s="45"/>
      <c r="M192" s="24">
        <f t="shared" si="55"/>
        <v>0</v>
      </c>
      <c r="N192" s="56"/>
      <c r="O192" s="45"/>
      <c r="P192" s="24">
        <f t="shared" si="67"/>
        <v>0</v>
      </c>
      <c r="Q192" s="25">
        <f t="shared" si="60"/>
        <v>0</v>
      </c>
      <c r="R192" s="88"/>
    </row>
    <row r="193" spans="1:19" s="89" customFormat="1" ht="14.4" thickBot="1" x14ac:dyDescent="0.35">
      <c r="A193" s="85"/>
      <c r="B193" s="85"/>
      <c r="C193" s="86"/>
      <c r="D193" s="85"/>
      <c r="E193" s="87"/>
      <c r="F193" s="87"/>
      <c r="G193" s="87"/>
      <c r="H193" s="87"/>
      <c r="I193" s="87"/>
      <c r="J193" s="88"/>
      <c r="K193" s="87"/>
      <c r="L193" s="87"/>
      <c r="M193" s="88"/>
      <c r="N193" s="87"/>
      <c r="O193" s="87"/>
      <c r="P193" s="88"/>
      <c r="Q193" s="88"/>
      <c r="R193" s="88"/>
    </row>
    <row r="194" spans="1:19" x14ac:dyDescent="0.3">
      <c r="A194" s="120" t="s">
        <v>137</v>
      </c>
      <c r="B194" s="121"/>
      <c r="C194" s="124" t="s">
        <v>138</v>
      </c>
      <c r="D194" s="126"/>
      <c r="E194" s="16">
        <f>E196+E202+E204+E206+E222+E224+E226+E228+E238+E240</f>
        <v>99672</v>
      </c>
      <c r="F194" s="17">
        <f t="shared" ref="F194:I194" si="70">F196+F202+F204+F206+F222+F224+F226+F228+F238+F240</f>
        <v>34447</v>
      </c>
      <c r="G194" s="17">
        <f t="shared" si="70"/>
        <v>279420</v>
      </c>
      <c r="H194" s="17">
        <f t="shared" si="70"/>
        <v>877</v>
      </c>
      <c r="I194" s="17">
        <f t="shared" si="70"/>
        <v>7720</v>
      </c>
      <c r="J194" s="19">
        <f>SUM(E194:I194)</f>
        <v>422136</v>
      </c>
      <c r="K194" s="52">
        <f t="shared" ref="K194:L195" si="71">K196+K202+K204+K206+K222+K224+K226+K228+K238+K240</f>
        <v>0</v>
      </c>
      <c r="L194" s="17">
        <f t="shared" si="71"/>
        <v>0</v>
      </c>
      <c r="M194" s="19">
        <f t="shared" ref="M194:M229" si="72">SUM(K194:L194)</f>
        <v>0</v>
      </c>
      <c r="N194" s="52">
        <f t="shared" ref="N194:O195" si="73">N196+N202+N204+N206+N222+N224+N226+N228+N238+N240</f>
        <v>0</v>
      </c>
      <c r="O194" s="17">
        <f>O196+O202+O204+O206+O222+O224+O226+O228+O238+O240</f>
        <v>110132</v>
      </c>
      <c r="P194" s="19">
        <f>SUM(N194:O194)</f>
        <v>110132</v>
      </c>
      <c r="Q194" s="20">
        <f>P194+M194+J194</f>
        <v>532268</v>
      </c>
      <c r="R194" s="88"/>
    </row>
    <row r="195" spans="1:19" ht="14.4" thickBot="1" x14ac:dyDescent="0.35">
      <c r="A195" s="122"/>
      <c r="B195" s="123"/>
      <c r="C195" s="125"/>
      <c r="D195" s="127"/>
      <c r="E195" s="21">
        <f t="shared" ref="E195:I195" si="74">E197+E203+E205+E207+E223+E225+E227+E229+E239+E241</f>
        <v>0</v>
      </c>
      <c r="F195" s="22">
        <f t="shared" si="74"/>
        <v>0</v>
      </c>
      <c r="G195" s="22">
        <f t="shared" si="74"/>
        <v>0</v>
      </c>
      <c r="H195" s="22">
        <f t="shared" si="74"/>
        <v>0</v>
      </c>
      <c r="I195" s="22">
        <f t="shared" si="74"/>
        <v>0</v>
      </c>
      <c r="J195" s="24">
        <f t="shared" ref="J195:J241" si="75">SUM(E195:I195)</f>
        <v>0</v>
      </c>
      <c r="K195" s="53">
        <f t="shared" si="71"/>
        <v>0</v>
      </c>
      <c r="L195" s="22">
        <f t="shared" si="71"/>
        <v>0</v>
      </c>
      <c r="M195" s="24">
        <f t="shared" si="72"/>
        <v>0</v>
      </c>
      <c r="N195" s="53">
        <f t="shared" si="73"/>
        <v>0</v>
      </c>
      <c r="O195" s="22">
        <f t="shared" si="73"/>
        <v>0</v>
      </c>
      <c r="P195" s="24">
        <f t="shared" ref="P195:P241" si="76">SUM(N195:O195)</f>
        <v>0</v>
      </c>
      <c r="Q195" s="25">
        <f t="shared" ref="Q195:Q241" si="77">P195+M195+J195</f>
        <v>0</v>
      </c>
      <c r="R195" s="88"/>
    </row>
    <row r="196" spans="1:19" x14ac:dyDescent="0.3">
      <c r="A196" s="155" t="s">
        <v>139</v>
      </c>
      <c r="B196" s="137"/>
      <c r="C196" s="138" t="s">
        <v>318</v>
      </c>
      <c r="D196" s="100" t="s">
        <v>26</v>
      </c>
      <c r="E196" s="16">
        <f>E198+E200</f>
        <v>48151</v>
      </c>
      <c r="F196" s="17">
        <f>F198+F200</f>
        <v>16441</v>
      </c>
      <c r="G196" s="17">
        <f t="shared" ref="G196:I197" si="78">G198+G200</f>
        <v>13139</v>
      </c>
      <c r="H196" s="17">
        <f t="shared" si="78"/>
        <v>386</v>
      </c>
      <c r="I196" s="17">
        <f t="shared" si="78"/>
        <v>0</v>
      </c>
      <c r="J196" s="18">
        <f t="shared" ref="J196:J201" si="79">SUM(E196:I196)</f>
        <v>78117</v>
      </c>
      <c r="K196" s="16">
        <f>K198+K200</f>
        <v>0</v>
      </c>
      <c r="L196" s="17">
        <f>L198+L200</f>
        <v>0</v>
      </c>
      <c r="M196" s="18">
        <f t="shared" ref="M196:M201" si="80">SUM(K196:L196)</f>
        <v>0</v>
      </c>
      <c r="N196" s="16">
        <f>N198+N200</f>
        <v>0</v>
      </c>
      <c r="O196" s="17">
        <f>O198+O200</f>
        <v>0</v>
      </c>
      <c r="P196" s="19">
        <f t="shared" ref="P196:P201" si="81">SUM(N196:O196)</f>
        <v>0</v>
      </c>
      <c r="Q196" s="20">
        <f t="shared" si="77"/>
        <v>78117</v>
      </c>
      <c r="R196" s="88"/>
    </row>
    <row r="197" spans="1:19" x14ac:dyDescent="0.3">
      <c r="A197" s="118"/>
      <c r="B197" s="129"/>
      <c r="C197" s="119"/>
      <c r="D197" s="36"/>
      <c r="E197" s="31">
        <f>E199+E201</f>
        <v>0</v>
      </c>
      <c r="F197" s="32">
        <f>F199+F201</f>
        <v>0</v>
      </c>
      <c r="G197" s="32">
        <f t="shared" si="78"/>
        <v>0</v>
      </c>
      <c r="H197" s="32">
        <f t="shared" si="78"/>
        <v>0</v>
      </c>
      <c r="I197" s="32">
        <f t="shared" si="78"/>
        <v>0</v>
      </c>
      <c r="J197" s="33">
        <f t="shared" si="79"/>
        <v>0</v>
      </c>
      <c r="K197" s="31">
        <f>K199+K201</f>
        <v>0</v>
      </c>
      <c r="L197" s="32">
        <f>L199+L201</f>
        <v>0</v>
      </c>
      <c r="M197" s="33">
        <f t="shared" si="80"/>
        <v>0</v>
      </c>
      <c r="N197" s="31">
        <f>N199+N201</f>
        <v>0</v>
      </c>
      <c r="O197" s="32">
        <f>O199+O201</f>
        <v>0</v>
      </c>
      <c r="P197" s="34">
        <f t="shared" si="81"/>
        <v>0</v>
      </c>
      <c r="Q197" s="35">
        <f t="shared" si="77"/>
        <v>0</v>
      </c>
      <c r="R197" s="88"/>
    </row>
    <row r="198" spans="1:19" x14ac:dyDescent="0.3">
      <c r="A198" s="128"/>
      <c r="B198" s="129" t="s">
        <v>320</v>
      </c>
      <c r="C198" s="114" t="s">
        <v>258</v>
      </c>
      <c r="D198" s="36"/>
      <c r="E198" s="37">
        <v>40320</v>
      </c>
      <c r="F198" s="38">
        <v>14092</v>
      </c>
      <c r="G198" s="38">
        <v>11819</v>
      </c>
      <c r="H198" s="38">
        <v>282</v>
      </c>
      <c r="I198" s="38">
        <v>0</v>
      </c>
      <c r="J198" s="39">
        <f t="shared" si="79"/>
        <v>66513</v>
      </c>
      <c r="K198" s="37">
        <v>0</v>
      </c>
      <c r="L198" s="38">
        <v>0</v>
      </c>
      <c r="M198" s="39">
        <f t="shared" si="80"/>
        <v>0</v>
      </c>
      <c r="N198" s="37">
        <v>0</v>
      </c>
      <c r="O198" s="38">
        <v>0</v>
      </c>
      <c r="P198" s="40">
        <f t="shared" si="81"/>
        <v>0</v>
      </c>
      <c r="Q198" s="41">
        <f t="shared" si="77"/>
        <v>66513</v>
      </c>
      <c r="R198" s="88"/>
    </row>
    <row r="199" spans="1:19" x14ac:dyDescent="0.3">
      <c r="A199" s="128"/>
      <c r="B199" s="129"/>
      <c r="C199" s="119"/>
      <c r="D199" s="36"/>
      <c r="E199" s="42"/>
      <c r="F199" s="43"/>
      <c r="G199" s="43"/>
      <c r="H199" s="43"/>
      <c r="I199" s="43"/>
      <c r="J199" s="33">
        <f t="shared" si="79"/>
        <v>0</v>
      </c>
      <c r="K199" s="42"/>
      <c r="L199" s="43"/>
      <c r="M199" s="33">
        <f t="shared" si="80"/>
        <v>0</v>
      </c>
      <c r="N199" s="42"/>
      <c r="O199" s="43"/>
      <c r="P199" s="34">
        <f t="shared" si="81"/>
        <v>0</v>
      </c>
      <c r="Q199" s="35">
        <f t="shared" si="77"/>
        <v>0</v>
      </c>
      <c r="R199" s="88"/>
    </row>
    <row r="200" spans="1:19" x14ac:dyDescent="0.3">
      <c r="A200" s="128"/>
      <c r="B200" s="129" t="s">
        <v>321</v>
      </c>
      <c r="C200" s="114" t="s">
        <v>319</v>
      </c>
      <c r="D200" s="36"/>
      <c r="E200" s="37">
        <v>7831</v>
      </c>
      <c r="F200" s="38">
        <v>2349</v>
      </c>
      <c r="G200" s="38">
        <v>1320</v>
      </c>
      <c r="H200" s="38">
        <v>104</v>
      </c>
      <c r="I200" s="38">
        <v>0</v>
      </c>
      <c r="J200" s="39">
        <f t="shared" si="79"/>
        <v>11604</v>
      </c>
      <c r="K200" s="37">
        <v>0</v>
      </c>
      <c r="L200" s="38">
        <v>0</v>
      </c>
      <c r="M200" s="39">
        <f t="shared" si="80"/>
        <v>0</v>
      </c>
      <c r="N200" s="37">
        <v>0</v>
      </c>
      <c r="O200" s="38">
        <v>0</v>
      </c>
      <c r="P200" s="40">
        <f t="shared" si="81"/>
        <v>0</v>
      </c>
      <c r="Q200" s="41">
        <f t="shared" si="77"/>
        <v>11604</v>
      </c>
      <c r="R200" s="88"/>
    </row>
    <row r="201" spans="1:19" x14ac:dyDescent="0.3">
      <c r="A201" s="128"/>
      <c r="B201" s="129"/>
      <c r="C201" s="119"/>
      <c r="D201" s="36"/>
      <c r="E201" s="42"/>
      <c r="F201" s="43"/>
      <c r="G201" s="43"/>
      <c r="H201" s="43"/>
      <c r="I201" s="43"/>
      <c r="J201" s="33">
        <f t="shared" si="79"/>
        <v>0</v>
      </c>
      <c r="K201" s="42"/>
      <c r="L201" s="43"/>
      <c r="M201" s="33">
        <f t="shared" si="80"/>
        <v>0</v>
      </c>
      <c r="N201" s="42"/>
      <c r="O201" s="43"/>
      <c r="P201" s="34">
        <f t="shared" si="81"/>
        <v>0</v>
      </c>
      <c r="Q201" s="35">
        <f t="shared" si="77"/>
        <v>0</v>
      </c>
      <c r="R201" s="88"/>
    </row>
    <row r="202" spans="1:19" x14ac:dyDescent="0.3">
      <c r="A202" s="128" t="s">
        <v>140</v>
      </c>
      <c r="B202" s="129"/>
      <c r="C202" s="119" t="s">
        <v>141</v>
      </c>
      <c r="D202" s="36" t="s">
        <v>142</v>
      </c>
      <c r="E202" s="37">
        <v>0</v>
      </c>
      <c r="F202" s="38">
        <v>0</v>
      </c>
      <c r="G202" s="38">
        <v>1600</v>
      </c>
      <c r="H202" s="38">
        <v>0</v>
      </c>
      <c r="I202" s="38">
        <v>0</v>
      </c>
      <c r="J202" s="29">
        <f t="shared" si="75"/>
        <v>1600</v>
      </c>
      <c r="K202" s="44">
        <v>0</v>
      </c>
      <c r="L202" s="38">
        <v>0</v>
      </c>
      <c r="M202" s="40">
        <f t="shared" si="72"/>
        <v>0</v>
      </c>
      <c r="N202" s="44">
        <v>0</v>
      </c>
      <c r="O202" s="38">
        <v>0</v>
      </c>
      <c r="P202" s="40">
        <f t="shared" si="76"/>
        <v>0</v>
      </c>
      <c r="Q202" s="41">
        <f t="shared" si="77"/>
        <v>1600</v>
      </c>
      <c r="R202" s="88"/>
    </row>
    <row r="203" spans="1:19" x14ac:dyDescent="0.3">
      <c r="A203" s="128"/>
      <c r="B203" s="129"/>
      <c r="C203" s="119"/>
      <c r="D203" s="36"/>
      <c r="E203" s="42"/>
      <c r="F203" s="43"/>
      <c r="G203" s="43"/>
      <c r="H203" s="43"/>
      <c r="I203" s="43"/>
      <c r="J203" s="34">
        <f t="shared" si="75"/>
        <v>0</v>
      </c>
      <c r="K203" s="55"/>
      <c r="L203" s="43"/>
      <c r="M203" s="34">
        <f t="shared" si="72"/>
        <v>0</v>
      </c>
      <c r="N203" s="55"/>
      <c r="O203" s="43"/>
      <c r="P203" s="34">
        <f t="shared" si="76"/>
        <v>0</v>
      </c>
      <c r="Q203" s="35">
        <f t="shared" si="77"/>
        <v>0</v>
      </c>
      <c r="R203" s="88"/>
    </row>
    <row r="204" spans="1:19" x14ac:dyDescent="0.3">
      <c r="A204" s="128" t="s">
        <v>143</v>
      </c>
      <c r="B204" s="129"/>
      <c r="C204" s="119" t="s">
        <v>144</v>
      </c>
      <c r="D204" s="36" t="s">
        <v>26</v>
      </c>
      <c r="E204" s="37">
        <v>0</v>
      </c>
      <c r="F204" s="38">
        <v>0</v>
      </c>
      <c r="G204" s="97">
        <v>17000</v>
      </c>
      <c r="H204" s="38">
        <v>0</v>
      </c>
      <c r="I204" s="38">
        <v>0</v>
      </c>
      <c r="J204" s="29">
        <f t="shared" si="75"/>
        <v>17000</v>
      </c>
      <c r="K204" s="44">
        <v>0</v>
      </c>
      <c r="L204" s="38">
        <v>0</v>
      </c>
      <c r="M204" s="40">
        <f t="shared" si="72"/>
        <v>0</v>
      </c>
      <c r="N204" s="44">
        <v>0</v>
      </c>
      <c r="O204" s="38">
        <v>0</v>
      </c>
      <c r="P204" s="40">
        <f t="shared" si="76"/>
        <v>0</v>
      </c>
      <c r="Q204" s="41">
        <f t="shared" si="77"/>
        <v>17000</v>
      </c>
      <c r="R204" s="88"/>
    </row>
    <row r="205" spans="1:19" x14ac:dyDescent="0.3">
      <c r="A205" s="128"/>
      <c r="B205" s="129"/>
      <c r="C205" s="119"/>
      <c r="D205" s="36"/>
      <c r="E205" s="42"/>
      <c r="F205" s="43"/>
      <c r="G205" s="43"/>
      <c r="H205" s="43"/>
      <c r="I205" s="43"/>
      <c r="J205" s="34">
        <f t="shared" si="75"/>
        <v>0</v>
      </c>
      <c r="K205" s="55"/>
      <c r="L205" s="43"/>
      <c r="M205" s="34">
        <f t="shared" si="72"/>
        <v>0</v>
      </c>
      <c r="N205" s="55"/>
      <c r="O205" s="43"/>
      <c r="P205" s="34">
        <f t="shared" si="76"/>
        <v>0</v>
      </c>
      <c r="Q205" s="35">
        <f t="shared" si="77"/>
        <v>0</v>
      </c>
      <c r="R205" s="88"/>
    </row>
    <row r="206" spans="1:19" x14ac:dyDescent="0.3">
      <c r="A206" s="128" t="s">
        <v>145</v>
      </c>
      <c r="B206" s="129"/>
      <c r="C206" s="119" t="s">
        <v>323</v>
      </c>
      <c r="D206" s="36" t="s">
        <v>112</v>
      </c>
      <c r="E206" s="37">
        <f>E208+E210+E212+E214+E216+E218+E220</f>
        <v>0</v>
      </c>
      <c r="F206" s="38">
        <f t="shared" ref="F206:I206" si="82">F208+F210+F212+F214+F216+F218+F220</f>
        <v>0</v>
      </c>
      <c r="G206" s="38">
        <f t="shared" si="82"/>
        <v>0</v>
      </c>
      <c r="H206" s="38">
        <f t="shared" si="82"/>
        <v>0</v>
      </c>
      <c r="I206" s="38">
        <f t="shared" si="82"/>
        <v>7720</v>
      </c>
      <c r="J206" s="29">
        <f>SUM(E206:I206)</f>
        <v>7720</v>
      </c>
      <c r="K206" s="44">
        <f t="shared" ref="K206:L207" si="83">K208+K210+K212+K214+K216+K218+K220</f>
        <v>0</v>
      </c>
      <c r="L206" s="38">
        <f t="shared" si="83"/>
        <v>0</v>
      </c>
      <c r="M206" s="40">
        <f t="shared" si="72"/>
        <v>0</v>
      </c>
      <c r="N206" s="44">
        <f t="shared" ref="N206:O207" si="84">N208+N210+N212+N214+N216+N218+N220</f>
        <v>0</v>
      </c>
      <c r="O206" s="38">
        <f>O208+O210+O212+O214+O216+O218+O220</f>
        <v>110132</v>
      </c>
      <c r="P206" s="40">
        <f>SUM(N206:O206)</f>
        <v>110132</v>
      </c>
      <c r="Q206" s="41">
        <f>P206+M206+J206</f>
        <v>117852</v>
      </c>
      <c r="R206" s="128" t="s">
        <v>145</v>
      </c>
      <c r="S206" s="104">
        <f>Q206+Q222</f>
        <v>123352</v>
      </c>
    </row>
    <row r="207" spans="1:19" x14ac:dyDescent="0.3">
      <c r="A207" s="128"/>
      <c r="B207" s="129"/>
      <c r="C207" s="119"/>
      <c r="D207" s="36"/>
      <c r="E207" s="42">
        <f t="shared" ref="E207:I207" si="85">E209+E211+E213+E215+E217+E219+E221</f>
        <v>0</v>
      </c>
      <c r="F207" s="57">
        <f t="shared" si="85"/>
        <v>0</v>
      </c>
      <c r="G207" s="57">
        <f t="shared" si="85"/>
        <v>0</v>
      </c>
      <c r="H207" s="57">
        <f t="shared" si="85"/>
        <v>0</v>
      </c>
      <c r="I207" s="57">
        <f t="shared" si="85"/>
        <v>0</v>
      </c>
      <c r="J207" s="34">
        <f t="shared" si="75"/>
        <v>0</v>
      </c>
      <c r="K207" s="57">
        <f t="shared" si="83"/>
        <v>0</v>
      </c>
      <c r="L207" s="32">
        <f t="shared" si="83"/>
        <v>0</v>
      </c>
      <c r="M207" s="34">
        <f t="shared" si="72"/>
        <v>0</v>
      </c>
      <c r="N207" s="57">
        <f t="shared" si="84"/>
        <v>0</v>
      </c>
      <c r="O207" s="32">
        <f t="shared" si="84"/>
        <v>0</v>
      </c>
      <c r="P207" s="34">
        <f t="shared" si="76"/>
        <v>0</v>
      </c>
      <c r="Q207" s="35">
        <f t="shared" si="77"/>
        <v>0</v>
      </c>
      <c r="R207" s="128"/>
      <c r="S207" s="105">
        <f>Q207+Q223</f>
        <v>0</v>
      </c>
    </row>
    <row r="208" spans="1:19" x14ac:dyDescent="0.3">
      <c r="A208" s="128"/>
      <c r="B208" s="129" t="s">
        <v>259</v>
      </c>
      <c r="C208" s="119" t="s">
        <v>264</v>
      </c>
      <c r="D208" s="36" t="s">
        <v>112</v>
      </c>
      <c r="E208" s="37">
        <v>0</v>
      </c>
      <c r="F208" s="38">
        <v>0</v>
      </c>
      <c r="G208" s="97">
        <v>0</v>
      </c>
      <c r="H208" s="38">
        <v>0</v>
      </c>
      <c r="I208" s="38">
        <v>1100</v>
      </c>
      <c r="J208" s="29">
        <f t="shared" si="75"/>
        <v>1100</v>
      </c>
      <c r="K208" s="44">
        <v>0</v>
      </c>
      <c r="L208" s="38">
        <v>0</v>
      </c>
      <c r="M208" s="40">
        <f t="shared" si="72"/>
        <v>0</v>
      </c>
      <c r="N208" s="44">
        <v>0</v>
      </c>
      <c r="O208" s="38">
        <v>10000</v>
      </c>
      <c r="P208" s="40">
        <f t="shared" si="76"/>
        <v>10000</v>
      </c>
      <c r="Q208" s="41">
        <f t="shared" si="77"/>
        <v>11100</v>
      </c>
      <c r="R208" s="88"/>
    </row>
    <row r="209" spans="1:18" x14ac:dyDescent="0.3">
      <c r="A209" s="128"/>
      <c r="B209" s="129"/>
      <c r="C209" s="119"/>
      <c r="D209" s="36"/>
      <c r="E209" s="42"/>
      <c r="F209" s="43"/>
      <c r="G209" s="98"/>
      <c r="H209" s="43"/>
      <c r="I209" s="43"/>
      <c r="J209" s="34">
        <f t="shared" si="75"/>
        <v>0</v>
      </c>
      <c r="K209" s="55"/>
      <c r="L209" s="43"/>
      <c r="M209" s="34">
        <f t="shared" si="72"/>
        <v>0</v>
      </c>
      <c r="N209" s="55"/>
      <c r="O209" s="43"/>
      <c r="P209" s="34">
        <f t="shared" si="76"/>
        <v>0</v>
      </c>
      <c r="Q209" s="35">
        <f t="shared" si="77"/>
        <v>0</v>
      </c>
      <c r="R209" s="88"/>
    </row>
    <row r="210" spans="1:18" ht="12.75" customHeight="1" x14ac:dyDescent="0.3">
      <c r="A210" s="128"/>
      <c r="B210" s="129" t="s">
        <v>259</v>
      </c>
      <c r="C210" s="119" t="s">
        <v>266</v>
      </c>
      <c r="D210" s="36" t="s">
        <v>112</v>
      </c>
      <c r="E210" s="37">
        <v>0</v>
      </c>
      <c r="F210" s="38">
        <v>0</v>
      </c>
      <c r="G210" s="97">
        <v>0</v>
      </c>
      <c r="H210" s="38">
        <v>0</v>
      </c>
      <c r="I210" s="38">
        <v>2000</v>
      </c>
      <c r="J210" s="29">
        <f t="shared" si="75"/>
        <v>2000</v>
      </c>
      <c r="K210" s="44">
        <v>0</v>
      </c>
      <c r="L210" s="38">
        <v>0</v>
      </c>
      <c r="M210" s="40">
        <f t="shared" si="72"/>
        <v>0</v>
      </c>
      <c r="N210" s="44">
        <v>0</v>
      </c>
      <c r="O210" s="38">
        <v>11244</v>
      </c>
      <c r="P210" s="40">
        <f>SUM(N210:O210)</f>
        <v>11244</v>
      </c>
      <c r="Q210" s="41">
        <f t="shared" si="77"/>
        <v>13244</v>
      </c>
      <c r="R210" s="88"/>
    </row>
    <row r="211" spans="1:18" x14ac:dyDescent="0.3">
      <c r="A211" s="128"/>
      <c r="B211" s="129"/>
      <c r="C211" s="119"/>
      <c r="D211" s="36"/>
      <c r="E211" s="42"/>
      <c r="F211" s="43"/>
      <c r="G211" s="98"/>
      <c r="H211" s="43"/>
      <c r="I211" s="43"/>
      <c r="J211" s="34">
        <f t="shared" si="75"/>
        <v>0</v>
      </c>
      <c r="K211" s="55"/>
      <c r="L211" s="43"/>
      <c r="M211" s="34">
        <f t="shared" si="72"/>
        <v>0</v>
      </c>
      <c r="N211" s="55"/>
      <c r="O211" s="43"/>
      <c r="P211" s="34">
        <f t="shared" si="76"/>
        <v>0</v>
      </c>
      <c r="Q211" s="35">
        <f t="shared" si="77"/>
        <v>0</v>
      </c>
      <c r="R211" s="88"/>
    </row>
    <row r="212" spans="1:18" ht="12.75" customHeight="1" x14ac:dyDescent="0.3">
      <c r="A212" s="128"/>
      <c r="B212" s="129" t="s">
        <v>259</v>
      </c>
      <c r="C212" s="119" t="s">
        <v>265</v>
      </c>
      <c r="D212" s="36" t="s">
        <v>112</v>
      </c>
      <c r="E212" s="37">
        <v>0</v>
      </c>
      <c r="F212" s="38">
        <v>0</v>
      </c>
      <c r="G212" s="97">
        <v>0</v>
      </c>
      <c r="H212" s="38">
        <v>0</v>
      </c>
      <c r="I212" s="38">
        <v>750</v>
      </c>
      <c r="J212" s="29">
        <f t="shared" si="75"/>
        <v>750</v>
      </c>
      <c r="K212" s="44">
        <v>0</v>
      </c>
      <c r="L212" s="38">
        <v>0</v>
      </c>
      <c r="M212" s="40">
        <f t="shared" si="72"/>
        <v>0</v>
      </c>
      <c r="N212" s="44">
        <v>0</v>
      </c>
      <c r="O212" s="38">
        <v>32928</v>
      </c>
      <c r="P212" s="40">
        <f t="shared" si="76"/>
        <v>32928</v>
      </c>
      <c r="Q212" s="41">
        <f t="shared" si="77"/>
        <v>33678</v>
      </c>
      <c r="R212" s="88"/>
    </row>
    <row r="213" spans="1:18" x14ac:dyDescent="0.3">
      <c r="A213" s="128"/>
      <c r="B213" s="129"/>
      <c r="C213" s="119"/>
      <c r="D213" s="36"/>
      <c r="E213" s="42"/>
      <c r="F213" s="43"/>
      <c r="G213" s="98"/>
      <c r="H213" s="43"/>
      <c r="I213" s="43"/>
      <c r="J213" s="34">
        <f t="shared" si="75"/>
        <v>0</v>
      </c>
      <c r="K213" s="55"/>
      <c r="L213" s="43"/>
      <c r="M213" s="34">
        <f t="shared" si="72"/>
        <v>0</v>
      </c>
      <c r="N213" s="55"/>
      <c r="O213" s="43"/>
      <c r="P213" s="34">
        <f t="shared" si="76"/>
        <v>0</v>
      </c>
      <c r="Q213" s="35">
        <f t="shared" si="77"/>
        <v>0</v>
      </c>
      <c r="R213" s="88"/>
    </row>
    <row r="214" spans="1:18" x14ac:dyDescent="0.3">
      <c r="A214" s="128"/>
      <c r="B214" s="129" t="s">
        <v>259</v>
      </c>
      <c r="C214" s="119" t="s">
        <v>292</v>
      </c>
      <c r="D214" s="36" t="s">
        <v>112</v>
      </c>
      <c r="E214" s="37">
        <v>0</v>
      </c>
      <c r="F214" s="38">
        <v>0</v>
      </c>
      <c r="G214" s="97">
        <v>0</v>
      </c>
      <c r="H214" s="38">
        <v>0</v>
      </c>
      <c r="I214" s="38">
        <v>1000</v>
      </c>
      <c r="J214" s="29">
        <f t="shared" ref="J214:J215" si="86">SUM(E214:I214)</f>
        <v>1000</v>
      </c>
      <c r="K214" s="44">
        <v>0</v>
      </c>
      <c r="L214" s="38">
        <v>0</v>
      </c>
      <c r="M214" s="40">
        <f t="shared" ref="M214:M215" si="87">SUM(K214:L214)</f>
        <v>0</v>
      </c>
      <c r="N214" s="44">
        <v>0</v>
      </c>
      <c r="O214" s="38">
        <v>16080</v>
      </c>
      <c r="P214" s="40">
        <f t="shared" ref="P214:P215" si="88">SUM(N214:O214)</f>
        <v>16080</v>
      </c>
      <c r="Q214" s="41">
        <f t="shared" si="77"/>
        <v>17080</v>
      </c>
      <c r="R214" s="88"/>
    </row>
    <row r="215" spans="1:18" x14ac:dyDescent="0.3">
      <c r="A215" s="128"/>
      <c r="B215" s="129"/>
      <c r="C215" s="119"/>
      <c r="D215" s="36"/>
      <c r="E215" s="42"/>
      <c r="F215" s="43"/>
      <c r="G215" s="43"/>
      <c r="H215" s="43"/>
      <c r="I215" s="43"/>
      <c r="J215" s="34">
        <f t="shared" si="86"/>
        <v>0</v>
      </c>
      <c r="K215" s="55"/>
      <c r="L215" s="43"/>
      <c r="M215" s="34">
        <f t="shared" si="87"/>
        <v>0</v>
      </c>
      <c r="N215" s="55"/>
      <c r="O215" s="43"/>
      <c r="P215" s="34">
        <f t="shared" si="88"/>
        <v>0</v>
      </c>
      <c r="Q215" s="35">
        <f t="shared" si="77"/>
        <v>0</v>
      </c>
      <c r="R215" s="88"/>
    </row>
    <row r="216" spans="1:18" ht="13.8" customHeight="1" x14ac:dyDescent="0.3">
      <c r="A216" s="128"/>
      <c r="B216" s="129" t="s">
        <v>259</v>
      </c>
      <c r="C216" s="119" t="s">
        <v>322</v>
      </c>
      <c r="D216" s="36" t="s">
        <v>112</v>
      </c>
      <c r="E216" s="37">
        <v>0</v>
      </c>
      <c r="F216" s="38">
        <v>0</v>
      </c>
      <c r="G216" s="97">
        <v>0</v>
      </c>
      <c r="H216" s="38">
        <v>0</v>
      </c>
      <c r="I216" s="38">
        <v>650</v>
      </c>
      <c r="J216" s="29">
        <f t="shared" si="75"/>
        <v>650</v>
      </c>
      <c r="K216" s="44">
        <v>0</v>
      </c>
      <c r="L216" s="38">
        <v>0</v>
      </c>
      <c r="M216" s="40">
        <f t="shared" si="72"/>
        <v>0</v>
      </c>
      <c r="N216" s="44">
        <v>0</v>
      </c>
      <c r="O216" s="38">
        <v>10000</v>
      </c>
      <c r="P216" s="40">
        <f t="shared" si="76"/>
        <v>10000</v>
      </c>
      <c r="Q216" s="41">
        <f t="shared" si="77"/>
        <v>10650</v>
      </c>
      <c r="R216" s="88"/>
    </row>
    <row r="217" spans="1:18" x14ac:dyDescent="0.3">
      <c r="A217" s="128"/>
      <c r="B217" s="129"/>
      <c r="C217" s="119"/>
      <c r="D217" s="36"/>
      <c r="E217" s="42"/>
      <c r="F217" s="43"/>
      <c r="G217" s="43"/>
      <c r="H217" s="43"/>
      <c r="I217" s="43"/>
      <c r="J217" s="34">
        <f t="shared" si="75"/>
        <v>0</v>
      </c>
      <c r="K217" s="55"/>
      <c r="L217" s="43"/>
      <c r="M217" s="34">
        <f t="shared" si="72"/>
        <v>0</v>
      </c>
      <c r="N217" s="55"/>
      <c r="O217" s="43"/>
      <c r="P217" s="34">
        <f t="shared" si="76"/>
        <v>0</v>
      </c>
      <c r="Q217" s="35">
        <f t="shared" si="77"/>
        <v>0</v>
      </c>
      <c r="R217" s="88"/>
    </row>
    <row r="218" spans="1:18" ht="13.8" customHeight="1" x14ac:dyDescent="0.3">
      <c r="A218" s="128"/>
      <c r="B218" s="129" t="s">
        <v>259</v>
      </c>
      <c r="C218" s="119" t="s">
        <v>293</v>
      </c>
      <c r="D218" s="36" t="s">
        <v>112</v>
      </c>
      <c r="E218" s="37">
        <v>0</v>
      </c>
      <c r="F218" s="38">
        <v>0</v>
      </c>
      <c r="G218" s="38">
        <v>0</v>
      </c>
      <c r="H218" s="38">
        <v>0</v>
      </c>
      <c r="I218" s="38">
        <v>1600</v>
      </c>
      <c r="J218" s="29">
        <f>SUM(E218:I218)</f>
        <v>1600</v>
      </c>
      <c r="K218" s="44">
        <v>0</v>
      </c>
      <c r="L218" s="38">
        <v>0</v>
      </c>
      <c r="M218" s="40">
        <f>SUM(K218:L218)</f>
        <v>0</v>
      </c>
      <c r="N218" s="44">
        <v>0</v>
      </c>
      <c r="O218" s="38">
        <v>29880</v>
      </c>
      <c r="P218" s="40">
        <f>SUM(N218:O218)</f>
        <v>29880</v>
      </c>
      <c r="Q218" s="41">
        <f t="shared" si="77"/>
        <v>31480</v>
      </c>
      <c r="R218" s="88"/>
    </row>
    <row r="219" spans="1:18" x14ac:dyDescent="0.3">
      <c r="A219" s="128"/>
      <c r="B219" s="129"/>
      <c r="C219" s="119"/>
      <c r="D219" s="36"/>
      <c r="E219" s="42"/>
      <c r="F219" s="43"/>
      <c r="G219" s="43"/>
      <c r="H219" s="43"/>
      <c r="I219" s="43"/>
      <c r="J219" s="34">
        <f>SUM(E219:I219)</f>
        <v>0</v>
      </c>
      <c r="K219" s="55"/>
      <c r="L219" s="43"/>
      <c r="M219" s="34">
        <f>SUM(K219:L219)</f>
        <v>0</v>
      </c>
      <c r="N219" s="55"/>
      <c r="O219" s="43"/>
      <c r="P219" s="34">
        <f>SUM(N219:O219)</f>
        <v>0</v>
      </c>
      <c r="Q219" s="35">
        <f t="shared" si="77"/>
        <v>0</v>
      </c>
      <c r="R219" s="88"/>
    </row>
    <row r="220" spans="1:18" x14ac:dyDescent="0.3">
      <c r="A220" s="128"/>
      <c r="B220" s="129" t="s">
        <v>259</v>
      </c>
      <c r="C220" s="119" t="s">
        <v>267</v>
      </c>
      <c r="D220" s="36" t="s">
        <v>63</v>
      </c>
      <c r="E220" s="37">
        <v>0</v>
      </c>
      <c r="F220" s="38">
        <v>0</v>
      </c>
      <c r="G220" s="38">
        <v>0</v>
      </c>
      <c r="H220" s="38">
        <v>0</v>
      </c>
      <c r="I220" s="38">
        <v>620</v>
      </c>
      <c r="J220" s="29">
        <f t="shared" si="75"/>
        <v>620</v>
      </c>
      <c r="K220" s="44">
        <v>0</v>
      </c>
      <c r="L220" s="38">
        <v>0</v>
      </c>
      <c r="M220" s="40">
        <f t="shared" si="72"/>
        <v>0</v>
      </c>
      <c r="N220" s="44">
        <v>0</v>
      </c>
      <c r="O220" s="38">
        <v>0</v>
      </c>
      <c r="P220" s="40">
        <f t="shared" si="76"/>
        <v>0</v>
      </c>
      <c r="Q220" s="41">
        <f t="shared" si="77"/>
        <v>620</v>
      </c>
      <c r="R220" s="88"/>
    </row>
    <row r="221" spans="1:18" x14ac:dyDescent="0.3">
      <c r="A221" s="128"/>
      <c r="B221" s="129"/>
      <c r="C221" s="119"/>
      <c r="D221" s="36"/>
      <c r="E221" s="42"/>
      <c r="F221" s="43"/>
      <c r="G221" s="43"/>
      <c r="H221" s="43"/>
      <c r="I221" s="43"/>
      <c r="J221" s="34">
        <f t="shared" si="75"/>
        <v>0</v>
      </c>
      <c r="K221" s="55"/>
      <c r="L221" s="43"/>
      <c r="M221" s="34">
        <f t="shared" si="72"/>
        <v>0</v>
      </c>
      <c r="N221" s="55"/>
      <c r="O221" s="43"/>
      <c r="P221" s="34">
        <f t="shared" si="76"/>
        <v>0</v>
      </c>
      <c r="Q221" s="35">
        <f t="shared" si="77"/>
        <v>0</v>
      </c>
      <c r="R221" s="88"/>
    </row>
    <row r="222" spans="1:18" x14ac:dyDescent="0.3">
      <c r="A222" s="128" t="s">
        <v>145</v>
      </c>
      <c r="B222" s="129"/>
      <c r="C222" s="119" t="s">
        <v>324</v>
      </c>
      <c r="D222" s="36" t="s">
        <v>112</v>
      </c>
      <c r="E222" s="37">
        <v>0</v>
      </c>
      <c r="F222" s="38">
        <v>0</v>
      </c>
      <c r="G222" s="38">
        <v>5500</v>
      </c>
      <c r="H222" s="38">
        <v>0</v>
      </c>
      <c r="I222" s="38">
        <v>0</v>
      </c>
      <c r="J222" s="29">
        <f>SUM(E222:I222)</f>
        <v>5500</v>
      </c>
      <c r="K222" s="44">
        <v>0</v>
      </c>
      <c r="L222" s="38">
        <v>0</v>
      </c>
      <c r="M222" s="40">
        <f t="shared" ref="M222:M223" si="89">SUM(K222:L222)</f>
        <v>0</v>
      </c>
      <c r="N222" s="44">
        <v>0</v>
      </c>
      <c r="O222" s="38">
        <v>0</v>
      </c>
      <c r="P222" s="40">
        <f>SUM(N222:O222)</f>
        <v>0</v>
      </c>
      <c r="Q222" s="41">
        <f>P222+M222+J222</f>
        <v>5500</v>
      </c>
      <c r="R222" s="88"/>
    </row>
    <row r="223" spans="1:18" x14ac:dyDescent="0.3">
      <c r="A223" s="128"/>
      <c r="B223" s="129"/>
      <c r="C223" s="119"/>
      <c r="D223" s="36"/>
      <c r="E223" s="42"/>
      <c r="F223" s="57"/>
      <c r="G223" s="57"/>
      <c r="H223" s="57"/>
      <c r="I223" s="57"/>
      <c r="J223" s="34">
        <f t="shared" ref="J223" si="90">SUM(E223:I223)</f>
        <v>0</v>
      </c>
      <c r="K223" s="57"/>
      <c r="L223" s="32"/>
      <c r="M223" s="34">
        <f t="shared" si="89"/>
        <v>0</v>
      </c>
      <c r="N223" s="57"/>
      <c r="O223" s="32"/>
      <c r="P223" s="34">
        <f t="shared" ref="P223" si="91">SUM(N223:O223)</f>
        <v>0</v>
      </c>
      <c r="Q223" s="35">
        <f t="shared" ref="Q223" si="92">P223+M223+J223</f>
        <v>0</v>
      </c>
      <c r="R223" s="88"/>
    </row>
    <row r="224" spans="1:18" x14ac:dyDescent="0.3">
      <c r="A224" s="128" t="s">
        <v>146</v>
      </c>
      <c r="B224" s="129"/>
      <c r="C224" s="119" t="s">
        <v>147</v>
      </c>
      <c r="D224" s="36" t="s">
        <v>142</v>
      </c>
      <c r="E224" s="37">
        <v>0</v>
      </c>
      <c r="F224" s="38">
        <v>0</v>
      </c>
      <c r="G224" s="38">
        <v>109210</v>
      </c>
      <c r="H224" s="38">
        <v>0</v>
      </c>
      <c r="I224" s="38">
        <v>0</v>
      </c>
      <c r="J224" s="29">
        <f t="shared" si="75"/>
        <v>109210</v>
      </c>
      <c r="K224" s="44">
        <v>0</v>
      </c>
      <c r="L224" s="38">
        <v>0</v>
      </c>
      <c r="M224" s="40">
        <f t="shared" si="72"/>
        <v>0</v>
      </c>
      <c r="N224" s="44">
        <v>0</v>
      </c>
      <c r="O224" s="38">
        <v>0</v>
      </c>
      <c r="P224" s="40">
        <f t="shared" si="76"/>
        <v>0</v>
      </c>
      <c r="Q224" s="41">
        <f t="shared" si="77"/>
        <v>109210</v>
      </c>
      <c r="R224" s="88"/>
    </row>
    <row r="225" spans="1:18" x14ac:dyDescent="0.3">
      <c r="A225" s="128"/>
      <c r="B225" s="129"/>
      <c r="C225" s="119"/>
      <c r="D225" s="36"/>
      <c r="E225" s="42"/>
      <c r="F225" s="43"/>
      <c r="G225" s="43"/>
      <c r="H225" s="43"/>
      <c r="I225" s="43"/>
      <c r="J225" s="34">
        <f t="shared" si="75"/>
        <v>0</v>
      </c>
      <c r="K225" s="55"/>
      <c r="L225" s="43"/>
      <c r="M225" s="34">
        <f t="shared" si="72"/>
        <v>0</v>
      </c>
      <c r="N225" s="55"/>
      <c r="O225" s="43"/>
      <c r="P225" s="34">
        <f t="shared" si="76"/>
        <v>0</v>
      </c>
      <c r="Q225" s="35">
        <f t="shared" si="77"/>
        <v>0</v>
      </c>
      <c r="R225" s="88"/>
    </row>
    <row r="226" spans="1:18" x14ac:dyDescent="0.3">
      <c r="A226" s="128" t="s">
        <v>148</v>
      </c>
      <c r="B226" s="129"/>
      <c r="C226" s="119" t="s">
        <v>149</v>
      </c>
      <c r="D226" s="36" t="s">
        <v>26</v>
      </c>
      <c r="E226" s="37">
        <v>0</v>
      </c>
      <c r="F226" s="38">
        <v>0</v>
      </c>
      <c r="G226" s="38">
        <v>7500</v>
      </c>
      <c r="H226" s="38">
        <v>0</v>
      </c>
      <c r="I226" s="38">
        <v>0</v>
      </c>
      <c r="J226" s="29">
        <f t="shared" si="75"/>
        <v>7500</v>
      </c>
      <c r="K226" s="44">
        <v>0</v>
      </c>
      <c r="L226" s="38">
        <v>0</v>
      </c>
      <c r="M226" s="40">
        <f t="shared" si="72"/>
        <v>0</v>
      </c>
      <c r="N226" s="44">
        <v>0</v>
      </c>
      <c r="O226" s="38">
        <v>0</v>
      </c>
      <c r="P226" s="40">
        <f t="shared" si="76"/>
        <v>0</v>
      </c>
      <c r="Q226" s="41">
        <f t="shared" si="77"/>
        <v>7500</v>
      </c>
      <c r="R226" s="88"/>
    </row>
    <row r="227" spans="1:18" x14ac:dyDescent="0.3">
      <c r="A227" s="128"/>
      <c r="B227" s="129"/>
      <c r="C227" s="119"/>
      <c r="D227" s="36"/>
      <c r="E227" s="42"/>
      <c r="F227" s="43"/>
      <c r="G227" s="43"/>
      <c r="H227" s="43"/>
      <c r="I227" s="43"/>
      <c r="J227" s="34">
        <f t="shared" si="75"/>
        <v>0</v>
      </c>
      <c r="K227" s="55"/>
      <c r="L227" s="43"/>
      <c r="M227" s="34">
        <f t="shared" si="72"/>
        <v>0</v>
      </c>
      <c r="N227" s="55"/>
      <c r="O227" s="43"/>
      <c r="P227" s="34">
        <f t="shared" si="76"/>
        <v>0</v>
      </c>
      <c r="Q227" s="35">
        <f t="shared" si="77"/>
        <v>0</v>
      </c>
      <c r="R227" s="88"/>
    </row>
    <row r="228" spans="1:18" x14ac:dyDescent="0.3">
      <c r="A228" s="128" t="s">
        <v>150</v>
      </c>
      <c r="B228" s="129"/>
      <c r="C228" s="119" t="s">
        <v>151</v>
      </c>
      <c r="D228" s="130"/>
      <c r="E228" s="37">
        <f>E230+E232+E234+E236</f>
        <v>0</v>
      </c>
      <c r="F228" s="38">
        <f t="shared" ref="F228:I228" si="93">F230+F232+F234+F236</f>
        <v>0</v>
      </c>
      <c r="G228" s="38">
        <f t="shared" si="93"/>
        <v>100500</v>
      </c>
      <c r="H228" s="38">
        <f t="shared" si="93"/>
        <v>0</v>
      </c>
      <c r="I228" s="38">
        <f t="shared" si="93"/>
        <v>0</v>
      </c>
      <c r="J228" s="29">
        <f t="shared" si="75"/>
        <v>100500</v>
      </c>
      <c r="K228" s="44">
        <f t="shared" ref="K228:L229" si="94">K230+K232+K234+K236</f>
        <v>0</v>
      </c>
      <c r="L228" s="38">
        <f t="shared" si="94"/>
        <v>0</v>
      </c>
      <c r="M228" s="40">
        <f t="shared" si="72"/>
        <v>0</v>
      </c>
      <c r="N228" s="44">
        <f t="shared" ref="N228:O229" si="95">N230+N232+N234+N236</f>
        <v>0</v>
      </c>
      <c r="O228" s="38">
        <f t="shared" si="95"/>
        <v>0</v>
      </c>
      <c r="P228" s="40">
        <f>SUM(N228:O228)</f>
        <v>0</v>
      </c>
      <c r="Q228" s="41">
        <f>P228+M228+J228</f>
        <v>100500</v>
      </c>
      <c r="R228" s="88"/>
    </row>
    <row r="229" spans="1:18" x14ac:dyDescent="0.3">
      <c r="A229" s="128"/>
      <c r="B229" s="129"/>
      <c r="C229" s="119"/>
      <c r="D229" s="130"/>
      <c r="E229" s="31">
        <f t="shared" ref="E229:I229" si="96">E231+E233+E235+E237</f>
        <v>0</v>
      </c>
      <c r="F229" s="32">
        <f t="shared" si="96"/>
        <v>0</v>
      </c>
      <c r="G229" s="32">
        <f t="shared" si="96"/>
        <v>0</v>
      </c>
      <c r="H229" s="32">
        <f t="shared" si="96"/>
        <v>0</v>
      </c>
      <c r="I229" s="32">
        <f t="shared" si="96"/>
        <v>0</v>
      </c>
      <c r="J229" s="34">
        <f t="shared" si="75"/>
        <v>0</v>
      </c>
      <c r="K229" s="57">
        <f t="shared" si="94"/>
        <v>0</v>
      </c>
      <c r="L229" s="32">
        <f t="shared" si="94"/>
        <v>0</v>
      </c>
      <c r="M229" s="34">
        <f t="shared" si="72"/>
        <v>0</v>
      </c>
      <c r="N229" s="57">
        <f t="shared" si="95"/>
        <v>0</v>
      </c>
      <c r="O229" s="32">
        <f t="shared" si="95"/>
        <v>0</v>
      </c>
      <c r="P229" s="34">
        <f>SUM(N229:O229)</f>
        <v>0</v>
      </c>
      <c r="Q229" s="35">
        <f>P229+M229+J229</f>
        <v>0</v>
      </c>
      <c r="R229" s="88"/>
    </row>
    <row r="230" spans="1:18" x14ac:dyDescent="0.3">
      <c r="A230" s="128"/>
      <c r="B230" s="129" t="s">
        <v>152</v>
      </c>
      <c r="C230" s="119" t="s">
        <v>260</v>
      </c>
      <c r="D230" s="36" t="s">
        <v>30</v>
      </c>
      <c r="E230" s="37">
        <v>0</v>
      </c>
      <c r="F230" s="38">
        <v>0</v>
      </c>
      <c r="G230" s="97">
        <v>68000</v>
      </c>
      <c r="H230" s="38">
        <v>0</v>
      </c>
      <c r="I230" s="38">
        <v>0</v>
      </c>
      <c r="J230" s="29">
        <f>SUM(E230:I230)</f>
        <v>68000</v>
      </c>
      <c r="K230" s="44">
        <v>0</v>
      </c>
      <c r="L230" s="38">
        <v>0</v>
      </c>
      <c r="M230" s="40">
        <f t="shared" ref="M230:M241" si="97">SUM(K230:L230)</f>
        <v>0</v>
      </c>
      <c r="N230" s="44">
        <v>0</v>
      </c>
      <c r="O230" s="38">
        <v>0</v>
      </c>
      <c r="P230" s="40">
        <f t="shared" si="76"/>
        <v>0</v>
      </c>
      <c r="Q230" s="41">
        <f t="shared" si="77"/>
        <v>68000</v>
      </c>
      <c r="R230" s="88"/>
    </row>
    <row r="231" spans="1:18" x14ac:dyDescent="0.3">
      <c r="A231" s="128"/>
      <c r="B231" s="129"/>
      <c r="C231" s="119"/>
      <c r="D231" s="36"/>
      <c r="E231" s="42"/>
      <c r="F231" s="43"/>
      <c r="G231" s="98"/>
      <c r="H231" s="43"/>
      <c r="I231" s="43"/>
      <c r="J231" s="34">
        <f t="shared" si="75"/>
        <v>0</v>
      </c>
      <c r="K231" s="55"/>
      <c r="L231" s="43"/>
      <c r="M231" s="34">
        <f t="shared" si="97"/>
        <v>0</v>
      </c>
      <c r="N231" s="55"/>
      <c r="O231" s="43"/>
      <c r="P231" s="34">
        <f t="shared" si="76"/>
        <v>0</v>
      </c>
      <c r="Q231" s="35">
        <f t="shared" si="77"/>
        <v>0</v>
      </c>
      <c r="R231" s="88"/>
    </row>
    <row r="232" spans="1:18" x14ac:dyDescent="0.3">
      <c r="A232" s="128"/>
      <c r="B232" s="129" t="s">
        <v>152</v>
      </c>
      <c r="C232" s="119" t="s">
        <v>294</v>
      </c>
      <c r="D232" s="36" t="s">
        <v>30</v>
      </c>
      <c r="E232" s="37">
        <v>0</v>
      </c>
      <c r="F232" s="38">
        <v>0</v>
      </c>
      <c r="G232" s="97">
        <v>3000</v>
      </c>
      <c r="H232" s="38">
        <v>0</v>
      </c>
      <c r="I232" s="38">
        <v>0</v>
      </c>
      <c r="J232" s="29">
        <f>SUM(E232:I232)</f>
        <v>3000</v>
      </c>
      <c r="K232" s="44">
        <v>0</v>
      </c>
      <c r="L232" s="38">
        <v>0</v>
      </c>
      <c r="M232" s="40">
        <f t="shared" si="97"/>
        <v>0</v>
      </c>
      <c r="N232" s="44">
        <v>0</v>
      </c>
      <c r="O232" s="38">
        <v>0</v>
      </c>
      <c r="P232" s="40">
        <f>SUM(N232:O232)</f>
        <v>0</v>
      </c>
      <c r="Q232" s="41">
        <f t="shared" si="77"/>
        <v>3000</v>
      </c>
      <c r="R232" s="88"/>
    </row>
    <row r="233" spans="1:18" x14ac:dyDescent="0.3">
      <c r="A233" s="128"/>
      <c r="B233" s="129"/>
      <c r="C233" s="119"/>
      <c r="D233" s="36"/>
      <c r="E233" s="31"/>
      <c r="F233" s="43"/>
      <c r="G233" s="98"/>
      <c r="H233" s="43"/>
      <c r="I233" s="43"/>
      <c r="J233" s="34">
        <f>SUM(E233:I233)</f>
        <v>0</v>
      </c>
      <c r="K233" s="55"/>
      <c r="L233" s="43"/>
      <c r="M233" s="34">
        <f t="shared" si="97"/>
        <v>0</v>
      </c>
      <c r="N233" s="55"/>
      <c r="O233" s="43"/>
      <c r="P233" s="34">
        <f>SUM(N233:O233)</f>
        <v>0</v>
      </c>
      <c r="Q233" s="35">
        <f t="shared" si="77"/>
        <v>0</v>
      </c>
      <c r="R233" s="88"/>
    </row>
    <row r="234" spans="1:18" x14ac:dyDescent="0.3">
      <c r="A234" s="128"/>
      <c r="B234" s="129" t="s">
        <v>152</v>
      </c>
      <c r="C234" s="119" t="s">
        <v>261</v>
      </c>
      <c r="D234" s="36" t="s">
        <v>30</v>
      </c>
      <c r="E234" s="37">
        <v>0</v>
      </c>
      <c r="F234" s="38">
        <v>0</v>
      </c>
      <c r="G234" s="97">
        <v>18500</v>
      </c>
      <c r="H234" s="38">
        <v>0</v>
      </c>
      <c r="I234" s="38">
        <v>0</v>
      </c>
      <c r="J234" s="29">
        <f t="shared" si="75"/>
        <v>18500</v>
      </c>
      <c r="K234" s="44">
        <v>0</v>
      </c>
      <c r="L234" s="38">
        <v>0</v>
      </c>
      <c r="M234" s="40">
        <f t="shared" si="97"/>
        <v>0</v>
      </c>
      <c r="N234" s="44">
        <v>0</v>
      </c>
      <c r="O234" s="38">
        <v>0</v>
      </c>
      <c r="P234" s="40">
        <f t="shared" si="76"/>
        <v>0</v>
      </c>
      <c r="Q234" s="41">
        <f t="shared" si="77"/>
        <v>18500</v>
      </c>
      <c r="R234" s="88"/>
    </row>
    <row r="235" spans="1:18" x14ac:dyDescent="0.3">
      <c r="A235" s="128"/>
      <c r="B235" s="129"/>
      <c r="C235" s="119"/>
      <c r="D235" s="36"/>
      <c r="E235" s="31"/>
      <c r="F235" s="43"/>
      <c r="G235" s="98"/>
      <c r="H235" s="43"/>
      <c r="I235" s="43"/>
      <c r="J235" s="34">
        <f t="shared" si="75"/>
        <v>0</v>
      </c>
      <c r="K235" s="55"/>
      <c r="L235" s="43"/>
      <c r="M235" s="34">
        <f t="shared" si="97"/>
        <v>0</v>
      </c>
      <c r="N235" s="55"/>
      <c r="O235" s="43"/>
      <c r="P235" s="34">
        <f t="shared" si="76"/>
        <v>0</v>
      </c>
      <c r="Q235" s="35">
        <f t="shared" si="77"/>
        <v>0</v>
      </c>
      <c r="R235" s="88"/>
    </row>
    <row r="236" spans="1:18" x14ac:dyDescent="0.3">
      <c r="A236" s="128"/>
      <c r="B236" s="129" t="s">
        <v>152</v>
      </c>
      <c r="C236" s="119" t="s">
        <v>262</v>
      </c>
      <c r="D236" s="36" t="s">
        <v>30</v>
      </c>
      <c r="E236" s="37">
        <v>0</v>
      </c>
      <c r="F236" s="38">
        <v>0</v>
      </c>
      <c r="G236" s="97">
        <v>11000</v>
      </c>
      <c r="H236" s="38">
        <v>0</v>
      </c>
      <c r="I236" s="38">
        <v>0</v>
      </c>
      <c r="J236" s="29">
        <f t="shared" si="75"/>
        <v>11000</v>
      </c>
      <c r="K236" s="44">
        <v>0</v>
      </c>
      <c r="L236" s="38">
        <v>0</v>
      </c>
      <c r="M236" s="40">
        <f t="shared" si="97"/>
        <v>0</v>
      </c>
      <c r="N236" s="44">
        <v>0</v>
      </c>
      <c r="O236" s="38">
        <v>0</v>
      </c>
      <c r="P236" s="40">
        <f t="shared" si="76"/>
        <v>0</v>
      </c>
      <c r="Q236" s="41">
        <f t="shared" si="77"/>
        <v>11000</v>
      </c>
      <c r="R236" s="88"/>
    </row>
    <row r="237" spans="1:18" x14ac:dyDescent="0.3">
      <c r="A237" s="128"/>
      <c r="B237" s="129"/>
      <c r="C237" s="119"/>
      <c r="D237" s="36"/>
      <c r="E237" s="31"/>
      <c r="F237" s="43"/>
      <c r="G237" s="43"/>
      <c r="H237" s="43"/>
      <c r="I237" s="43"/>
      <c r="J237" s="34">
        <f t="shared" si="75"/>
        <v>0</v>
      </c>
      <c r="K237" s="55"/>
      <c r="L237" s="43"/>
      <c r="M237" s="34">
        <f t="shared" si="97"/>
        <v>0</v>
      </c>
      <c r="N237" s="55"/>
      <c r="O237" s="43"/>
      <c r="P237" s="34">
        <f t="shared" si="76"/>
        <v>0</v>
      </c>
      <c r="Q237" s="35">
        <f t="shared" si="77"/>
        <v>0</v>
      </c>
      <c r="R237" s="88"/>
    </row>
    <row r="238" spans="1:18" x14ac:dyDescent="0.3">
      <c r="A238" s="128" t="s">
        <v>153</v>
      </c>
      <c r="B238" s="129"/>
      <c r="C238" s="119" t="s">
        <v>263</v>
      </c>
      <c r="D238" s="36" t="s">
        <v>66</v>
      </c>
      <c r="E238" s="94">
        <v>51521</v>
      </c>
      <c r="F238" s="97">
        <v>18006</v>
      </c>
      <c r="G238" s="97">
        <v>24971</v>
      </c>
      <c r="H238" s="97">
        <v>491</v>
      </c>
      <c r="I238" s="38">
        <v>0</v>
      </c>
      <c r="J238" s="29">
        <f t="shared" si="75"/>
        <v>94989</v>
      </c>
      <c r="K238" s="44">
        <v>0</v>
      </c>
      <c r="L238" s="38">
        <v>0</v>
      </c>
      <c r="M238" s="40">
        <f t="shared" si="97"/>
        <v>0</v>
      </c>
      <c r="N238" s="44">
        <v>0</v>
      </c>
      <c r="O238" s="38">
        <v>0</v>
      </c>
      <c r="P238" s="40">
        <f t="shared" si="76"/>
        <v>0</v>
      </c>
      <c r="Q238" s="41">
        <f t="shared" si="77"/>
        <v>94989</v>
      </c>
      <c r="R238" s="88"/>
    </row>
    <row r="239" spans="1:18" ht="14.4" thickBot="1" x14ac:dyDescent="0.35">
      <c r="A239" s="133"/>
      <c r="B239" s="134"/>
      <c r="C239" s="135"/>
      <c r="D239" s="50"/>
      <c r="E239" s="51"/>
      <c r="F239" s="45"/>
      <c r="G239" s="45"/>
      <c r="H239" s="45"/>
      <c r="I239" s="45"/>
      <c r="J239" s="24">
        <f t="shared" si="75"/>
        <v>0</v>
      </c>
      <c r="K239" s="56"/>
      <c r="L239" s="45"/>
      <c r="M239" s="24">
        <f t="shared" si="97"/>
        <v>0</v>
      </c>
      <c r="N239" s="56"/>
      <c r="O239" s="45"/>
      <c r="P239" s="24">
        <f t="shared" si="76"/>
        <v>0</v>
      </c>
      <c r="Q239" s="25">
        <f t="shared" si="77"/>
        <v>0</v>
      </c>
      <c r="R239" s="88"/>
    </row>
    <row r="240" spans="1:18" hidden="1" x14ac:dyDescent="0.3">
      <c r="A240" s="118" t="s">
        <v>154</v>
      </c>
      <c r="B240" s="116"/>
      <c r="C240" s="114" t="s">
        <v>155</v>
      </c>
      <c r="D240" s="49" t="s">
        <v>66</v>
      </c>
      <c r="E240" s="26">
        <v>0</v>
      </c>
      <c r="F240" s="27">
        <v>0</v>
      </c>
      <c r="G240" s="27">
        <v>0</v>
      </c>
      <c r="H240" s="27">
        <v>0</v>
      </c>
      <c r="I240" s="27">
        <v>0</v>
      </c>
      <c r="J240" s="29">
        <f t="shared" si="75"/>
        <v>0</v>
      </c>
      <c r="K240" s="54">
        <v>0</v>
      </c>
      <c r="L240" s="27">
        <v>0</v>
      </c>
      <c r="M240" s="29">
        <f t="shared" si="97"/>
        <v>0</v>
      </c>
      <c r="N240" s="54">
        <v>0</v>
      </c>
      <c r="O240" s="27">
        <v>0</v>
      </c>
      <c r="P240" s="29">
        <f t="shared" si="76"/>
        <v>0</v>
      </c>
      <c r="Q240" s="30">
        <f t="shared" si="77"/>
        <v>0</v>
      </c>
      <c r="R240" s="88"/>
    </row>
    <row r="241" spans="1:19" ht="14.4" hidden="1" thickBot="1" x14ac:dyDescent="0.35">
      <c r="A241" s="133"/>
      <c r="B241" s="134"/>
      <c r="C241" s="135"/>
      <c r="D241" s="50"/>
      <c r="E241" s="51"/>
      <c r="F241" s="45"/>
      <c r="G241" s="45"/>
      <c r="H241" s="45"/>
      <c r="I241" s="45"/>
      <c r="J241" s="24">
        <f t="shared" si="75"/>
        <v>0</v>
      </c>
      <c r="K241" s="56"/>
      <c r="L241" s="45"/>
      <c r="M241" s="24">
        <f t="shared" si="97"/>
        <v>0</v>
      </c>
      <c r="N241" s="56"/>
      <c r="O241" s="45"/>
      <c r="P241" s="24">
        <f t="shared" si="76"/>
        <v>0</v>
      </c>
      <c r="Q241" s="25">
        <f t="shared" si="77"/>
        <v>0</v>
      </c>
      <c r="R241" s="88"/>
    </row>
    <row r="242" spans="1:19" ht="14.4" thickBot="1" x14ac:dyDescent="0.35">
      <c r="D242" s="48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8"/>
    </row>
    <row r="243" spans="1:19" x14ac:dyDescent="0.3">
      <c r="A243" s="120" t="s">
        <v>156</v>
      </c>
      <c r="B243" s="121"/>
      <c r="C243" s="124" t="s">
        <v>157</v>
      </c>
      <c r="D243" s="126"/>
      <c r="E243" s="16">
        <f t="shared" ref="E243:H244" si="98">E245+E247+E249+E251+E253+E255+E257+E259+E261+E263+E265</f>
        <v>139988</v>
      </c>
      <c r="F243" s="17">
        <f t="shared" si="98"/>
        <v>50972</v>
      </c>
      <c r="G243" s="17">
        <f t="shared" si="98"/>
        <v>52487</v>
      </c>
      <c r="H243" s="17">
        <f>H245+H247+H249+H251+H253+H255+H257+H259+H261+H263+H265</f>
        <v>5210</v>
      </c>
      <c r="I243" s="17">
        <f>I245+I247+I249+I251+I253+I255+I257+I259+I261+I263+I265</f>
        <v>0</v>
      </c>
      <c r="J243" s="19">
        <f t="shared" ref="J243:J266" si="99">SUM(E243:I243)</f>
        <v>248657</v>
      </c>
      <c r="K243" s="52">
        <f t="shared" ref="K243:M244" si="100">K245+K247+K249+K251+K253+K255+K257+K259+K261+K263+K265</f>
        <v>0</v>
      </c>
      <c r="L243" s="17">
        <f t="shared" si="100"/>
        <v>0</v>
      </c>
      <c r="M243" s="19">
        <f t="shared" si="100"/>
        <v>0</v>
      </c>
      <c r="N243" s="52">
        <f>N245+N247+N249+N251+N253+N255+N257+N259+N261+N265</f>
        <v>0</v>
      </c>
      <c r="O243" s="17">
        <f>O245+O247+O249+O251+O253+O255+O257+O259+O261+O263+O265</f>
        <v>0</v>
      </c>
      <c r="P243" s="19">
        <f>P245+P247+P249+P251+P253+P255+P257+P259+P261+P263+P265</f>
        <v>0</v>
      </c>
      <c r="Q243" s="20">
        <f t="shared" ref="Q243:Q266" si="101">P243+M243+J243</f>
        <v>248657</v>
      </c>
      <c r="R243" s="88"/>
    </row>
    <row r="244" spans="1:19" ht="14.4" thickBot="1" x14ac:dyDescent="0.35">
      <c r="A244" s="122"/>
      <c r="B244" s="123"/>
      <c r="C244" s="125"/>
      <c r="D244" s="127"/>
      <c r="E244" s="21">
        <f t="shared" si="98"/>
        <v>0</v>
      </c>
      <c r="F244" s="22">
        <f t="shared" si="98"/>
        <v>0</v>
      </c>
      <c r="G244" s="22">
        <f t="shared" si="98"/>
        <v>0</v>
      </c>
      <c r="H244" s="22">
        <f t="shared" si="98"/>
        <v>0</v>
      </c>
      <c r="I244" s="22">
        <f>I246+I248+I250+I252+I254+I256+I258+I260+I262+I264+I266</f>
        <v>0</v>
      </c>
      <c r="J244" s="24">
        <f t="shared" si="99"/>
        <v>0</v>
      </c>
      <c r="K244" s="53">
        <f t="shared" si="100"/>
        <v>0</v>
      </c>
      <c r="L244" s="22">
        <f t="shared" si="100"/>
        <v>0</v>
      </c>
      <c r="M244" s="24">
        <f t="shared" si="100"/>
        <v>0</v>
      </c>
      <c r="N244" s="53">
        <f>N246+N248+N250+N252+N254+N256+N258+N260+N262+N266</f>
        <v>0</v>
      </c>
      <c r="O244" s="22">
        <f>O246+O248+O250+O252+O254+O256+O258+O260+O262+O264+O266</f>
        <v>0</v>
      </c>
      <c r="P244" s="24">
        <f>P246+P248+P250+P252+P254+P256+P258+P260+P262+P264+P266</f>
        <v>0</v>
      </c>
      <c r="Q244" s="25">
        <f t="shared" si="101"/>
        <v>0</v>
      </c>
      <c r="R244" s="88"/>
    </row>
    <row r="245" spans="1:19" x14ac:dyDescent="0.3">
      <c r="A245" s="118" t="s">
        <v>158</v>
      </c>
      <c r="B245" s="116"/>
      <c r="C245" s="114" t="s">
        <v>159</v>
      </c>
      <c r="D245" s="49" t="s">
        <v>160</v>
      </c>
      <c r="E245" s="26">
        <v>0</v>
      </c>
      <c r="F245" s="27">
        <v>0</v>
      </c>
      <c r="G245" s="27">
        <v>0</v>
      </c>
      <c r="H245" s="27">
        <v>1000</v>
      </c>
      <c r="I245" s="27">
        <v>0</v>
      </c>
      <c r="J245" s="29">
        <f t="shared" si="99"/>
        <v>1000</v>
      </c>
      <c r="K245" s="54">
        <v>0</v>
      </c>
      <c r="L245" s="27">
        <v>0</v>
      </c>
      <c r="M245" s="29">
        <f>SUM(K245:L245)</f>
        <v>0</v>
      </c>
      <c r="N245" s="54">
        <v>0</v>
      </c>
      <c r="O245" s="27">
        <v>0</v>
      </c>
      <c r="P245" s="29">
        <f t="shared" ref="P245:P266" si="102">SUM(N245:O245)</f>
        <v>0</v>
      </c>
      <c r="Q245" s="30">
        <f t="shared" si="101"/>
        <v>1000</v>
      </c>
      <c r="R245" s="88"/>
    </row>
    <row r="246" spans="1:19" x14ac:dyDescent="0.3">
      <c r="A246" s="128"/>
      <c r="B246" s="129"/>
      <c r="C246" s="119"/>
      <c r="D246" s="36"/>
      <c r="E246" s="42"/>
      <c r="F246" s="43"/>
      <c r="G246" s="43"/>
      <c r="H246" s="43"/>
      <c r="I246" s="43"/>
      <c r="J246" s="34">
        <f t="shared" si="99"/>
        <v>0</v>
      </c>
      <c r="K246" s="55"/>
      <c r="L246" s="43"/>
      <c r="M246" s="34">
        <f t="shared" ref="M246:M266" si="103">SUM(K246:L246)</f>
        <v>0</v>
      </c>
      <c r="N246" s="55"/>
      <c r="O246" s="43"/>
      <c r="P246" s="34">
        <f t="shared" si="102"/>
        <v>0</v>
      </c>
      <c r="Q246" s="35">
        <f t="shared" si="101"/>
        <v>0</v>
      </c>
      <c r="R246" s="88"/>
    </row>
    <row r="247" spans="1:19" x14ac:dyDescent="0.3">
      <c r="A247" s="128" t="s">
        <v>161</v>
      </c>
      <c r="B247" s="129"/>
      <c r="C247" s="119" t="s">
        <v>162</v>
      </c>
      <c r="D247" s="36" t="s">
        <v>163</v>
      </c>
      <c r="E247" s="37">
        <v>0</v>
      </c>
      <c r="F247" s="38">
        <v>0</v>
      </c>
      <c r="G247" s="38">
        <v>0</v>
      </c>
      <c r="H247" s="38">
        <v>3000</v>
      </c>
      <c r="I247" s="38">
        <v>0</v>
      </c>
      <c r="J247" s="29">
        <f t="shared" si="99"/>
        <v>3000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2"/>
        <v>0</v>
      </c>
      <c r="Q247" s="41">
        <f t="shared" si="101"/>
        <v>3000</v>
      </c>
      <c r="R247" s="88"/>
    </row>
    <row r="248" spans="1:19" x14ac:dyDescent="0.3">
      <c r="A248" s="128"/>
      <c r="B248" s="129"/>
      <c r="C248" s="119"/>
      <c r="D248" s="36"/>
      <c r="E248" s="42"/>
      <c r="F248" s="43"/>
      <c r="G248" s="43"/>
      <c r="H248" s="43"/>
      <c r="I248" s="43"/>
      <c r="J248" s="34">
        <f t="shared" si="99"/>
        <v>0</v>
      </c>
      <c r="K248" s="55"/>
      <c r="L248" s="43"/>
      <c r="M248" s="34">
        <f t="shared" si="103"/>
        <v>0</v>
      </c>
      <c r="N248" s="55"/>
      <c r="O248" s="43"/>
      <c r="P248" s="34">
        <f t="shared" si="102"/>
        <v>0</v>
      </c>
      <c r="Q248" s="35">
        <f t="shared" si="101"/>
        <v>0</v>
      </c>
      <c r="R248" s="88"/>
    </row>
    <row r="249" spans="1:19" x14ac:dyDescent="0.3">
      <c r="A249" s="128" t="s">
        <v>164</v>
      </c>
      <c r="B249" s="129"/>
      <c r="C249" s="119" t="s">
        <v>165</v>
      </c>
      <c r="D249" s="36" t="s">
        <v>160</v>
      </c>
      <c r="E249" s="37">
        <v>0</v>
      </c>
      <c r="F249" s="38">
        <v>0</v>
      </c>
      <c r="G249" s="38">
        <v>600</v>
      </c>
      <c r="H249" s="38">
        <v>0</v>
      </c>
      <c r="I249" s="38">
        <v>0</v>
      </c>
      <c r="J249" s="29">
        <f t="shared" si="99"/>
        <v>600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2"/>
        <v>0</v>
      </c>
      <c r="Q249" s="41">
        <f t="shared" si="101"/>
        <v>600</v>
      </c>
      <c r="R249" s="88"/>
    </row>
    <row r="250" spans="1:19" x14ac:dyDescent="0.3">
      <c r="A250" s="128"/>
      <c r="B250" s="129"/>
      <c r="C250" s="119"/>
      <c r="D250" s="36"/>
      <c r="E250" s="42"/>
      <c r="F250" s="43"/>
      <c r="G250" s="43"/>
      <c r="H250" s="43"/>
      <c r="I250" s="43"/>
      <c r="J250" s="34">
        <f t="shared" si="99"/>
        <v>0</v>
      </c>
      <c r="K250" s="55"/>
      <c r="L250" s="43"/>
      <c r="M250" s="34">
        <f t="shared" si="103"/>
        <v>0</v>
      </c>
      <c r="N250" s="55"/>
      <c r="O250" s="43"/>
      <c r="P250" s="34">
        <f t="shared" si="102"/>
        <v>0</v>
      </c>
      <c r="Q250" s="35">
        <f t="shared" si="101"/>
        <v>0</v>
      </c>
      <c r="R250" s="88"/>
    </row>
    <row r="251" spans="1:19" x14ac:dyDescent="0.3">
      <c r="A251" s="128" t="s">
        <v>166</v>
      </c>
      <c r="B251" s="129"/>
      <c r="C251" s="119" t="s">
        <v>167</v>
      </c>
      <c r="D251" s="36" t="s">
        <v>168</v>
      </c>
      <c r="E251" s="94">
        <v>22134</v>
      </c>
      <c r="F251" s="97">
        <v>7735</v>
      </c>
      <c r="G251" s="99">
        <v>198</v>
      </c>
      <c r="H251" s="97">
        <v>250</v>
      </c>
      <c r="I251" s="38">
        <v>0</v>
      </c>
      <c r="J251" s="29">
        <f t="shared" si="99"/>
        <v>30317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2"/>
        <v>0</v>
      </c>
      <c r="Q251" s="41">
        <f t="shared" si="101"/>
        <v>30317</v>
      </c>
      <c r="R251" s="128" t="s">
        <v>166</v>
      </c>
      <c r="S251" s="104">
        <f>Q251+Q253</f>
        <v>214442</v>
      </c>
    </row>
    <row r="252" spans="1:19" x14ac:dyDescent="0.3">
      <c r="A252" s="128"/>
      <c r="B252" s="129"/>
      <c r="C252" s="119"/>
      <c r="D252" s="36"/>
      <c r="E252" s="42"/>
      <c r="F252" s="43"/>
      <c r="G252" s="43"/>
      <c r="H252" s="43"/>
      <c r="I252" s="43"/>
      <c r="J252" s="34">
        <f t="shared" si="99"/>
        <v>0</v>
      </c>
      <c r="K252" s="55"/>
      <c r="L252" s="43"/>
      <c r="M252" s="34">
        <f t="shared" si="103"/>
        <v>0</v>
      </c>
      <c r="N252" s="55"/>
      <c r="O252" s="43"/>
      <c r="P252" s="34">
        <f t="shared" si="102"/>
        <v>0</v>
      </c>
      <c r="Q252" s="35">
        <f t="shared" si="101"/>
        <v>0</v>
      </c>
      <c r="R252" s="128"/>
      <c r="S252" s="105">
        <f>Q252+Q254</f>
        <v>0</v>
      </c>
    </row>
    <row r="253" spans="1:19" x14ac:dyDescent="0.3">
      <c r="A253" s="128" t="s">
        <v>166</v>
      </c>
      <c r="B253" s="129"/>
      <c r="C253" s="119" t="s">
        <v>167</v>
      </c>
      <c r="D253" s="36" t="s">
        <v>169</v>
      </c>
      <c r="E253" s="94">
        <v>117854</v>
      </c>
      <c r="F253" s="97">
        <v>43045</v>
      </c>
      <c r="G253" s="97">
        <v>22836</v>
      </c>
      <c r="H253" s="97">
        <v>390</v>
      </c>
      <c r="I253" s="38">
        <v>0</v>
      </c>
      <c r="J253" s="29">
        <f t="shared" si="99"/>
        <v>184125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2"/>
        <v>0</v>
      </c>
      <c r="Q253" s="41">
        <f t="shared" si="101"/>
        <v>184125</v>
      </c>
      <c r="R253" s="88"/>
    </row>
    <row r="254" spans="1:19" x14ac:dyDescent="0.3">
      <c r="A254" s="128"/>
      <c r="B254" s="129"/>
      <c r="C254" s="119"/>
      <c r="D254" s="36"/>
      <c r="E254" s="42"/>
      <c r="F254" s="43"/>
      <c r="G254" s="43"/>
      <c r="H254" s="43"/>
      <c r="I254" s="43"/>
      <c r="J254" s="34">
        <f t="shared" si="99"/>
        <v>0</v>
      </c>
      <c r="K254" s="55"/>
      <c r="L254" s="43"/>
      <c r="M254" s="34">
        <f t="shared" si="103"/>
        <v>0</v>
      </c>
      <c r="N254" s="55"/>
      <c r="O254" s="43"/>
      <c r="P254" s="34">
        <f t="shared" si="102"/>
        <v>0</v>
      </c>
      <c r="Q254" s="35">
        <f t="shared" si="101"/>
        <v>0</v>
      </c>
      <c r="R254" s="88"/>
    </row>
    <row r="255" spans="1:19" x14ac:dyDescent="0.3">
      <c r="A255" s="128" t="s">
        <v>170</v>
      </c>
      <c r="B255" s="129"/>
      <c r="C255" s="119" t="s">
        <v>171</v>
      </c>
      <c r="D255" s="36" t="s">
        <v>160</v>
      </c>
      <c r="E255" s="37">
        <v>0</v>
      </c>
      <c r="F255" s="38">
        <v>0</v>
      </c>
      <c r="G255" s="38">
        <v>16000</v>
      </c>
      <c r="H255" s="38">
        <v>0</v>
      </c>
      <c r="I255" s="38">
        <v>0</v>
      </c>
      <c r="J255" s="29">
        <f t="shared" si="99"/>
        <v>16000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2"/>
        <v>0</v>
      </c>
      <c r="Q255" s="41">
        <f t="shared" si="101"/>
        <v>16000</v>
      </c>
      <c r="R255" s="88"/>
    </row>
    <row r="256" spans="1:19" x14ac:dyDescent="0.3">
      <c r="A256" s="128"/>
      <c r="B256" s="129"/>
      <c r="C256" s="119"/>
      <c r="D256" s="36"/>
      <c r="E256" s="42"/>
      <c r="F256" s="43"/>
      <c r="G256" s="43"/>
      <c r="H256" s="43"/>
      <c r="I256" s="43"/>
      <c r="J256" s="34">
        <f t="shared" si="99"/>
        <v>0</v>
      </c>
      <c r="K256" s="55"/>
      <c r="L256" s="43"/>
      <c r="M256" s="34">
        <f t="shared" si="103"/>
        <v>0</v>
      </c>
      <c r="N256" s="55"/>
      <c r="O256" s="43"/>
      <c r="P256" s="34">
        <f t="shared" si="102"/>
        <v>0</v>
      </c>
      <c r="Q256" s="35">
        <f t="shared" si="101"/>
        <v>0</v>
      </c>
      <c r="R256" s="88"/>
    </row>
    <row r="257" spans="1:18" x14ac:dyDescent="0.3">
      <c r="A257" s="128" t="s">
        <v>172</v>
      </c>
      <c r="B257" s="129"/>
      <c r="C257" s="119" t="s">
        <v>173</v>
      </c>
      <c r="D257" s="36" t="s">
        <v>174</v>
      </c>
      <c r="E257" s="37">
        <v>0</v>
      </c>
      <c r="F257" s="38">
        <v>192</v>
      </c>
      <c r="G257" s="38">
        <v>6981</v>
      </c>
      <c r="H257" s="38">
        <v>0</v>
      </c>
      <c r="I257" s="38">
        <v>0</v>
      </c>
      <c r="J257" s="29">
        <f t="shared" si="99"/>
        <v>7173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2"/>
        <v>0</v>
      </c>
      <c r="Q257" s="41">
        <f t="shared" si="101"/>
        <v>7173</v>
      </c>
      <c r="R257" s="88"/>
    </row>
    <row r="258" spans="1:18" x14ac:dyDescent="0.3">
      <c r="A258" s="128"/>
      <c r="B258" s="129"/>
      <c r="C258" s="119"/>
      <c r="D258" s="36"/>
      <c r="E258" s="42"/>
      <c r="F258" s="43"/>
      <c r="G258" s="43"/>
      <c r="H258" s="43"/>
      <c r="I258" s="43"/>
      <c r="J258" s="34">
        <f t="shared" si="99"/>
        <v>0</v>
      </c>
      <c r="K258" s="55"/>
      <c r="L258" s="43"/>
      <c r="M258" s="34">
        <f t="shared" si="103"/>
        <v>0</v>
      </c>
      <c r="N258" s="55"/>
      <c r="O258" s="43"/>
      <c r="P258" s="34">
        <f t="shared" si="102"/>
        <v>0</v>
      </c>
      <c r="Q258" s="35">
        <f t="shared" si="101"/>
        <v>0</v>
      </c>
      <c r="R258" s="88"/>
    </row>
    <row r="259" spans="1:18" x14ac:dyDescent="0.3">
      <c r="A259" s="128" t="s">
        <v>175</v>
      </c>
      <c r="B259" s="129"/>
      <c r="C259" s="119" t="s">
        <v>176</v>
      </c>
      <c r="D259" s="36" t="s">
        <v>160</v>
      </c>
      <c r="E259" s="37">
        <v>0</v>
      </c>
      <c r="F259" s="38">
        <v>0</v>
      </c>
      <c r="G259" s="38">
        <v>0</v>
      </c>
      <c r="H259" s="38">
        <v>570</v>
      </c>
      <c r="I259" s="38">
        <v>0</v>
      </c>
      <c r="J259" s="29">
        <f t="shared" si="99"/>
        <v>570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2"/>
        <v>0</v>
      </c>
      <c r="Q259" s="41">
        <f t="shared" si="101"/>
        <v>570</v>
      </c>
      <c r="R259" s="88"/>
    </row>
    <row r="260" spans="1:18" x14ac:dyDescent="0.3">
      <c r="A260" s="128"/>
      <c r="B260" s="129"/>
      <c r="C260" s="119"/>
      <c r="D260" s="36"/>
      <c r="E260" s="42"/>
      <c r="F260" s="43"/>
      <c r="G260" s="43"/>
      <c r="H260" s="43"/>
      <c r="I260" s="43"/>
      <c r="J260" s="34">
        <f t="shared" si="99"/>
        <v>0</v>
      </c>
      <c r="K260" s="55"/>
      <c r="L260" s="43"/>
      <c r="M260" s="34">
        <f t="shared" si="103"/>
        <v>0</v>
      </c>
      <c r="N260" s="55"/>
      <c r="O260" s="43"/>
      <c r="P260" s="34">
        <f t="shared" si="102"/>
        <v>0</v>
      </c>
      <c r="Q260" s="35">
        <f t="shared" si="101"/>
        <v>0</v>
      </c>
      <c r="R260" s="88"/>
    </row>
    <row r="261" spans="1:18" x14ac:dyDescent="0.3">
      <c r="A261" s="128" t="s">
        <v>177</v>
      </c>
      <c r="B261" s="129"/>
      <c r="C261" s="119" t="s">
        <v>178</v>
      </c>
      <c r="D261" s="36" t="s">
        <v>160</v>
      </c>
      <c r="E261" s="37">
        <v>0</v>
      </c>
      <c r="F261" s="38">
        <v>0</v>
      </c>
      <c r="G261" s="38">
        <v>70</v>
      </c>
      <c r="H261" s="38">
        <v>0</v>
      </c>
      <c r="I261" s="38">
        <v>0</v>
      </c>
      <c r="J261" s="29">
        <f t="shared" si="99"/>
        <v>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2"/>
        <v>0</v>
      </c>
      <c r="Q261" s="41">
        <f t="shared" si="101"/>
        <v>70</v>
      </c>
      <c r="R261" s="88"/>
    </row>
    <row r="262" spans="1:18" x14ac:dyDescent="0.3">
      <c r="A262" s="128"/>
      <c r="B262" s="129"/>
      <c r="C262" s="119"/>
      <c r="D262" s="36"/>
      <c r="E262" s="42"/>
      <c r="F262" s="43"/>
      <c r="G262" s="43"/>
      <c r="H262" s="43"/>
      <c r="I262" s="43"/>
      <c r="J262" s="34">
        <f t="shared" si="99"/>
        <v>0</v>
      </c>
      <c r="K262" s="55"/>
      <c r="L262" s="43"/>
      <c r="M262" s="34">
        <f t="shared" si="103"/>
        <v>0</v>
      </c>
      <c r="N262" s="55"/>
      <c r="O262" s="43"/>
      <c r="P262" s="34">
        <f t="shared" si="102"/>
        <v>0</v>
      </c>
      <c r="Q262" s="35">
        <f t="shared" si="101"/>
        <v>0</v>
      </c>
      <c r="R262" s="88"/>
    </row>
    <row r="263" spans="1:18" x14ac:dyDescent="0.3">
      <c r="A263" s="128" t="s">
        <v>179</v>
      </c>
      <c r="B263" s="129"/>
      <c r="C263" s="119" t="s">
        <v>180</v>
      </c>
      <c r="D263" s="36" t="s">
        <v>181</v>
      </c>
      <c r="E263" s="37">
        <v>0</v>
      </c>
      <c r="F263" s="38">
        <v>0</v>
      </c>
      <c r="G263" s="38">
        <v>4640</v>
      </c>
      <c r="H263" s="38">
        <v>0</v>
      </c>
      <c r="I263" s="38">
        <v>0</v>
      </c>
      <c r="J263" s="29">
        <f>SUM(E263:I263)</f>
        <v>4640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2"/>
        <v>0</v>
      </c>
      <c r="Q263" s="41">
        <f t="shared" si="101"/>
        <v>4640</v>
      </c>
      <c r="R263" s="88"/>
    </row>
    <row r="264" spans="1:18" x14ac:dyDescent="0.3">
      <c r="A264" s="128"/>
      <c r="B264" s="129"/>
      <c r="C264" s="119"/>
      <c r="D264" s="36"/>
      <c r="E264" s="42"/>
      <c r="F264" s="43"/>
      <c r="G264" s="43"/>
      <c r="H264" s="43"/>
      <c r="I264" s="43"/>
      <c r="J264" s="34">
        <f>SUM(E264:I264)</f>
        <v>0</v>
      </c>
      <c r="K264" s="55"/>
      <c r="L264" s="43"/>
      <c r="M264" s="34">
        <f>SUM(K264:L264)</f>
        <v>0</v>
      </c>
      <c r="N264" s="55"/>
      <c r="O264" s="43"/>
      <c r="P264" s="34">
        <f t="shared" si="102"/>
        <v>0</v>
      </c>
      <c r="Q264" s="35">
        <f t="shared" si="101"/>
        <v>0</v>
      </c>
      <c r="R264" s="88"/>
    </row>
    <row r="265" spans="1:18" x14ac:dyDescent="0.3">
      <c r="A265" s="128" t="s">
        <v>295</v>
      </c>
      <c r="B265" s="129"/>
      <c r="C265" s="119" t="s">
        <v>296</v>
      </c>
      <c r="D265" s="36" t="s">
        <v>181</v>
      </c>
      <c r="E265" s="37">
        <v>0</v>
      </c>
      <c r="F265" s="38">
        <v>0</v>
      </c>
      <c r="G265" s="38">
        <v>1162</v>
      </c>
      <c r="H265" s="38">
        <v>0</v>
      </c>
      <c r="I265" s="38">
        <v>0</v>
      </c>
      <c r="J265" s="29">
        <f t="shared" si="99"/>
        <v>1162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2"/>
        <v>0</v>
      </c>
      <c r="Q265" s="41">
        <f t="shared" si="101"/>
        <v>1162</v>
      </c>
      <c r="R265" s="88"/>
    </row>
    <row r="266" spans="1:18" ht="14.4" thickBot="1" x14ac:dyDescent="0.35">
      <c r="A266" s="133"/>
      <c r="B266" s="134"/>
      <c r="C266" s="135"/>
      <c r="D266" s="50"/>
      <c r="E266" s="51"/>
      <c r="F266" s="45"/>
      <c r="G266" s="45"/>
      <c r="H266" s="45"/>
      <c r="I266" s="45"/>
      <c r="J266" s="24">
        <f t="shared" si="99"/>
        <v>0</v>
      </c>
      <c r="K266" s="56"/>
      <c r="L266" s="45"/>
      <c r="M266" s="24">
        <f t="shared" si="103"/>
        <v>0</v>
      </c>
      <c r="N266" s="56"/>
      <c r="O266" s="45"/>
      <c r="P266" s="24">
        <f t="shared" si="102"/>
        <v>0</v>
      </c>
      <c r="Q266" s="25">
        <f t="shared" si="101"/>
        <v>0</v>
      </c>
      <c r="R266" s="88"/>
    </row>
    <row r="267" spans="1:18" ht="14.4" thickBot="1" x14ac:dyDescent="0.35">
      <c r="D267" s="48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8"/>
    </row>
    <row r="268" spans="1:18" x14ac:dyDescent="0.3">
      <c r="A268" s="120" t="s">
        <v>182</v>
      </c>
      <c r="B268" s="121"/>
      <c r="C268" s="124" t="s">
        <v>183</v>
      </c>
      <c r="D268" s="126"/>
      <c r="E268" s="16">
        <f>E270+E272+E274+E276+E278+E280+E282+E284+E286</f>
        <v>0</v>
      </c>
      <c r="F268" s="17">
        <f t="shared" ref="E268:I269" si="104">F270+F272+F274+F276+F278+F280+F282+F284+F286</f>
        <v>0</v>
      </c>
      <c r="G268" s="17">
        <f>G270+G272+G274+G276+G278+G280+G282+G284+G286</f>
        <v>68400</v>
      </c>
      <c r="H268" s="17">
        <f t="shared" si="104"/>
        <v>0</v>
      </c>
      <c r="I268" s="17">
        <f>I270+I272+I274+I276+I278+I280+I282+I284+I286</f>
        <v>11946</v>
      </c>
      <c r="J268" s="19">
        <f>SUM(E268:I268)</f>
        <v>80346</v>
      </c>
      <c r="K268" s="52">
        <f>K270+K272+K274+K276+K278+K280+K282+K284+K286</f>
        <v>18000</v>
      </c>
      <c r="L268" s="17">
        <f>L270+L272+L274+L276+L278+L280+L282+L284+L286</f>
        <v>0</v>
      </c>
      <c r="M268" s="19">
        <f>SUM(K268:L268)</f>
        <v>18000</v>
      </c>
      <c r="N268" s="52">
        <f>N270+N272+N274+N276+N278+N280+N282+N284+N286</f>
        <v>0</v>
      </c>
      <c r="O268" s="17">
        <f>O270+O272+O274+O276+O278+O280+O282+O284+O286</f>
        <v>48750</v>
      </c>
      <c r="P268" s="19">
        <f>SUM(N268:O268)</f>
        <v>48750</v>
      </c>
      <c r="Q268" s="20">
        <f>P268+M268+J268</f>
        <v>147096</v>
      </c>
      <c r="R268" s="88"/>
    </row>
    <row r="269" spans="1:18" ht="14.4" thickBot="1" x14ac:dyDescent="0.35">
      <c r="A269" s="122"/>
      <c r="B269" s="123"/>
      <c r="C269" s="125"/>
      <c r="D269" s="127"/>
      <c r="E269" s="21">
        <f t="shared" si="104"/>
        <v>0</v>
      </c>
      <c r="F269" s="22">
        <f t="shared" si="104"/>
        <v>0</v>
      </c>
      <c r="G269" s="22">
        <f t="shared" si="104"/>
        <v>0</v>
      </c>
      <c r="H269" s="22">
        <f t="shared" si="104"/>
        <v>0</v>
      </c>
      <c r="I269" s="22">
        <f t="shared" si="104"/>
        <v>0</v>
      </c>
      <c r="J269" s="24">
        <f t="shared" ref="J269:J287" si="105">SUM(E269:I269)</f>
        <v>0</v>
      </c>
      <c r="K269" s="53">
        <f>K271+K273+K275+K277+K279+K281+K283+K285+K287</f>
        <v>0</v>
      </c>
      <c r="L269" s="22">
        <f>L271+L273+L275+L277+L279+L281+L283+L285+L287</f>
        <v>0</v>
      </c>
      <c r="M269" s="24">
        <f t="shared" ref="M269:M285" si="106">SUM(K269:L269)</f>
        <v>0</v>
      </c>
      <c r="N269" s="53">
        <f>N271+N273+N275+N277+N279+N281+N283+N285+N287</f>
        <v>0</v>
      </c>
      <c r="O269" s="22">
        <f>O271+O273+O275+O277+O279+O281+O283+O285+O287</f>
        <v>0</v>
      </c>
      <c r="P269" s="24">
        <f t="shared" ref="P269:P287" si="107">SUM(N269:O269)</f>
        <v>0</v>
      </c>
      <c r="Q269" s="25">
        <f t="shared" ref="Q269:Q287" si="108">P269+M269+J269</f>
        <v>0</v>
      </c>
      <c r="R269" s="88"/>
    </row>
    <row r="270" spans="1:18" hidden="1" x14ac:dyDescent="0.3">
      <c r="A270" s="118" t="s">
        <v>184</v>
      </c>
      <c r="B270" s="116"/>
      <c r="C270" s="114" t="s">
        <v>185</v>
      </c>
      <c r="D270" s="156"/>
      <c r="E270" s="26">
        <v>0</v>
      </c>
      <c r="F270" s="27">
        <v>0</v>
      </c>
      <c r="G270" s="27">
        <v>0</v>
      </c>
      <c r="H270" s="27">
        <v>0</v>
      </c>
      <c r="I270" s="27">
        <v>0</v>
      </c>
      <c r="J270" s="29">
        <f t="shared" si="105"/>
        <v>0</v>
      </c>
      <c r="K270" s="54">
        <v>0</v>
      </c>
      <c r="L270" s="27">
        <v>0</v>
      </c>
      <c r="M270" s="29">
        <f>SUM(K270:L270)</f>
        <v>0</v>
      </c>
      <c r="N270" s="54">
        <v>0</v>
      </c>
      <c r="O270" s="27">
        <v>0</v>
      </c>
      <c r="P270" s="29">
        <f t="shared" si="107"/>
        <v>0</v>
      </c>
      <c r="Q270" s="30">
        <f t="shared" si="108"/>
        <v>0</v>
      </c>
      <c r="R270" s="88"/>
    </row>
    <row r="271" spans="1:18" hidden="1" x14ac:dyDescent="0.3">
      <c r="A271" s="128"/>
      <c r="B271" s="129"/>
      <c r="C271" s="119"/>
      <c r="D271" s="130"/>
      <c r="E271" s="42"/>
      <c r="F271" s="43"/>
      <c r="G271" s="43"/>
      <c r="H271" s="43"/>
      <c r="I271" s="43"/>
      <c r="J271" s="34"/>
      <c r="K271" s="55"/>
      <c r="L271" s="43"/>
      <c r="M271" s="34">
        <f t="shared" si="106"/>
        <v>0</v>
      </c>
      <c r="N271" s="55"/>
      <c r="O271" s="43"/>
      <c r="P271" s="34">
        <f t="shared" si="107"/>
        <v>0</v>
      </c>
      <c r="Q271" s="35">
        <f t="shared" si="108"/>
        <v>0</v>
      </c>
      <c r="R271" s="88"/>
    </row>
    <row r="272" spans="1:18" x14ac:dyDescent="0.3">
      <c r="A272" s="128" t="s">
        <v>186</v>
      </c>
      <c r="B272" s="129"/>
      <c r="C272" s="119" t="s">
        <v>187</v>
      </c>
      <c r="D272" s="36" t="s">
        <v>26</v>
      </c>
      <c r="E272" s="37">
        <v>0</v>
      </c>
      <c r="F272" s="38">
        <v>0</v>
      </c>
      <c r="G272" s="38">
        <v>68200</v>
      </c>
      <c r="H272" s="38">
        <v>0</v>
      </c>
      <c r="I272" s="38">
        <v>0</v>
      </c>
      <c r="J272" s="29">
        <f t="shared" si="105"/>
        <v>68200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0</v>
      </c>
      <c r="P272" s="40">
        <f t="shared" si="107"/>
        <v>0</v>
      </c>
      <c r="Q272" s="41">
        <f t="shared" si="108"/>
        <v>68200</v>
      </c>
      <c r="R272" s="88"/>
    </row>
    <row r="273" spans="1:19" x14ac:dyDescent="0.3">
      <c r="A273" s="128"/>
      <c r="B273" s="129"/>
      <c r="C273" s="119"/>
      <c r="D273" s="36"/>
      <c r="E273" s="42"/>
      <c r="F273" s="43"/>
      <c r="G273" s="43"/>
      <c r="H273" s="43"/>
      <c r="I273" s="43"/>
      <c r="J273" s="34">
        <f t="shared" si="105"/>
        <v>0</v>
      </c>
      <c r="K273" s="55"/>
      <c r="L273" s="43"/>
      <c r="M273" s="34">
        <f t="shared" si="106"/>
        <v>0</v>
      </c>
      <c r="N273" s="55"/>
      <c r="O273" s="43"/>
      <c r="P273" s="34">
        <f t="shared" si="107"/>
        <v>0</v>
      </c>
      <c r="Q273" s="35">
        <f t="shared" si="108"/>
        <v>0</v>
      </c>
      <c r="R273" s="88"/>
    </row>
    <row r="274" spans="1:19" hidden="1" x14ac:dyDescent="0.3">
      <c r="A274" s="128" t="s">
        <v>188</v>
      </c>
      <c r="B274" s="129"/>
      <c r="C274" s="119" t="s">
        <v>297</v>
      </c>
      <c r="D274" s="36" t="s">
        <v>112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5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7"/>
        <v>0</v>
      </c>
      <c r="Q274" s="41">
        <f t="shared" si="108"/>
        <v>0</v>
      </c>
      <c r="R274" s="128" t="s">
        <v>188</v>
      </c>
      <c r="S274" s="104">
        <f>Q274+Q276</f>
        <v>10000</v>
      </c>
    </row>
    <row r="275" spans="1:19" hidden="1" x14ac:dyDescent="0.3">
      <c r="A275" s="128"/>
      <c r="B275" s="129"/>
      <c r="C275" s="119"/>
      <c r="D275" s="36"/>
      <c r="E275" s="42"/>
      <c r="F275" s="43"/>
      <c r="G275" s="43"/>
      <c r="H275" s="43"/>
      <c r="I275" s="43"/>
      <c r="J275" s="34">
        <f t="shared" si="105"/>
        <v>0</v>
      </c>
      <c r="K275" s="55"/>
      <c r="L275" s="43"/>
      <c r="M275" s="34">
        <f t="shared" si="106"/>
        <v>0</v>
      </c>
      <c r="N275" s="55"/>
      <c r="O275" s="43"/>
      <c r="P275" s="34">
        <f t="shared" si="107"/>
        <v>0</v>
      </c>
      <c r="Q275" s="35">
        <f t="shared" si="108"/>
        <v>0</v>
      </c>
      <c r="R275" s="128"/>
      <c r="S275" s="105">
        <f>Q275+Q277</f>
        <v>0</v>
      </c>
    </row>
    <row r="276" spans="1:19" x14ac:dyDescent="0.3">
      <c r="A276" s="128" t="s">
        <v>188</v>
      </c>
      <c r="B276" s="129"/>
      <c r="C276" s="119" t="s">
        <v>298</v>
      </c>
      <c r="D276" s="36" t="s">
        <v>26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5"/>
        <v>0</v>
      </c>
      <c r="K276" s="44">
        <v>10000</v>
      </c>
      <c r="L276" s="38">
        <v>0</v>
      </c>
      <c r="M276" s="40">
        <f>SUM(K276:L276)</f>
        <v>10000</v>
      </c>
      <c r="N276" s="44">
        <v>0</v>
      </c>
      <c r="O276" s="38">
        <v>0</v>
      </c>
      <c r="P276" s="40">
        <f t="shared" si="107"/>
        <v>0</v>
      </c>
      <c r="Q276" s="41">
        <f t="shared" si="108"/>
        <v>10000</v>
      </c>
      <c r="R276" s="88"/>
    </row>
    <row r="277" spans="1:19" x14ac:dyDescent="0.3">
      <c r="A277" s="128"/>
      <c r="B277" s="129"/>
      <c r="C277" s="119"/>
      <c r="D277" s="36"/>
      <c r="E277" s="42"/>
      <c r="F277" s="43"/>
      <c r="G277" s="43"/>
      <c r="H277" s="43"/>
      <c r="I277" s="43"/>
      <c r="J277" s="34">
        <f t="shared" si="105"/>
        <v>0</v>
      </c>
      <c r="K277" s="55"/>
      <c r="L277" s="43"/>
      <c r="M277" s="34">
        <f t="shared" si="106"/>
        <v>0</v>
      </c>
      <c r="N277" s="55"/>
      <c r="O277" s="43"/>
      <c r="P277" s="34">
        <f t="shared" si="107"/>
        <v>0</v>
      </c>
      <c r="Q277" s="35">
        <f t="shared" si="108"/>
        <v>0</v>
      </c>
      <c r="R277" s="88"/>
    </row>
    <row r="278" spans="1:19" x14ac:dyDescent="0.3">
      <c r="A278" s="128" t="s">
        <v>189</v>
      </c>
      <c r="B278" s="129"/>
      <c r="C278" s="119" t="s">
        <v>190</v>
      </c>
      <c r="D278" s="36" t="s">
        <v>26</v>
      </c>
      <c r="E278" s="37">
        <v>0</v>
      </c>
      <c r="F278" s="38">
        <v>0</v>
      </c>
      <c r="G278" s="38">
        <v>200</v>
      </c>
      <c r="H278" s="38">
        <v>0</v>
      </c>
      <c r="I278" s="38">
        <v>0</v>
      </c>
      <c r="J278" s="29">
        <f t="shared" si="105"/>
        <v>200</v>
      </c>
      <c r="K278" s="44">
        <v>8000</v>
      </c>
      <c r="L278" s="38">
        <v>0</v>
      </c>
      <c r="M278" s="40">
        <f>SUM(K278:L278)</f>
        <v>8000</v>
      </c>
      <c r="N278" s="44">
        <v>0</v>
      </c>
      <c r="O278" s="38">
        <v>0</v>
      </c>
      <c r="P278" s="40">
        <f t="shared" si="107"/>
        <v>0</v>
      </c>
      <c r="Q278" s="41">
        <f t="shared" si="108"/>
        <v>8200</v>
      </c>
      <c r="R278" s="88"/>
    </row>
    <row r="279" spans="1:19" x14ac:dyDescent="0.3">
      <c r="A279" s="128"/>
      <c r="B279" s="129"/>
      <c r="C279" s="119"/>
      <c r="D279" s="36"/>
      <c r="E279" s="42"/>
      <c r="F279" s="43"/>
      <c r="G279" s="43"/>
      <c r="H279" s="43"/>
      <c r="I279" s="43"/>
      <c r="J279" s="34">
        <f t="shared" si="105"/>
        <v>0</v>
      </c>
      <c r="K279" s="55"/>
      <c r="L279" s="43"/>
      <c r="M279" s="34">
        <f t="shared" si="106"/>
        <v>0</v>
      </c>
      <c r="N279" s="55"/>
      <c r="O279" s="43"/>
      <c r="P279" s="34">
        <f t="shared" si="107"/>
        <v>0</v>
      </c>
      <c r="Q279" s="35">
        <f t="shared" si="108"/>
        <v>0</v>
      </c>
      <c r="R279" s="88"/>
    </row>
    <row r="280" spans="1:19" x14ac:dyDescent="0.3">
      <c r="A280" s="128" t="s">
        <v>191</v>
      </c>
      <c r="B280" s="129"/>
      <c r="C280" s="119" t="s">
        <v>194</v>
      </c>
      <c r="D280" s="36" t="s">
        <v>112</v>
      </c>
      <c r="E280" s="37">
        <v>0</v>
      </c>
      <c r="F280" s="38">
        <v>0</v>
      </c>
      <c r="G280" s="38">
        <v>0</v>
      </c>
      <c r="H280" s="38">
        <v>0</v>
      </c>
      <c r="I280" s="38">
        <v>3279</v>
      </c>
      <c r="J280" s="29">
        <f t="shared" si="105"/>
        <v>3279</v>
      </c>
      <c r="K280" s="44">
        <v>0</v>
      </c>
      <c r="L280" s="38">
        <v>0</v>
      </c>
      <c r="M280" s="40">
        <f>SUM(K280:L280)</f>
        <v>0</v>
      </c>
      <c r="N280" s="44">
        <v>0</v>
      </c>
      <c r="O280" s="97">
        <v>15317</v>
      </c>
      <c r="P280" s="40">
        <f t="shared" si="107"/>
        <v>15317</v>
      </c>
      <c r="Q280" s="41">
        <f t="shared" si="108"/>
        <v>18596</v>
      </c>
      <c r="R280" s="128" t="s">
        <v>191</v>
      </c>
      <c r="S280" s="104">
        <f>Q280+Q282+Q284</f>
        <v>60696</v>
      </c>
    </row>
    <row r="281" spans="1:19" x14ac:dyDescent="0.3">
      <c r="A281" s="128"/>
      <c r="B281" s="129"/>
      <c r="C281" s="119"/>
      <c r="D281" s="36"/>
      <c r="E281" s="42"/>
      <c r="F281" s="43"/>
      <c r="G281" s="43"/>
      <c r="H281" s="43"/>
      <c r="I281" s="43"/>
      <c r="J281" s="34">
        <f t="shared" si="105"/>
        <v>0</v>
      </c>
      <c r="K281" s="55"/>
      <c r="L281" s="43"/>
      <c r="M281" s="34">
        <f t="shared" si="106"/>
        <v>0</v>
      </c>
      <c r="N281" s="55"/>
      <c r="O281" s="98"/>
      <c r="P281" s="34">
        <f t="shared" si="107"/>
        <v>0</v>
      </c>
      <c r="Q281" s="35">
        <f t="shared" si="108"/>
        <v>0</v>
      </c>
      <c r="R281" s="128"/>
      <c r="S281" s="105">
        <f>Q281+Q283+Q285</f>
        <v>0</v>
      </c>
    </row>
    <row r="282" spans="1:19" x14ac:dyDescent="0.3">
      <c r="A282" s="128" t="s">
        <v>191</v>
      </c>
      <c r="B282" s="129"/>
      <c r="C282" s="113" t="s">
        <v>192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97">
        <v>4030</v>
      </c>
      <c r="J282" s="29">
        <f t="shared" si="105"/>
        <v>4030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7">
        <v>16753</v>
      </c>
      <c r="P282" s="40">
        <f t="shared" si="107"/>
        <v>16753</v>
      </c>
      <c r="Q282" s="41">
        <f t="shared" si="108"/>
        <v>20783</v>
      </c>
      <c r="R282" s="88"/>
    </row>
    <row r="283" spans="1:19" x14ac:dyDescent="0.3">
      <c r="A283" s="128"/>
      <c r="B283" s="129"/>
      <c r="C283" s="114"/>
      <c r="D283" s="36"/>
      <c r="E283" s="42"/>
      <c r="F283" s="43"/>
      <c r="G283" s="43"/>
      <c r="H283" s="43"/>
      <c r="I283" s="98"/>
      <c r="J283" s="34">
        <f t="shared" si="105"/>
        <v>0</v>
      </c>
      <c r="K283" s="55"/>
      <c r="L283" s="43"/>
      <c r="M283" s="34">
        <f t="shared" si="106"/>
        <v>0</v>
      </c>
      <c r="N283" s="55"/>
      <c r="O283" s="98"/>
      <c r="P283" s="34">
        <f t="shared" si="107"/>
        <v>0</v>
      </c>
      <c r="Q283" s="35">
        <f t="shared" si="108"/>
        <v>0</v>
      </c>
      <c r="R283" s="88"/>
    </row>
    <row r="284" spans="1:19" ht="12.75" customHeight="1" x14ac:dyDescent="0.3">
      <c r="A284" s="128" t="s">
        <v>191</v>
      </c>
      <c r="B284" s="129"/>
      <c r="C284" s="113" t="s">
        <v>193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7">
        <v>4637</v>
      </c>
      <c r="J284" s="29">
        <f t="shared" si="105"/>
        <v>4637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7">
        <v>16680</v>
      </c>
      <c r="P284" s="40">
        <f t="shared" si="107"/>
        <v>16680</v>
      </c>
      <c r="Q284" s="41">
        <f t="shared" si="108"/>
        <v>21317</v>
      </c>
      <c r="R284" s="88"/>
    </row>
    <row r="285" spans="1:19" x14ac:dyDescent="0.3">
      <c r="A285" s="128"/>
      <c r="B285" s="129"/>
      <c r="C285" s="114"/>
      <c r="D285" s="36"/>
      <c r="E285" s="42"/>
      <c r="F285" s="43"/>
      <c r="G285" s="43"/>
      <c r="H285" s="43"/>
      <c r="I285" s="43"/>
      <c r="J285" s="34">
        <f t="shared" si="105"/>
        <v>0</v>
      </c>
      <c r="K285" s="55"/>
      <c r="L285" s="43"/>
      <c r="M285" s="34">
        <f t="shared" si="106"/>
        <v>0</v>
      </c>
      <c r="N285" s="55"/>
      <c r="O285" s="43"/>
      <c r="P285" s="34">
        <f t="shared" si="107"/>
        <v>0</v>
      </c>
      <c r="Q285" s="35">
        <f t="shared" si="108"/>
        <v>0</v>
      </c>
      <c r="R285" s="88"/>
    </row>
    <row r="286" spans="1:19" ht="13.8" hidden="1" customHeight="1" x14ac:dyDescent="0.3">
      <c r="A286" s="128" t="s">
        <v>191</v>
      </c>
      <c r="B286" s="129"/>
      <c r="C286" s="119" t="s">
        <v>195</v>
      </c>
      <c r="D286" s="36" t="s">
        <v>26</v>
      </c>
      <c r="E286" s="37">
        <v>0</v>
      </c>
      <c r="F286" s="38">
        <v>0</v>
      </c>
      <c r="G286" s="38">
        <v>0</v>
      </c>
      <c r="H286" s="38">
        <v>0</v>
      </c>
      <c r="I286" s="38">
        <v>0</v>
      </c>
      <c r="J286" s="29">
        <f t="shared" si="105"/>
        <v>0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38">
        <v>0</v>
      </c>
      <c r="P286" s="40">
        <f t="shared" si="107"/>
        <v>0</v>
      </c>
      <c r="Q286" s="41">
        <f t="shared" si="108"/>
        <v>0</v>
      </c>
      <c r="R286" s="88"/>
    </row>
    <row r="287" spans="1:19" ht="14.4" hidden="1" customHeight="1" x14ac:dyDescent="0.3">
      <c r="A287" s="133"/>
      <c r="B287" s="134"/>
      <c r="C287" s="135"/>
      <c r="D287" s="50"/>
      <c r="E287" s="51"/>
      <c r="F287" s="45"/>
      <c r="G287" s="45"/>
      <c r="H287" s="45"/>
      <c r="I287" s="45"/>
      <c r="J287" s="24">
        <f t="shared" si="105"/>
        <v>0</v>
      </c>
      <c r="K287" s="56"/>
      <c r="L287" s="45"/>
      <c r="M287" s="24">
        <v>0</v>
      </c>
      <c r="N287" s="56"/>
      <c r="O287" s="45"/>
      <c r="P287" s="24">
        <f t="shared" si="107"/>
        <v>0</v>
      </c>
      <c r="Q287" s="25">
        <f t="shared" si="108"/>
        <v>0</v>
      </c>
      <c r="R287" s="88"/>
    </row>
    <row r="288" spans="1:19" ht="14.4" thickBot="1" x14ac:dyDescent="0.35">
      <c r="D288" s="48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8"/>
    </row>
    <row r="289" spans="1:18" x14ac:dyDescent="0.3">
      <c r="A289" s="120" t="s">
        <v>196</v>
      </c>
      <c r="B289" s="121"/>
      <c r="C289" s="124" t="s">
        <v>197</v>
      </c>
      <c r="D289" s="126"/>
      <c r="E289" s="16">
        <f>E291+E293+E295+E297+E317+E319+E321+E343+E345+E347</f>
        <v>378651</v>
      </c>
      <c r="F289" s="17">
        <f>F291+F293+F295+F297+F317+F319+F321+F343+F345+F347</f>
        <v>135838</v>
      </c>
      <c r="G289" s="17">
        <f>G291+G293+G295+G297+G317+G319+G321+G345+G347</f>
        <v>126055</v>
      </c>
      <c r="H289" s="17">
        <f>H291+H293+H295+H297+H317+H319+H321+H345+H347+H349</f>
        <v>11141</v>
      </c>
      <c r="I289" s="17">
        <f>I291+I293+I295+I297+I317+I319+I321+I343+I345+I347</f>
        <v>0</v>
      </c>
      <c r="J289" s="19">
        <f>SUM(E289:I289)</f>
        <v>651685</v>
      </c>
      <c r="K289" s="52">
        <f>K291+K293+K295+K297+K317+K319+K321+K343+K345+K347</f>
        <v>0</v>
      </c>
      <c r="L289" s="17">
        <f>L291+L293+L295+L297+L317+L319+L321+L343+L345+L347</f>
        <v>0</v>
      </c>
      <c r="M289" s="19">
        <f>SUM(K289:L289)</f>
        <v>0</v>
      </c>
      <c r="N289" s="52">
        <f>N291+N293+N295+N297+N317+N319+N321+N343+N345+N347</f>
        <v>0</v>
      </c>
      <c r="O289" s="17">
        <f>O291+O293+O295+O297+O317+O319+O321+O343+O345+O347</f>
        <v>0</v>
      </c>
      <c r="P289" s="18">
        <f>SUM(N289:O289)</f>
        <v>0</v>
      </c>
      <c r="Q289" s="61">
        <f>P289+M289+J289</f>
        <v>651685</v>
      </c>
      <c r="R289" s="88"/>
    </row>
    <row r="290" spans="1:18" ht="14.4" thickBot="1" x14ac:dyDescent="0.35">
      <c r="A290" s="122"/>
      <c r="B290" s="123"/>
      <c r="C290" s="125"/>
      <c r="D290" s="127"/>
      <c r="E290" s="21">
        <f>E292+E294+E296+E298+E318+E320+E322+E344+E346+E348</f>
        <v>0</v>
      </c>
      <c r="F290" s="22">
        <f>F292+F294+F296+F298+F318+F320+F322+F344+F346+F348</f>
        <v>0</v>
      </c>
      <c r="G290" s="22">
        <f>G292+G294+G296+G298+G318+G320+G322+G346+G348</f>
        <v>0</v>
      </c>
      <c r="H290" s="22">
        <f>H292+H294+H296+H298+H318+H320+H322+H350+H346+H348</f>
        <v>0</v>
      </c>
      <c r="I290" s="22">
        <f>I292+I294+I296+I298+I318+I320+I322+I344+I346+I348</f>
        <v>0</v>
      </c>
      <c r="J290" s="24">
        <f>SUM(E290:I290)</f>
        <v>0</v>
      </c>
      <c r="K290" s="53">
        <f>K292+K294+K296+K298+K318+K320+K322+K344+K346+K348</f>
        <v>0</v>
      </c>
      <c r="L290" s="22">
        <f>L292+L294+L296+L298+L318+L320+L322+L344+L346+L348</f>
        <v>0</v>
      </c>
      <c r="M290" s="24">
        <f>SUM(K290:L290)</f>
        <v>0</v>
      </c>
      <c r="N290" s="53">
        <f>N292+N294+N296+N298+N318+N320+N322+N344+N346+N348</f>
        <v>0</v>
      </c>
      <c r="O290" s="22">
        <f>O292+O294+O296+O298+O318+O320+O322+O344+O346+O348+O350</f>
        <v>0</v>
      </c>
      <c r="P290" s="23">
        <f>SUM(N290:O290)</f>
        <v>0</v>
      </c>
      <c r="Q290" s="62">
        <f>P290+M290+J290</f>
        <v>0</v>
      </c>
      <c r="R290" s="88"/>
    </row>
    <row r="291" spans="1:18" x14ac:dyDescent="0.3">
      <c r="A291" s="118" t="s">
        <v>198</v>
      </c>
      <c r="B291" s="116"/>
      <c r="C291" s="114" t="s">
        <v>199</v>
      </c>
      <c r="D291" s="49" t="s">
        <v>41</v>
      </c>
      <c r="E291" s="96">
        <v>378651</v>
      </c>
      <c r="F291" s="27">
        <v>135838</v>
      </c>
      <c r="G291" s="27">
        <v>0</v>
      </c>
      <c r="H291" s="27">
        <v>0</v>
      </c>
      <c r="I291" s="27">
        <v>0</v>
      </c>
      <c r="J291" s="29">
        <f t="shared" ref="J291:J319" si="109">SUM(E291:I291)</f>
        <v>514489</v>
      </c>
      <c r="K291" s="54"/>
      <c r="L291" s="27">
        <v>0</v>
      </c>
      <c r="M291" s="29">
        <f t="shared" ref="M291:M303" si="110">SUM(K291:L291)</f>
        <v>0</v>
      </c>
      <c r="N291" s="54">
        <v>0</v>
      </c>
      <c r="O291" s="27">
        <v>0</v>
      </c>
      <c r="P291" s="28">
        <f t="shared" ref="P291:P348" si="111">SUM(N291:O291)</f>
        <v>0</v>
      </c>
      <c r="Q291" s="63">
        <f t="shared" ref="Q291:Q350" si="112">P291+M291+J291</f>
        <v>514489</v>
      </c>
      <c r="R291" s="88"/>
    </row>
    <row r="292" spans="1:18" x14ac:dyDescent="0.3">
      <c r="A292" s="128"/>
      <c r="B292" s="129"/>
      <c r="C292" s="119"/>
      <c r="D292" s="36"/>
      <c r="E292" s="42"/>
      <c r="F292" s="43"/>
      <c r="G292" s="43"/>
      <c r="H292" s="43"/>
      <c r="I292" s="43"/>
      <c r="J292" s="34">
        <f t="shared" si="109"/>
        <v>0</v>
      </c>
      <c r="K292" s="55"/>
      <c r="L292" s="43"/>
      <c r="M292" s="34">
        <f t="shared" si="110"/>
        <v>0</v>
      </c>
      <c r="N292" s="55"/>
      <c r="O292" s="43"/>
      <c r="P292" s="33">
        <f t="shared" si="111"/>
        <v>0</v>
      </c>
      <c r="Q292" s="64">
        <f t="shared" si="112"/>
        <v>0</v>
      </c>
      <c r="R292" s="88"/>
    </row>
    <row r="293" spans="1:18" x14ac:dyDescent="0.3">
      <c r="A293" s="128" t="s">
        <v>198</v>
      </c>
      <c r="B293" s="129"/>
      <c r="C293" s="119" t="s">
        <v>200</v>
      </c>
      <c r="D293" s="36"/>
      <c r="E293" s="37">
        <v>0</v>
      </c>
      <c r="F293" s="38">
        <v>0</v>
      </c>
      <c r="G293" s="38">
        <v>2000</v>
      </c>
      <c r="H293" s="38">
        <v>0</v>
      </c>
      <c r="I293" s="38">
        <v>0</v>
      </c>
      <c r="J293" s="40">
        <f t="shared" si="109"/>
        <v>2000</v>
      </c>
      <c r="K293" s="44">
        <v>0</v>
      </c>
      <c r="L293" s="38">
        <v>0</v>
      </c>
      <c r="M293" s="40">
        <f t="shared" si="110"/>
        <v>0</v>
      </c>
      <c r="N293" s="44">
        <v>0</v>
      </c>
      <c r="O293" s="38">
        <v>0</v>
      </c>
      <c r="P293" s="39">
        <f t="shared" si="111"/>
        <v>0</v>
      </c>
      <c r="Q293" s="65">
        <f t="shared" si="112"/>
        <v>2000</v>
      </c>
      <c r="R293" s="88"/>
    </row>
    <row r="294" spans="1:18" x14ac:dyDescent="0.3">
      <c r="A294" s="128"/>
      <c r="B294" s="129"/>
      <c r="C294" s="119"/>
      <c r="D294" s="36"/>
      <c r="E294" s="42"/>
      <c r="F294" s="43"/>
      <c r="G294" s="43"/>
      <c r="H294" s="43"/>
      <c r="I294" s="43"/>
      <c r="J294" s="34">
        <f t="shared" si="109"/>
        <v>0</v>
      </c>
      <c r="K294" s="55"/>
      <c r="L294" s="43"/>
      <c r="M294" s="34">
        <f t="shared" si="110"/>
        <v>0</v>
      </c>
      <c r="N294" s="55"/>
      <c r="O294" s="43"/>
      <c r="P294" s="33">
        <f t="shared" si="111"/>
        <v>0</v>
      </c>
      <c r="Q294" s="64">
        <f t="shared" si="112"/>
        <v>0</v>
      </c>
      <c r="R294" s="88"/>
    </row>
    <row r="295" spans="1:18" x14ac:dyDescent="0.3">
      <c r="A295" s="128" t="s">
        <v>198</v>
      </c>
      <c r="B295" s="129"/>
      <c r="C295" s="119" t="s">
        <v>201</v>
      </c>
      <c r="D295" s="36"/>
      <c r="E295" s="37">
        <v>0</v>
      </c>
      <c r="F295" s="38">
        <v>0</v>
      </c>
      <c r="G295" s="38">
        <v>17000</v>
      </c>
      <c r="H295" s="38">
        <v>0</v>
      </c>
      <c r="I295" s="38">
        <v>0</v>
      </c>
      <c r="J295" s="40">
        <f t="shared" si="109"/>
        <v>17000</v>
      </c>
      <c r="K295" s="44">
        <v>0</v>
      </c>
      <c r="L295" s="38">
        <v>0</v>
      </c>
      <c r="M295" s="40">
        <f t="shared" si="110"/>
        <v>0</v>
      </c>
      <c r="N295" s="44">
        <v>0</v>
      </c>
      <c r="O295" s="38">
        <v>0</v>
      </c>
      <c r="P295" s="39">
        <f t="shared" si="111"/>
        <v>0</v>
      </c>
      <c r="Q295" s="65">
        <f t="shared" si="112"/>
        <v>17000</v>
      </c>
      <c r="R295" s="88"/>
    </row>
    <row r="296" spans="1:18" x14ac:dyDescent="0.3">
      <c r="A296" s="128"/>
      <c r="B296" s="129"/>
      <c r="C296" s="119"/>
      <c r="D296" s="36"/>
      <c r="E296" s="42"/>
      <c r="F296" s="43"/>
      <c r="G296" s="43"/>
      <c r="H296" s="43"/>
      <c r="I296" s="43"/>
      <c r="J296" s="34">
        <f t="shared" si="109"/>
        <v>0</v>
      </c>
      <c r="K296" s="55"/>
      <c r="L296" s="43"/>
      <c r="M296" s="34">
        <f t="shared" si="110"/>
        <v>0</v>
      </c>
      <c r="N296" s="55"/>
      <c r="O296" s="43"/>
      <c r="P296" s="33">
        <f t="shared" si="111"/>
        <v>0</v>
      </c>
      <c r="Q296" s="64">
        <f t="shared" si="112"/>
        <v>0</v>
      </c>
      <c r="R296" s="88"/>
    </row>
    <row r="297" spans="1:18" x14ac:dyDescent="0.3">
      <c r="A297" s="128" t="s">
        <v>198</v>
      </c>
      <c r="B297" s="129"/>
      <c r="C297" s="119" t="s">
        <v>202</v>
      </c>
      <c r="D297" s="36"/>
      <c r="E297" s="37">
        <f t="shared" ref="E297:I298" si="113">E299+E301+E303+E305+E307+E309+E311+E313+E315</f>
        <v>0</v>
      </c>
      <c r="F297" s="38">
        <f t="shared" si="113"/>
        <v>0</v>
      </c>
      <c r="G297" s="38">
        <f>G299+G301+G303+G305+G307+G309+G311+G313+G315</f>
        <v>19450</v>
      </c>
      <c r="H297" s="38">
        <f t="shared" ref="H297:I297" si="114">H299+H301+H303+H305+H307+H309+H311+H313+H315</f>
        <v>0</v>
      </c>
      <c r="I297" s="38">
        <f t="shared" si="114"/>
        <v>0</v>
      </c>
      <c r="J297" s="40">
        <f t="shared" si="109"/>
        <v>19450</v>
      </c>
      <c r="K297" s="44">
        <f t="shared" ref="K297:L298" si="115">K299+K301+K303+K305+K307+K309+K311+K313+K315</f>
        <v>0</v>
      </c>
      <c r="L297" s="38">
        <f t="shared" si="115"/>
        <v>0</v>
      </c>
      <c r="M297" s="40">
        <f t="shared" si="110"/>
        <v>0</v>
      </c>
      <c r="N297" s="44">
        <f t="shared" ref="N297:O298" si="116">N299+N301+N303+N305+N307+N309+N311+N313+N315</f>
        <v>0</v>
      </c>
      <c r="O297" s="38">
        <f t="shared" si="116"/>
        <v>0</v>
      </c>
      <c r="P297" s="39">
        <f t="shared" si="111"/>
        <v>0</v>
      </c>
      <c r="Q297" s="65">
        <f t="shared" si="112"/>
        <v>19450</v>
      </c>
      <c r="R297" s="88"/>
    </row>
    <row r="298" spans="1:18" x14ac:dyDescent="0.3">
      <c r="A298" s="128"/>
      <c r="B298" s="129"/>
      <c r="C298" s="119"/>
      <c r="D298" s="36"/>
      <c r="E298" s="31">
        <f t="shared" si="113"/>
        <v>0</v>
      </c>
      <c r="F298" s="32">
        <f t="shared" si="113"/>
        <v>0</v>
      </c>
      <c r="G298" s="32">
        <f t="shared" si="113"/>
        <v>0</v>
      </c>
      <c r="H298" s="32">
        <f t="shared" si="113"/>
        <v>0</v>
      </c>
      <c r="I298" s="32">
        <f t="shared" si="113"/>
        <v>0</v>
      </c>
      <c r="J298" s="34">
        <f t="shared" si="109"/>
        <v>0</v>
      </c>
      <c r="K298" s="57">
        <f t="shared" si="115"/>
        <v>0</v>
      </c>
      <c r="L298" s="32">
        <f t="shared" si="115"/>
        <v>0</v>
      </c>
      <c r="M298" s="34">
        <f t="shared" si="110"/>
        <v>0</v>
      </c>
      <c r="N298" s="57">
        <f t="shared" si="116"/>
        <v>0</v>
      </c>
      <c r="O298" s="32">
        <f t="shared" si="116"/>
        <v>0</v>
      </c>
      <c r="P298" s="33">
        <f t="shared" si="111"/>
        <v>0</v>
      </c>
      <c r="Q298" s="64">
        <f t="shared" si="112"/>
        <v>0</v>
      </c>
      <c r="R298" s="88"/>
    </row>
    <row r="299" spans="1:18" x14ac:dyDescent="0.3">
      <c r="A299" s="128"/>
      <c r="B299" s="129" t="s">
        <v>203</v>
      </c>
      <c r="C299" s="119" t="s">
        <v>204</v>
      </c>
      <c r="D299" s="36"/>
      <c r="E299" s="37">
        <v>0</v>
      </c>
      <c r="F299" s="38">
        <v>0</v>
      </c>
      <c r="G299" s="97">
        <v>3500</v>
      </c>
      <c r="H299" s="38">
        <v>0</v>
      </c>
      <c r="I299" s="38">
        <v>0</v>
      </c>
      <c r="J299" s="40">
        <f t="shared" si="109"/>
        <v>3500</v>
      </c>
      <c r="K299" s="44">
        <v>0</v>
      </c>
      <c r="L299" s="38">
        <v>0</v>
      </c>
      <c r="M299" s="40">
        <f t="shared" si="110"/>
        <v>0</v>
      </c>
      <c r="N299" s="44">
        <v>0</v>
      </c>
      <c r="O299" s="38">
        <v>0</v>
      </c>
      <c r="P299" s="39">
        <f t="shared" si="111"/>
        <v>0</v>
      </c>
      <c r="Q299" s="65">
        <f t="shared" si="112"/>
        <v>3500</v>
      </c>
      <c r="R299" s="88"/>
    </row>
    <row r="300" spans="1:18" x14ac:dyDescent="0.3">
      <c r="A300" s="128"/>
      <c r="B300" s="129"/>
      <c r="C300" s="119"/>
      <c r="D300" s="36"/>
      <c r="E300" s="42"/>
      <c r="F300" s="43"/>
      <c r="G300" s="98"/>
      <c r="H300" s="43"/>
      <c r="I300" s="43"/>
      <c r="J300" s="34">
        <f t="shared" si="109"/>
        <v>0</v>
      </c>
      <c r="K300" s="55"/>
      <c r="L300" s="43"/>
      <c r="M300" s="34">
        <f t="shared" si="110"/>
        <v>0</v>
      </c>
      <c r="N300" s="55"/>
      <c r="O300" s="43"/>
      <c r="P300" s="33">
        <f t="shared" si="111"/>
        <v>0</v>
      </c>
      <c r="Q300" s="64">
        <f t="shared" si="112"/>
        <v>0</v>
      </c>
      <c r="R300" s="88"/>
    </row>
    <row r="301" spans="1:18" x14ac:dyDescent="0.3">
      <c r="A301" s="128"/>
      <c r="B301" s="129" t="s">
        <v>205</v>
      </c>
      <c r="C301" s="119" t="s">
        <v>206</v>
      </c>
      <c r="D301" s="36"/>
      <c r="E301" s="37">
        <v>0</v>
      </c>
      <c r="F301" s="38">
        <v>0</v>
      </c>
      <c r="G301" s="97">
        <v>50</v>
      </c>
      <c r="H301" s="38">
        <v>0</v>
      </c>
      <c r="I301" s="38">
        <v>0</v>
      </c>
      <c r="J301" s="40">
        <f t="shared" si="109"/>
        <v>50</v>
      </c>
      <c r="K301" s="44">
        <v>0</v>
      </c>
      <c r="L301" s="38">
        <v>0</v>
      </c>
      <c r="M301" s="40">
        <f t="shared" si="110"/>
        <v>0</v>
      </c>
      <c r="N301" s="44">
        <v>0</v>
      </c>
      <c r="O301" s="38">
        <v>0</v>
      </c>
      <c r="P301" s="39">
        <f t="shared" si="111"/>
        <v>0</v>
      </c>
      <c r="Q301" s="65">
        <f t="shared" si="112"/>
        <v>50</v>
      </c>
      <c r="R301" s="88"/>
    </row>
    <row r="302" spans="1:18" x14ac:dyDescent="0.3">
      <c r="A302" s="128"/>
      <c r="B302" s="129"/>
      <c r="C302" s="119"/>
      <c r="D302" s="36"/>
      <c r="E302" s="42"/>
      <c r="F302" s="43"/>
      <c r="G302" s="98"/>
      <c r="H302" s="43"/>
      <c r="I302" s="43"/>
      <c r="J302" s="34">
        <f t="shared" si="109"/>
        <v>0</v>
      </c>
      <c r="K302" s="55"/>
      <c r="L302" s="43"/>
      <c r="M302" s="34">
        <f t="shared" si="110"/>
        <v>0</v>
      </c>
      <c r="N302" s="55"/>
      <c r="O302" s="43"/>
      <c r="P302" s="33">
        <f t="shared" si="111"/>
        <v>0</v>
      </c>
      <c r="Q302" s="64">
        <f t="shared" si="112"/>
        <v>0</v>
      </c>
      <c r="R302" s="88"/>
    </row>
    <row r="303" spans="1:18" x14ac:dyDescent="0.3">
      <c r="A303" s="128"/>
      <c r="B303" s="129" t="s">
        <v>207</v>
      </c>
      <c r="C303" s="119" t="s">
        <v>208</v>
      </c>
      <c r="D303" s="36"/>
      <c r="E303" s="37">
        <v>0</v>
      </c>
      <c r="F303" s="38">
        <v>0</v>
      </c>
      <c r="G303" s="97">
        <v>3000</v>
      </c>
      <c r="H303" s="38">
        <v>0</v>
      </c>
      <c r="I303" s="38">
        <v>0</v>
      </c>
      <c r="J303" s="40">
        <f t="shared" si="109"/>
        <v>3000</v>
      </c>
      <c r="K303" s="44">
        <v>0</v>
      </c>
      <c r="L303" s="38">
        <v>0</v>
      </c>
      <c r="M303" s="40">
        <f t="shared" si="110"/>
        <v>0</v>
      </c>
      <c r="N303" s="44">
        <v>0</v>
      </c>
      <c r="O303" s="38">
        <v>0</v>
      </c>
      <c r="P303" s="39">
        <f t="shared" si="111"/>
        <v>0</v>
      </c>
      <c r="Q303" s="65">
        <f t="shared" si="112"/>
        <v>3000</v>
      </c>
      <c r="R303" s="88"/>
    </row>
    <row r="304" spans="1:18" x14ac:dyDescent="0.3">
      <c r="A304" s="128"/>
      <c r="B304" s="129"/>
      <c r="C304" s="119"/>
      <c r="D304" s="36"/>
      <c r="E304" s="42"/>
      <c r="F304" s="43"/>
      <c r="G304" s="98"/>
      <c r="H304" s="43"/>
      <c r="I304" s="43"/>
      <c r="J304" s="34">
        <f t="shared" si="109"/>
        <v>0</v>
      </c>
      <c r="K304" s="55"/>
      <c r="L304" s="43"/>
      <c r="M304" s="34">
        <f t="shared" ref="M304:M348" si="117">SUM(K304:L304)</f>
        <v>0</v>
      </c>
      <c r="N304" s="55"/>
      <c r="O304" s="43"/>
      <c r="P304" s="33">
        <f t="shared" si="111"/>
        <v>0</v>
      </c>
      <c r="Q304" s="64">
        <f t="shared" si="112"/>
        <v>0</v>
      </c>
      <c r="R304" s="88"/>
    </row>
    <row r="305" spans="1:18" x14ac:dyDescent="0.3">
      <c r="A305" s="128"/>
      <c r="B305" s="129" t="s">
        <v>209</v>
      </c>
      <c r="C305" s="119" t="s">
        <v>210</v>
      </c>
      <c r="D305" s="36"/>
      <c r="E305" s="37">
        <v>0</v>
      </c>
      <c r="F305" s="38">
        <v>0</v>
      </c>
      <c r="G305" s="97">
        <v>500</v>
      </c>
      <c r="H305" s="38">
        <v>0</v>
      </c>
      <c r="I305" s="38">
        <v>0</v>
      </c>
      <c r="J305" s="40">
        <f t="shared" si="109"/>
        <v>500</v>
      </c>
      <c r="K305" s="44">
        <v>0</v>
      </c>
      <c r="L305" s="38">
        <v>0</v>
      </c>
      <c r="M305" s="40">
        <f t="shared" si="117"/>
        <v>0</v>
      </c>
      <c r="N305" s="44">
        <v>0</v>
      </c>
      <c r="O305" s="38">
        <v>0</v>
      </c>
      <c r="P305" s="39">
        <f t="shared" si="111"/>
        <v>0</v>
      </c>
      <c r="Q305" s="65">
        <f t="shared" si="112"/>
        <v>500</v>
      </c>
      <c r="R305" s="88"/>
    </row>
    <row r="306" spans="1:18" x14ac:dyDescent="0.3">
      <c r="A306" s="128"/>
      <c r="B306" s="129"/>
      <c r="C306" s="119"/>
      <c r="D306" s="36"/>
      <c r="E306" s="42"/>
      <c r="F306" s="43"/>
      <c r="G306" s="98"/>
      <c r="H306" s="43"/>
      <c r="I306" s="43"/>
      <c r="J306" s="34">
        <f t="shared" si="109"/>
        <v>0</v>
      </c>
      <c r="K306" s="55"/>
      <c r="L306" s="43"/>
      <c r="M306" s="34">
        <f t="shared" si="117"/>
        <v>0</v>
      </c>
      <c r="N306" s="55"/>
      <c r="O306" s="43"/>
      <c r="P306" s="33">
        <f t="shared" si="111"/>
        <v>0</v>
      </c>
      <c r="Q306" s="64">
        <f t="shared" si="112"/>
        <v>0</v>
      </c>
      <c r="R306" s="88"/>
    </row>
    <row r="307" spans="1:18" x14ac:dyDescent="0.3">
      <c r="A307" s="128"/>
      <c r="B307" s="129" t="s">
        <v>211</v>
      </c>
      <c r="C307" s="119" t="s">
        <v>212</v>
      </c>
      <c r="D307" s="36"/>
      <c r="E307" s="37">
        <v>0</v>
      </c>
      <c r="F307" s="38">
        <v>0</v>
      </c>
      <c r="G307" s="97">
        <v>8000</v>
      </c>
      <c r="H307" s="38">
        <v>0</v>
      </c>
      <c r="I307" s="38">
        <v>0</v>
      </c>
      <c r="J307" s="40">
        <f t="shared" si="109"/>
        <v>8000</v>
      </c>
      <c r="K307" s="44">
        <v>0</v>
      </c>
      <c r="L307" s="38">
        <v>0</v>
      </c>
      <c r="M307" s="40">
        <f t="shared" si="117"/>
        <v>0</v>
      </c>
      <c r="N307" s="44">
        <v>0</v>
      </c>
      <c r="O307" s="38">
        <v>0</v>
      </c>
      <c r="P307" s="39">
        <f t="shared" si="111"/>
        <v>0</v>
      </c>
      <c r="Q307" s="65">
        <f t="shared" si="112"/>
        <v>8000</v>
      </c>
      <c r="R307" s="88"/>
    </row>
    <row r="308" spans="1:18" x14ac:dyDescent="0.3">
      <c r="A308" s="128"/>
      <c r="B308" s="129"/>
      <c r="C308" s="119"/>
      <c r="D308" s="36"/>
      <c r="E308" s="42"/>
      <c r="F308" s="43"/>
      <c r="G308" s="98"/>
      <c r="H308" s="43"/>
      <c r="I308" s="43"/>
      <c r="J308" s="34">
        <f t="shared" si="109"/>
        <v>0</v>
      </c>
      <c r="K308" s="55"/>
      <c r="L308" s="43"/>
      <c r="M308" s="34">
        <f t="shared" si="117"/>
        <v>0</v>
      </c>
      <c r="N308" s="55"/>
      <c r="O308" s="43"/>
      <c r="P308" s="33">
        <f t="shared" si="111"/>
        <v>0</v>
      </c>
      <c r="Q308" s="64">
        <f t="shared" si="112"/>
        <v>0</v>
      </c>
      <c r="R308" s="88"/>
    </row>
    <row r="309" spans="1:18" x14ac:dyDescent="0.3">
      <c r="A309" s="128"/>
      <c r="B309" s="129" t="s">
        <v>213</v>
      </c>
      <c r="C309" s="119" t="s">
        <v>214</v>
      </c>
      <c r="D309" s="36"/>
      <c r="E309" s="37">
        <v>0</v>
      </c>
      <c r="F309" s="38">
        <v>0</v>
      </c>
      <c r="G309" s="97">
        <v>800</v>
      </c>
      <c r="H309" s="38">
        <v>0</v>
      </c>
      <c r="I309" s="38">
        <v>0</v>
      </c>
      <c r="J309" s="40">
        <f t="shared" si="109"/>
        <v>800</v>
      </c>
      <c r="K309" s="44">
        <v>0</v>
      </c>
      <c r="L309" s="38">
        <v>0</v>
      </c>
      <c r="M309" s="40">
        <f t="shared" si="117"/>
        <v>0</v>
      </c>
      <c r="N309" s="44">
        <v>0</v>
      </c>
      <c r="O309" s="38">
        <v>0</v>
      </c>
      <c r="P309" s="39">
        <f t="shared" si="111"/>
        <v>0</v>
      </c>
      <c r="Q309" s="65">
        <f t="shared" si="112"/>
        <v>800</v>
      </c>
      <c r="R309" s="88"/>
    </row>
    <row r="310" spans="1:18" x14ac:dyDescent="0.3">
      <c r="A310" s="128"/>
      <c r="B310" s="129"/>
      <c r="C310" s="119"/>
      <c r="D310" s="36"/>
      <c r="E310" s="42"/>
      <c r="F310" s="43"/>
      <c r="G310" s="98"/>
      <c r="H310" s="43"/>
      <c r="I310" s="43"/>
      <c r="J310" s="34">
        <f t="shared" si="109"/>
        <v>0</v>
      </c>
      <c r="K310" s="55"/>
      <c r="L310" s="43"/>
      <c r="M310" s="34">
        <f t="shared" si="117"/>
        <v>0</v>
      </c>
      <c r="N310" s="55"/>
      <c r="O310" s="43"/>
      <c r="P310" s="33">
        <f t="shared" si="111"/>
        <v>0</v>
      </c>
      <c r="Q310" s="64">
        <f t="shared" si="112"/>
        <v>0</v>
      </c>
      <c r="R310" s="88"/>
    </row>
    <row r="311" spans="1:18" x14ac:dyDescent="0.3">
      <c r="A311" s="128"/>
      <c r="B311" s="129" t="s">
        <v>215</v>
      </c>
      <c r="C311" s="119" t="s">
        <v>216</v>
      </c>
      <c r="D311" s="36"/>
      <c r="E311" s="37">
        <v>0</v>
      </c>
      <c r="F311" s="38">
        <v>0</v>
      </c>
      <c r="G311" s="97">
        <v>500</v>
      </c>
      <c r="H311" s="38">
        <v>0</v>
      </c>
      <c r="I311" s="38">
        <v>0</v>
      </c>
      <c r="J311" s="40">
        <f t="shared" si="109"/>
        <v>500</v>
      </c>
      <c r="K311" s="44">
        <v>0</v>
      </c>
      <c r="L311" s="38">
        <v>0</v>
      </c>
      <c r="M311" s="40">
        <f t="shared" si="117"/>
        <v>0</v>
      </c>
      <c r="N311" s="44">
        <v>0</v>
      </c>
      <c r="O311" s="38">
        <v>0</v>
      </c>
      <c r="P311" s="39">
        <f t="shared" si="111"/>
        <v>0</v>
      </c>
      <c r="Q311" s="65">
        <f t="shared" si="112"/>
        <v>500</v>
      </c>
      <c r="R311" s="88"/>
    </row>
    <row r="312" spans="1:18" x14ac:dyDescent="0.3">
      <c r="A312" s="128"/>
      <c r="B312" s="129"/>
      <c r="C312" s="119"/>
      <c r="D312" s="36"/>
      <c r="E312" s="42"/>
      <c r="F312" s="43"/>
      <c r="G312" s="98"/>
      <c r="H312" s="43"/>
      <c r="I312" s="43"/>
      <c r="J312" s="34">
        <f t="shared" si="109"/>
        <v>0</v>
      </c>
      <c r="K312" s="55"/>
      <c r="L312" s="43"/>
      <c r="M312" s="34">
        <f t="shared" si="117"/>
        <v>0</v>
      </c>
      <c r="N312" s="55"/>
      <c r="O312" s="43"/>
      <c r="P312" s="33">
        <f t="shared" si="111"/>
        <v>0</v>
      </c>
      <c r="Q312" s="64">
        <f t="shared" si="112"/>
        <v>0</v>
      </c>
      <c r="R312" s="88"/>
    </row>
    <row r="313" spans="1:18" x14ac:dyDescent="0.3">
      <c r="A313" s="128"/>
      <c r="B313" s="129" t="s">
        <v>217</v>
      </c>
      <c r="C313" s="119" t="s">
        <v>325</v>
      </c>
      <c r="D313" s="36"/>
      <c r="E313" s="37">
        <v>0</v>
      </c>
      <c r="F313" s="38">
        <v>0</v>
      </c>
      <c r="G313" s="97">
        <v>2500</v>
      </c>
      <c r="H313" s="38">
        <v>0</v>
      </c>
      <c r="I313" s="38">
        <v>0</v>
      </c>
      <c r="J313" s="40">
        <f t="shared" ref="J313:J314" si="118">SUM(E313:I313)</f>
        <v>2500</v>
      </c>
      <c r="K313" s="44">
        <v>0</v>
      </c>
      <c r="L313" s="38">
        <v>0</v>
      </c>
      <c r="M313" s="40">
        <f t="shared" ref="M313:M314" si="119">SUM(K313:L313)</f>
        <v>0</v>
      </c>
      <c r="N313" s="44">
        <v>0</v>
      </c>
      <c r="O313" s="38">
        <v>0</v>
      </c>
      <c r="P313" s="39">
        <f t="shared" ref="P313:P314" si="120">SUM(N313:O313)</f>
        <v>0</v>
      </c>
      <c r="Q313" s="65">
        <f t="shared" si="112"/>
        <v>2500</v>
      </c>
      <c r="R313" s="88"/>
    </row>
    <row r="314" spans="1:18" x14ac:dyDescent="0.3">
      <c r="A314" s="128"/>
      <c r="B314" s="129"/>
      <c r="C314" s="119"/>
      <c r="D314" s="36"/>
      <c r="E314" s="42"/>
      <c r="F314" s="43"/>
      <c r="G314" s="43"/>
      <c r="H314" s="43"/>
      <c r="I314" s="43"/>
      <c r="J314" s="34">
        <f t="shared" si="118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20"/>
        <v>0</v>
      </c>
      <c r="Q314" s="64">
        <f t="shared" si="112"/>
        <v>0</v>
      </c>
      <c r="R314" s="88"/>
    </row>
    <row r="315" spans="1:18" x14ac:dyDescent="0.3">
      <c r="A315" s="128"/>
      <c r="B315" s="129" t="s">
        <v>217</v>
      </c>
      <c r="C315" s="119" t="s">
        <v>326</v>
      </c>
      <c r="D315" s="36"/>
      <c r="E315" s="37">
        <v>0</v>
      </c>
      <c r="F315" s="38">
        <v>0</v>
      </c>
      <c r="G315" s="97">
        <v>600</v>
      </c>
      <c r="H315" s="38">
        <v>0</v>
      </c>
      <c r="I315" s="38">
        <v>0</v>
      </c>
      <c r="J315" s="40">
        <f t="shared" si="109"/>
        <v>600</v>
      </c>
      <c r="K315" s="44">
        <v>0</v>
      </c>
      <c r="L315" s="38">
        <v>0</v>
      </c>
      <c r="M315" s="40">
        <f t="shared" si="117"/>
        <v>0</v>
      </c>
      <c r="N315" s="44">
        <v>0</v>
      </c>
      <c r="O315" s="38">
        <v>0</v>
      </c>
      <c r="P315" s="39">
        <f t="shared" si="111"/>
        <v>0</v>
      </c>
      <c r="Q315" s="65">
        <f t="shared" si="112"/>
        <v>600</v>
      </c>
      <c r="R315" s="88"/>
    </row>
    <row r="316" spans="1:18" x14ac:dyDescent="0.3">
      <c r="A316" s="128"/>
      <c r="B316" s="129"/>
      <c r="C316" s="119"/>
      <c r="D316" s="36"/>
      <c r="E316" s="42"/>
      <c r="F316" s="43"/>
      <c r="G316" s="43"/>
      <c r="H316" s="43"/>
      <c r="I316" s="43"/>
      <c r="J316" s="34">
        <f t="shared" si="109"/>
        <v>0</v>
      </c>
      <c r="K316" s="55"/>
      <c r="L316" s="43"/>
      <c r="M316" s="34">
        <f t="shared" si="117"/>
        <v>0</v>
      </c>
      <c r="N316" s="55"/>
      <c r="O316" s="43"/>
      <c r="P316" s="33">
        <f t="shared" si="111"/>
        <v>0</v>
      </c>
      <c r="Q316" s="64">
        <f t="shared" si="112"/>
        <v>0</v>
      </c>
      <c r="R316" s="88"/>
    </row>
    <row r="317" spans="1:18" x14ac:dyDescent="0.3">
      <c r="A317" s="128" t="s">
        <v>198</v>
      </c>
      <c r="B317" s="115"/>
      <c r="C317" s="113" t="s">
        <v>218</v>
      </c>
      <c r="D317" s="36"/>
      <c r="E317" s="37">
        <v>0</v>
      </c>
      <c r="F317" s="38">
        <v>0</v>
      </c>
      <c r="G317" s="97">
        <v>20800</v>
      </c>
      <c r="H317" s="38">
        <v>0</v>
      </c>
      <c r="I317" s="38">
        <v>0</v>
      </c>
      <c r="J317" s="40">
        <f t="shared" si="109"/>
        <v>20800</v>
      </c>
      <c r="K317" s="44">
        <v>0</v>
      </c>
      <c r="L317" s="38">
        <v>0</v>
      </c>
      <c r="M317" s="40">
        <f t="shared" si="117"/>
        <v>0</v>
      </c>
      <c r="N317" s="44">
        <v>0</v>
      </c>
      <c r="O317" s="38">
        <v>0</v>
      </c>
      <c r="P317" s="39">
        <f t="shared" si="111"/>
        <v>0</v>
      </c>
      <c r="Q317" s="65">
        <f t="shared" si="112"/>
        <v>20800</v>
      </c>
      <c r="R317" s="88"/>
    </row>
    <row r="318" spans="1:18" x14ac:dyDescent="0.3">
      <c r="A318" s="128"/>
      <c r="B318" s="116"/>
      <c r="C318" s="114"/>
      <c r="D318" s="36"/>
      <c r="E318" s="42"/>
      <c r="F318" s="43"/>
      <c r="G318" s="98"/>
      <c r="H318" s="43"/>
      <c r="I318" s="43"/>
      <c r="J318" s="34">
        <f t="shared" si="109"/>
        <v>0</v>
      </c>
      <c r="K318" s="55"/>
      <c r="L318" s="43"/>
      <c r="M318" s="34">
        <f t="shared" si="117"/>
        <v>0</v>
      </c>
      <c r="N318" s="55"/>
      <c r="O318" s="43"/>
      <c r="P318" s="33">
        <f t="shared" si="111"/>
        <v>0</v>
      </c>
      <c r="Q318" s="64">
        <f t="shared" si="112"/>
        <v>0</v>
      </c>
      <c r="R318" s="88"/>
    </row>
    <row r="319" spans="1:18" x14ac:dyDescent="0.3">
      <c r="A319" s="128" t="s">
        <v>198</v>
      </c>
      <c r="B319" s="115"/>
      <c r="C319" s="113" t="s">
        <v>219</v>
      </c>
      <c r="D319" s="36"/>
      <c r="E319" s="37">
        <v>0</v>
      </c>
      <c r="F319" s="38">
        <v>0</v>
      </c>
      <c r="G319" s="97">
        <v>2000</v>
      </c>
      <c r="H319" s="38">
        <v>0</v>
      </c>
      <c r="I319" s="38">
        <v>0</v>
      </c>
      <c r="J319" s="40">
        <f t="shared" si="109"/>
        <v>2000</v>
      </c>
      <c r="K319" s="44">
        <v>0</v>
      </c>
      <c r="L319" s="38">
        <v>0</v>
      </c>
      <c r="M319" s="40">
        <f t="shared" si="117"/>
        <v>0</v>
      </c>
      <c r="N319" s="44">
        <v>0</v>
      </c>
      <c r="O319" s="38">
        <v>0</v>
      </c>
      <c r="P319" s="39">
        <f t="shared" si="111"/>
        <v>0</v>
      </c>
      <c r="Q319" s="65">
        <f t="shared" si="112"/>
        <v>2000</v>
      </c>
      <c r="R319" s="88"/>
    </row>
    <row r="320" spans="1:18" x14ac:dyDescent="0.3">
      <c r="A320" s="128"/>
      <c r="B320" s="116"/>
      <c r="C320" s="114"/>
      <c r="D320" s="36"/>
      <c r="E320" s="42"/>
      <c r="F320" s="43"/>
      <c r="G320" s="43"/>
      <c r="H320" s="43"/>
      <c r="I320" s="43"/>
      <c r="J320" s="34">
        <f t="shared" ref="J320:J348" si="121">SUM(E320:I320)</f>
        <v>0</v>
      </c>
      <c r="K320" s="55"/>
      <c r="L320" s="43"/>
      <c r="M320" s="34">
        <f t="shared" si="117"/>
        <v>0</v>
      </c>
      <c r="N320" s="55"/>
      <c r="O320" s="43"/>
      <c r="P320" s="33">
        <f t="shared" si="111"/>
        <v>0</v>
      </c>
      <c r="Q320" s="64">
        <f t="shared" si="112"/>
        <v>0</v>
      </c>
      <c r="R320" s="88"/>
    </row>
    <row r="321" spans="1:18" x14ac:dyDescent="0.3">
      <c r="A321" s="128" t="s">
        <v>198</v>
      </c>
      <c r="B321" s="129"/>
      <c r="C321" s="119" t="s">
        <v>220</v>
      </c>
      <c r="D321" s="36"/>
      <c r="E321" s="37">
        <f t="shared" ref="E321:I322" si="122">E323+E325+E327+E329+E331+E333+E335+E337+E339+E341+E343</f>
        <v>0</v>
      </c>
      <c r="F321" s="38">
        <f t="shared" si="122"/>
        <v>0</v>
      </c>
      <c r="G321" s="38">
        <f>G323+G325+G327+G329+G331+G333+G335+G337+G339+G341+G343</f>
        <v>64805</v>
      </c>
      <c r="H321" s="38">
        <f t="shared" ref="H321:I321" si="123">H323+H325+H327+H329+H331+H333+H335+H337+H339+H341+H343</f>
        <v>0</v>
      </c>
      <c r="I321" s="38">
        <f t="shared" si="123"/>
        <v>0</v>
      </c>
      <c r="J321" s="40">
        <f t="shared" si="121"/>
        <v>64805</v>
      </c>
      <c r="K321" s="44">
        <f t="shared" ref="K321:L322" si="124">K323+K325+K327+K329+K331+K333+K335+K337+K339+K341+K343</f>
        <v>0</v>
      </c>
      <c r="L321" s="38">
        <f t="shared" si="124"/>
        <v>0</v>
      </c>
      <c r="M321" s="40">
        <f t="shared" si="117"/>
        <v>0</v>
      </c>
      <c r="N321" s="44">
        <f t="shared" ref="N321:O322" si="125">N323+N325+N327+N329+N331+N333+N335+N337+N339+N341+N343</f>
        <v>0</v>
      </c>
      <c r="O321" s="38">
        <f t="shared" si="125"/>
        <v>0</v>
      </c>
      <c r="P321" s="39">
        <f t="shared" si="111"/>
        <v>0</v>
      </c>
      <c r="Q321" s="65">
        <f t="shared" si="112"/>
        <v>64805</v>
      </c>
      <c r="R321" s="88"/>
    </row>
    <row r="322" spans="1:18" x14ac:dyDescent="0.3">
      <c r="A322" s="128"/>
      <c r="B322" s="129"/>
      <c r="C322" s="119"/>
      <c r="D322" s="36"/>
      <c r="E322" s="31">
        <f t="shared" si="122"/>
        <v>0</v>
      </c>
      <c r="F322" s="32">
        <f t="shared" si="122"/>
        <v>0</v>
      </c>
      <c r="G322" s="32">
        <f t="shared" si="122"/>
        <v>0</v>
      </c>
      <c r="H322" s="32">
        <f t="shared" si="122"/>
        <v>0</v>
      </c>
      <c r="I322" s="32">
        <f t="shared" si="122"/>
        <v>0</v>
      </c>
      <c r="J322" s="34">
        <f t="shared" si="121"/>
        <v>0</v>
      </c>
      <c r="K322" s="57">
        <f t="shared" si="124"/>
        <v>0</v>
      </c>
      <c r="L322" s="32">
        <f t="shared" si="124"/>
        <v>0</v>
      </c>
      <c r="M322" s="34">
        <f t="shared" si="117"/>
        <v>0</v>
      </c>
      <c r="N322" s="57">
        <f t="shared" si="125"/>
        <v>0</v>
      </c>
      <c r="O322" s="32">
        <f t="shared" si="125"/>
        <v>0</v>
      </c>
      <c r="P322" s="33">
        <f t="shared" si="111"/>
        <v>0</v>
      </c>
      <c r="Q322" s="64">
        <f t="shared" si="112"/>
        <v>0</v>
      </c>
      <c r="R322" s="88"/>
    </row>
    <row r="323" spans="1:18" x14ac:dyDescent="0.3">
      <c r="A323" s="128"/>
      <c r="B323" s="129" t="s">
        <v>221</v>
      </c>
      <c r="C323" s="119" t="s">
        <v>222</v>
      </c>
      <c r="D323" s="36"/>
      <c r="E323" s="37">
        <v>0</v>
      </c>
      <c r="F323" s="38">
        <v>0</v>
      </c>
      <c r="G323" s="97">
        <v>2500</v>
      </c>
      <c r="H323" s="38">
        <v>0</v>
      </c>
      <c r="I323" s="38">
        <v>0</v>
      </c>
      <c r="J323" s="40">
        <f t="shared" si="121"/>
        <v>2500</v>
      </c>
      <c r="K323" s="44">
        <v>0</v>
      </c>
      <c r="L323" s="38">
        <v>0</v>
      </c>
      <c r="M323" s="40">
        <f t="shared" si="117"/>
        <v>0</v>
      </c>
      <c r="N323" s="44">
        <v>0</v>
      </c>
      <c r="O323" s="38">
        <v>0</v>
      </c>
      <c r="P323" s="39">
        <f t="shared" si="111"/>
        <v>0</v>
      </c>
      <c r="Q323" s="65">
        <f t="shared" si="112"/>
        <v>2500</v>
      </c>
      <c r="R323" s="88"/>
    </row>
    <row r="324" spans="1:18" x14ac:dyDescent="0.3">
      <c r="A324" s="128"/>
      <c r="B324" s="129"/>
      <c r="C324" s="119"/>
      <c r="D324" s="36"/>
      <c r="E324" s="42"/>
      <c r="F324" s="43"/>
      <c r="G324" s="98"/>
      <c r="H324" s="43"/>
      <c r="I324" s="43"/>
      <c r="J324" s="34">
        <f t="shared" si="121"/>
        <v>0</v>
      </c>
      <c r="K324" s="55"/>
      <c r="L324" s="43"/>
      <c r="M324" s="34">
        <f t="shared" si="117"/>
        <v>0</v>
      </c>
      <c r="N324" s="55"/>
      <c r="O324" s="43"/>
      <c r="P324" s="33">
        <f t="shared" si="111"/>
        <v>0</v>
      </c>
      <c r="Q324" s="64">
        <f t="shared" si="112"/>
        <v>0</v>
      </c>
      <c r="R324" s="88"/>
    </row>
    <row r="325" spans="1:18" x14ac:dyDescent="0.3">
      <c r="A325" s="128"/>
      <c r="B325" s="129" t="s">
        <v>223</v>
      </c>
      <c r="C325" s="119" t="s">
        <v>224</v>
      </c>
      <c r="D325" s="36"/>
      <c r="E325" s="37">
        <v>0</v>
      </c>
      <c r="F325" s="38">
        <v>0</v>
      </c>
      <c r="G325" s="97">
        <v>6500</v>
      </c>
      <c r="H325" s="38">
        <v>0</v>
      </c>
      <c r="I325" s="38">
        <v>0</v>
      </c>
      <c r="J325" s="40">
        <f t="shared" si="121"/>
        <v>6500</v>
      </c>
      <c r="K325" s="44">
        <v>0</v>
      </c>
      <c r="L325" s="38">
        <v>0</v>
      </c>
      <c r="M325" s="40">
        <f t="shared" si="117"/>
        <v>0</v>
      </c>
      <c r="N325" s="44">
        <v>0</v>
      </c>
      <c r="O325" s="38">
        <v>0</v>
      </c>
      <c r="P325" s="39">
        <f t="shared" si="111"/>
        <v>0</v>
      </c>
      <c r="Q325" s="65">
        <f t="shared" si="112"/>
        <v>6500</v>
      </c>
      <c r="R325" s="88"/>
    </row>
    <row r="326" spans="1:18" x14ac:dyDescent="0.3">
      <c r="A326" s="128"/>
      <c r="B326" s="129"/>
      <c r="C326" s="119"/>
      <c r="D326" s="36"/>
      <c r="E326" s="42"/>
      <c r="F326" s="43"/>
      <c r="G326" s="98"/>
      <c r="H326" s="43"/>
      <c r="I326" s="43"/>
      <c r="J326" s="34">
        <f t="shared" si="121"/>
        <v>0</v>
      </c>
      <c r="K326" s="55"/>
      <c r="L326" s="43"/>
      <c r="M326" s="34">
        <f t="shared" si="117"/>
        <v>0</v>
      </c>
      <c r="N326" s="55"/>
      <c r="O326" s="43"/>
      <c r="P326" s="33">
        <f t="shared" si="111"/>
        <v>0</v>
      </c>
      <c r="Q326" s="64">
        <f t="shared" si="112"/>
        <v>0</v>
      </c>
      <c r="R326" s="88"/>
    </row>
    <row r="327" spans="1:18" x14ac:dyDescent="0.3">
      <c r="A327" s="128"/>
      <c r="B327" s="129" t="s">
        <v>225</v>
      </c>
      <c r="C327" s="119" t="s">
        <v>226</v>
      </c>
      <c r="D327" s="36"/>
      <c r="E327" s="37">
        <v>0</v>
      </c>
      <c r="F327" s="38">
        <v>0</v>
      </c>
      <c r="G327" s="97">
        <v>5000</v>
      </c>
      <c r="H327" s="38">
        <v>0</v>
      </c>
      <c r="I327" s="38">
        <v>0</v>
      </c>
      <c r="J327" s="40">
        <f t="shared" si="121"/>
        <v>5000</v>
      </c>
      <c r="K327" s="44">
        <v>0</v>
      </c>
      <c r="L327" s="38">
        <v>0</v>
      </c>
      <c r="M327" s="40">
        <f t="shared" si="117"/>
        <v>0</v>
      </c>
      <c r="N327" s="44">
        <v>0</v>
      </c>
      <c r="O327" s="38">
        <v>0</v>
      </c>
      <c r="P327" s="39">
        <f t="shared" si="111"/>
        <v>0</v>
      </c>
      <c r="Q327" s="65">
        <f t="shared" si="112"/>
        <v>5000</v>
      </c>
      <c r="R327" s="88"/>
    </row>
    <row r="328" spans="1:18" x14ac:dyDescent="0.3">
      <c r="A328" s="128"/>
      <c r="B328" s="129"/>
      <c r="C328" s="119"/>
      <c r="D328" s="36"/>
      <c r="E328" s="42"/>
      <c r="F328" s="43"/>
      <c r="G328" s="98"/>
      <c r="H328" s="43"/>
      <c r="I328" s="43"/>
      <c r="J328" s="34">
        <f t="shared" si="121"/>
        <v>0</v>
      </c>
      <c r="K328" s="55"/>
      <c r="L328" s="43"/>
      <c r="M328" s="34">
        <f t="shared" si="117"/>
        <v>0</v>
      </c>
      <c r="N328" s="55"/>
      <c r="O328" s="43"/>
      <c r="P328" s="33">
        <f t="shared" si="111"/>
        <v>0</v>
      </c>
      <c r="Q328" s="64">
        <f t="shared" si="112"/>
        <v>0</v>
      </c>
      <c r="R328" s="88"/>
    </row>
    <row r="329" spans="1:18" x14ac:dyDescent="0.3">
      <c r="A329" s="128"/>
      <c r="B329" s="129" t="s">
        <v>227</v>
      </c>
      <c r="C329" s="119" t="s">
        <v>228</v>
      </c>
      <c r="D329" s="36"/>
      <c r="E329" s="37">
        <v>0</v>
      </c>
      <c r="F329" s="38">
        <v>0</v>
      </c>
      <c r="G329" s="97">
        <v>510</v>
      </c>
      <c r="H329" s="38">
        <v>0</v>
      </c>
      <c r="I329" s="38">
        <v>0</v>
      </c>
      <c r="J329" s="40">
        <f t="shared" si="121"/>
        <v>510</v>
      </c>
      <c r="K329" s="44">
        <v>0</v>
      </c>
      <c r="L329" s="38">
        <v>0</v>
      </c>
      <c r="M329" s="40">
        <f t="shared" si="117"/>
        <v>0</v>
      </c>
      <c r="N329" s="44">
        <v>0</v>
      </c>
      <c r="O329" s="38">
        <v>0</v>
      </c>
      <c r="P329" s="39">
        <f t="shared" si="111"/>
        <v>0</v>
      </c>
      <c r="Q329" s="65">
        <f t="shared" si="112"/>
        <v>510</v>
      </c>
      <c r="R329" s="88"/>
    </row>
    <row r="330" spans="1:18" x14ac:dyDescent="0.3">
      <c r="A330" s="128"/>
      <c r="B330" s="129"/>
      <c r="C330" s="119"/>
      <c r="D330" s="36"/>
      <c r="E330" s="42"/>
      <c r="F330" s="43"/>
      <c r="G330" s="98"/>
      <c r="H330" s="43"/>
      <c r="I330" s="43"/>
      <c r="J330" s="34">
        <f t="shared" si="121"/>
        <v>0</v>
      </c>
      <c r="K330" s="55"/>
      <c r="L330" s="43"/>
      <c r="M330" s="34">
        <f t="shared" si="117"/>
        <v>0</v>
      </c>
      <c r="N330" s="55"/>
      <c r="O330" s="43"/>
      <c r="P330" s="33">
        <f t="shared" si="111"/>
        <v>0</v>
      </c>
      <c r="Q330" s="64">
        <f t="shared" si="112"/>
        <v>0</v>
      </c>
      <c r="R330" s="88"/>
    </row>
    <row r="331" spans="1:18" x14ac:dyDescent="0.3">
      <c r="A331" s="128"/>
      <c r="B331" s="129" t="s">
        <v>229</v>
      </c>
      <c r="C331" s="119" t="s">
        <v>230</v>
      </c>
      <c r="D331" s="36"/>
      <c r="E331" s="37">
        <v>0</v>
      </c>
      <c r="F331" s="38">
        <v>0</v>
      </c>
      <c r="G331" s="97">
        <v>3000</v>
      </c>
      <c r="H331" s="38">
        <v>0</v>
      </c>
      <c r="I331" s="38">
        <v>0</v>
      </c>
      <c r="J331" s="40">
        <f t="shared" si="121"/>
        <v>3000</v>
      </c>
      <c r="K331" s="44">
        <v>0</v>
      </c>
      <c r="L331" s="38">
        <v>0</v>
      </c>
      <c r="M331" s="40">
        <f t="shared" si="117"/>
        <v>0</v>
      </c>
      <c r="N331" s="44">
        <v>0</v>
      </c>
      <c r="O331" s="38">
        <v>0</v>
      </c>
      <c r="P331" s="39">
        <f t="shared" si="111"/>
        <v>0</v>
      </c>
      <c r="Q331" s="65">
        <f t="shared" si="112"/>
        <v>3000</v>
      </c>
      <c r="R331" s="88"/>
    </row>
    <row r="332" spans="1:18" x14ac:dyDescent="0.3">
      <c r="A332" s="128"/>
      <c r="B332" s="129"/>
      <c r="C332" s="119"/>
      <c r="D332" s="36"/>
      <c r="E332" s="42"/>
      <c r="F332" s="43"/>
      <c r="G332" s="98"/>
      <c r="H332" s="43"/>
      <c r="I332" s="43"/>
      <c r="J332" s="34">
        <f t="shared" si="121"/>
        <v>0</v>
      </c>
      <c r="K332" s="55"/>
      <c r="L332" s="43"/>
      <c r="M332" s="34">
        <f t="shared" si="117"/>
        <v>0</v>
      </c>
      <c r="N332" s="55"/>
      <c r="O332" s="43"/>
      <c r="P332" s="33">
        <f t="shared" si="111"/>
        <v>0</v>
      </c>
      <c r="Q332" s="64">
        <f t="shared" si="112"/>
        <v>0</v>
      </c>
      <c r="R332" s="88"/>
    </row>
    <row r="333" spans="1:18" x14ac:dyDescent="0.3">
      <c r="A333" s="128"/>
      <c r="B333" s="129" t="s">
        <v>231</v>
      </c>
      <c r="C333" s="119" t="s">
        <v>232</v>
      </c>
      <c r="D333" s="36"/>
      <c r="E333" s="37">
        <v>0</v>
      </c>
      <c r="F333" s="38">
        <v>0</v>
      </c>
      <c r="G333" s="97">
        <v>15700</v>
      </c>
      <c r="H333" s="38">
        <v>0</v>
      </c>
      <c r="I333" s="38">
        <v>0</v>
      </c>
      <c r="J333" s="40">
        <f t="shared" si="121"/>
        <v>15700</v>
      </c>
      <c r="K333" s="44">
        <v>0</v>
      </c>
      <c r="L333" s="38">
        <v>0</v>
      </c>
      <c r="M333" s="40">
        <f t="shared" si="117"/>
        <v>0</v>
      </c>
      <c r="N333" s="44">
        <v>0</v>
      </c>
      <c r="O333" s="38">
        <v>0</v>
      </c>
      <c r="P333" s="39">
        <f t="shared" si="111"/>
        <v>0</v>
      </c>
      <c r="Q333" s="65">
        <f t="shared" si="112"/>
        <v>15700</v>
      </c>
      <c r="R333" s="88"/>
    </row>
    <row r="334" spans="1:18" x14ac:dyDescent="0.3">
      <c r="A334" s="128"/>
      <c r="B334" s="129"/>
      <c r="C334" s="119"/>
      <c r="D334" s="36"/>
      <c r="E334" s="42"/>
      <c r="F334" s="43"/>
      <c r="G334" s="98"/>
      <c r="H334" s="43"/>
      <c r="I334" s="43"/>
      <c r="J334" s="34">
        <f t="shared" si="121"/>
        <v>0</v>
      </c>
      <c r="K334" s="55"/>
      <c r="L334" s="43"/>
      <c r="M334" s="34">
        <f t="shared" si="117"/>
        <v>0</v>
      </c>
      <c r="N334" s="55"/>
      <c r="O334" s="43"/>
      <c r="P334" s="33">
        <f t="shared" si="111"/>
        <v>0</v>
      </c>
      <c r="Q334" s="64">
        <f t="shared" si="112"/>
        <v>0</v>
      </c>
      <c r="R334" s="88"/>
    </row>
    <row r="335" spans="1:18" x14ac:dyDescent="0.3">
      <c r="A335" s="128"/>
      <c r="B335" s="129" t="s">
        <v>233</v>
      </c>
      <c r="C335" s="119" t="s">
        <v>234</v>
      </c>
      <c r="D335" s="36"/>
      <c r="E335" s="37">
        <v>0</v>
      </c>
      <c r="F335" s="38">
        <v>0</v>
      </c>
      <c r="G335" s="97">
        <v>13000</v>
      </c>
      <c r="H335" s="38">
        <v>0</v>
      </c>
      <c r="I335" s="38">
        <v>0</v>
      </c>
      <c r="J335" s="40">
        <f t="shared" si="121"/>
        <v>13000</v>
      </c>
      <c r="K335" s="44">
        <v>0</v>
      </c>
      <c r="L335" s="38">
        <v>0</v>
      </c>
      <c r="M335" s="40">
        <f t="shared" si="117"/>
        <v>0</v>
      </c>
      <c r="N335" s="44">
        <v>0</v>
      </c>
      <c r="O335" s="38">
        <v>0</v>
      </c>
      <c r="P335" s="39">
        <f t="shared" si="111"/>
        <v>0</v>
      </c>
      <c r="Q335" s="65">
        <f t="shared" si="112"/>
        <v>13000</v>
      </c>
      <c r="R335" s="88"/>
    </row>
    <row r="336" spans="1:18" x14ac:dyDescent="0.3">
      <c r="A336" s="128"/>
      <c r="B336" s="129"/>
      <c r="C336" s="119"/>
      <c r="D336" s="36"/>
      <c r="E336" s="42"/>
      <c r="F336" s="43"/>
      <c r="G336" s="98"/>
      <c r="H336" s="43"/>
      <c r="I336" s="43"/>
      <c r="J336" s="34">
        <f t="shared" si="121"/>
        <v>0</v>
      </c>
      <c r="K336" s="55"/>
      <c r="L336" s="43"/>
      <c r="M336" s="34">
        <f t="shared" si="117"/>
        <v>0</v>
      </c>
      <c r="N336" s="55"/>
      <c r="O336" s="43"/>
      <c r="P336" s="33">
        <f t="shared" si="111"/>
        <v>0</v>
      </c>
      <c r="Q336" s="64">
        <f t="shared" si="112"/>
        <v>0</v>
      </c>
      <c r="R336" s="88"/>
    </row>
    <row r="337" spans="1:18" x14ac:dyDescent="0.3">
      <c r="A337" s="128"/>
      <c r="B337" s="129" t="s">
        <v>235</v>
      </c>
      <c r="C337" s="119" t="s">
        <v>236</v>
      </c>
      <c r="D337" s="36"/>
      <c r="E337" s="37">
        <v>0</v>
      </c>
      <c r="F337" s="38">
        <v>0</v>
      </c>
      <c r="G337" s="97">
        <v>3395</v>
      </c>
      <c r="H337" s="38">
        <v>0</v>
      </c>
      <c r="I337" s="38">
        <v>0</v>
      </c>
      <c r="J337" s="40">
        <f t="shared" si="121"/>
        <v>3395</v>
      </c>
      <c r="K337" s="44">
        <v>0</v>
      </c>
      <c r="L337" s="38">
        <v>0</v>
      </c>
      <c r="M337" s="40">
        <f t="shared" si="117"/>
        <v>0</v>
      </c>
      <c r="N337" s="44">
        <v>0</v>
      </c>
      <c r="O337" s="38">
        <v>0</v>
      </c>
      <c r="P337" s="39">
        <f t="shared" si="111"/>
        <v>0</v>
      </c>
      <c r="Q337" s="65">
        <f t="shared" si="112"/>
        <v>3395</v>
      </c>
      <c r="R337" s="88"/>
    </row>
    <row r="338" spans="1:18" x14ac:dyDescent="0.3">
      <c r="A338" s="128"/>
      <c r="B338" s="129"/>
      <c r="C338" s="119"/>
      <c r="D338" s="36"/>
      <c r="E338" s="42"/>
      <c r="F338" s="43"/>
      <c r="G338" s="98"/>
      <c r="H338" s="43"/>
      <c r="I338" s="43"/>
      <c r="J338" s="34">
        <f t="shared" si="121"/>
        <v>0</v>
      </c>
      <c r="K338" s="55"/>
      <c r="L338" s="43"/>
      <c r="M338" s="34">
        <f t="shared" si="117"/>
        <v>0</v>
      </c>
      <c r="N338" s="55"/>
      <c r="O338" s="43"/>
      <c r="P338" s="33">
        <f t="shared" si="111"/>
        <v>0</v>
      </c>
      <c r="Q338" s="64">
        <f t="shared" si="112"/>
        <v>0</v>
      </c>
      <c r="R338" s="88"/>
    </row>
    <row r="339" spans="1:18" x14ac:dyDescent="0.3">
      <c r="A339" s="128"/>
      <c r="B339" s="129" t="s">
        <v>237</v>
      </c>
      <c r="C339" s="119" t="s">
        <v>238</v>
      </c>
      <c r="D339" s="36"/>
      <c r="E339" s="37">
        <v>0</v>
      </c>
      <c r="F339" s="38">
        <v>0</v>
      </c>
      <c r="G339" s="97">
        <v>14000</v>
      </c>
      <c r="H339" s="38">
        <v>0</v>
      </c>
      <c r="I339" s="38">
        <v>0</v>
      </c>
      <c r="J339" s="40">
        <f t="shared" si="121"/>
        <v>14000</v>
      </c>
      <c r="K339" s="44">
        <v>0</v>
      </c>
      <c r="L339" s="38">
        <v>0</v>
      </c>
      <c r="M339" s="40">
        <f t="shared" si="117"/>
        <v>0</v>
      </c>
      <c r="N339" s="44">
        <v>0</v>
      </c>
      <c r="O339" s="38">
        <v>0</v>
      </c>
      <c r="P339" s="39">
        <f t="shared" si="111"/>
        <v>0</v>
      </c>
      <c r="Q339" s="65">
        <f t="shared" si="112"/>
        <v>14000</v>
      </c>
      <c r="R339" s="88"/>
    </row>
    <row r="340" spans="1:18" x14ac:dyDescent="0.3">
      <c r="A340" s="128"/>
      <c r="B340" s="129"/>
      <c r="C340" s="119"/>
      <c r="D340" s="36"/>
      <c r="E340" s="42"/>
      <c r="F340" s="43"/>
      <c r="G340" s="98"/>
      <c r="H340" s="43"/>
      <c r="I340" s="43"/>
      <c r="J340" s="34">
        <f t="shared" si="121"/>
        <v>0</v>
      </c>
      <c r="K340" s="55"/>
      <c r="L340" s="43"/>
      <c r="M340" s="34">
        <f t="shared" si="117"/>
        <v>0</v>
      </c>
      <c r="N340" s="55"/>
      <c r="O340" s="43"/>
      <c r="P340" s="33">
        <f t="shared" si="111"/>
        <v>0</v>
      </c>
      <c r="Q340" s="64">
        <f t="shared" si="112"/>
        <v>0</v>
      </c>
      <c r="R340" s="88"/>
    </row>
    <row r="341" spans="1:18" hidden="1" x14ac:dyDescent="0.3">
      <c r="A341" s="128"/>
      <c r="B341" s="129" t="s">
        <v>239</v>
      </c>
      <c r="C341" s="119" t="s">
        <v>240</v>
      </c>
      <c r="D341" s="36"/>
      <c r="E341" s="37">
        <v>0</v>
      </c>
      <c r="F341" s="38">
        <v>0</v>
      </c>
      <c r="G341" s="97">
        <v>0</v>
      </c>
      <c r="H341" s="38">
        <v>0</v>
      </c>
      <c r="I341" s="38">
        <v>0</v>
      </c>
      <c r="J341" s="40">
        <f t="shared" si="121"/>
        <v>0</v>
      </c>
      <c r="K341" s="44">
        <v>0</v>
      </c>
      <c r="L341" s="38">
        <v>0</v>
      </c>
      <c r="M341" s="40">
        <f t="shared" si="117"/>
        <v>0</v>
      </c>
      <c r="N341" s="44">
        <v>0</v>
      </c>
      <c r="O341" s="38">
        <v>0</v>
      </c>
      <c r="P341" s="39">
        <f t="shared" si="111"/>
        <v>0</v>
      </c>
      <c r="Q341" s="65">
        <f t="shared" si="112"/>
        <v>0</v>
      </c>
      <c r="R341" s="88"/>
    </row>
    <row r="342" spans="1:18" hidden="1" x14ac:dyDescent="0.3">
      <c r="A342" s="128"/>
      <c r="B342" s="129"/>
      <c r="C342" s="119"/>
      <c r="D342" s="36"/>
      <c r="E342" s="42"/>
      <c r="F342" s="43"/>
      <c r="G342" s="98"/>
      <c r="H342" s="43"/>
      <c r="I342" s="43"/>
      <c r="J342" s="34">
        <f t="shared" si="121"/>
        <v>0</v>
      </c>
      <c r="K342" s="55"/>
      <c r="L342" s="43"/>
      <c r="M342" s="34">
        <f t="shared" si="117"/>
        <v>0</v>
      </c>
      <c r="N342" s="55"/>
      <c r="O342" s="43"/>
      <c r="P342" s="33">
        <f t="shared" si="111"/>
        <v>0</v>
      </c>
      <c r="Q342" s="64">
        <f t="shared" si="112"/>
        <v>0</v>
      </c>
      <c r="R342" s="88"/>
    </row>
    <row r="343" spans="1:18" x14ac:dyDescent="0.3">
      <c r="A343" s="128"/>
      <c r="B343" s="129" t="s">
        <v>241</v>
      </c>
      <c r="C343" s="119" t="s">
        <v>242</v>
      </c>
      <c r="D343" s="36"/>
      <c r="E343" s="37">
        <v>0</v>
      </c>
      <c r="F343" s="38">
        <v>0</v>
      </c>
      <c r="G343" s="97">
        <v>1200</v>
      </c>
      <c r="H343" s="38">
        <v>0</v>
      </c>
      <c r="I343" s="38">
        <v>0</v>
      </c>
      <c r="J343" s="40">
        <f t="shared" si="121"/>
        <v>1200</v>
      </c>
      <c r="K343" s="44">
        <v>0</v>
      </c>
      <c r="L343" s="38">
        <v>0</v>
      </c>
      <c r="M343" s="40">
        <f t="shared" si="117"/>
        <v>0</v>
      </c>
      <c r="N343" s="44">
        <v>0</v>
      </c>
      <c r="O343" s="38">
        <v>0</v>
      </c>
      <c r="P343" s="39">
        <f t="shared" si="111"/>
        <v>0</v>
      </c>
      <c r="Q343" s="65">
        <f t="shared" si="112"/>
        <v>1200</v>
      </c>
      <c r="R343" s="88"/>
    </row>
    <row r="344" spans="1:18" x14ac:dyDescent="0.3">
      <c r="A344" s="128"/>
      <c r="B344" s="129"/>
      <c r="C344" s="119"/>
      <c r="D344" s="36"/>
      <c r="E344" s="42"/>
      <c r="F344" s="43"/>
      <c r="G344" s="43"/>
      <c r="H344" s="43"/>
      <c r="I344" s="43"/>
      <c r="J344" s="34">
        <f t="shared" si="121"/>
        <v>0</v>
      </c>
      <c r="K344" s="55"/>
      <c r="L344" s="43"/>
      <c r="M344" s="34">
        <f t="shared" si="117"/>
        <v>0</v>
      </c>
      <c r="N344" s="55"/>
      <c r="O344" s="43"/>
      <c r="P344" s="33">
        <f t="shared" si="111"/>
        <v>0</v>
      </c>
      <c r="Q344" s="64">
        <f t="shared" si="112"/>
        <v>0</v>
      </c>
      <c r="R344" s="88"/>
    </row>
    <row r="345" spans="1:18" x14ac:dyDescent="0.3">
      <c r="A345" s="128" t="s">
        <v>198</v>
      </c>
      <c r="B345" s="129"/>
      <c r="C345" s="119" t="s">
        <v>243</v>
      </c>
      <c r="D345" s="36"/>
      <c r="E345" s="37">
        <v>0</v>
      </c>
      <c r="F345" s="38">
        <v>0</v>
      </c>
      <c r="G345" s="38">
        <v>0</v>
      </c>
      <c r="H345" s="38">
        <v>10152</v>
      </c>
      <c r="I345" s="38">
        <v>0</v>
      </c>
      <c r="J345" s="40">
        <f t="shared" si="121"/>
        <v>10152</v>
      </c>
      <c r="K345" s="44">
        <v>0</v>
      </c>
      <c r="L345" s="38">
        <v>0</v>
      </c>
      <c r="M345" s="40">
        <f t="shared" si="117"/>
        <v>0</v>
      </c>
      <c r="N345" s="44">
        <v>0</v>
      </c>
      <c r="O345" s="38">
        <v>0</v>
      </c>
      <c r="P345" s="39">
        <f t="shared" si="111"/>
        <v>0</v>
      </c>
      <c r="Q345" s="65">
        <f t="shared" si="112"/>
        <v>10152</v>
      </c>
      <c r="R345" s="88"/>
    </row>
    <row r="346" spans="1:18" x14ac:dyDescent="0.3">
      <c r="A346" s="128"/>
      <c r="B346" s="129"/>
      <c r="C346" s="119"/>
      <c r="D346" s="36"/>
      <c r="E346" s="42"/>
      <c r="F346" s="43"/>
      <c r="G346" s="43"/>
      <c r="H346" s="43"/>
      <c r="I346" s="43"/>
      <c r="J346" s="34">
        <f t="shared" si="121"/>
        <v>0</v>
      </c>
      <c r="K346" s="55"/>
      <c r="L346" s="43"/>
      <c r="M346" s="34">
        <f t="shared" si="117"/>
        <v>0</v>
      </c>
      <c r="N346" s="55"/>
      <c r="O346" s="43"/>
      <c r="P346" s="33">
        <f t="shared" si="111"/>
        <v>0</v>
      </c>
      <c r="Q346" s="64">
        <f t="shared" si="112"/>
        <v>0</v>
      </c>
      <c r="R346" s="88"/>
    </row>
    <row r="347" spans="1:18" x14ac:dyDescent="0.3">
      <c r="A347" s="128" t="s">
        <v>198</v>
      </c>
      <c r="B347" s="129"/>
      <c r="C347" s="119" t="s">
        <v>268</v>
      </c>
      <c r="D347" s="36"/>
      <c r="E347" s="37">
        <v>0</v>
      </c>
      <c r="F347" s="38">
        <v>0</v>
      </c>
      <c r="G347" s="38">
        <v>0</v>
      </c>
      <c r="H347" s="38">
        <v>989</v>
      </c>
      <c r="I347" s="38">
        <v>0</v>
      </c>
      <c r="J347" s="40">
        <f t="shared" si="121"/>
        <v>989</v>
      </c>
      <c r="K347" s="44">
        <v>0</v>
      </c>
      <c r="L347" s="38">
        <v>0</v>
      </c>
      <c r="M347" s="40">
        <f t="shared" si="117"/>
        <v>0</v>
      </c>
      <c r="N347" s="44">
        <v>0</v>
      </c>
      <c r="O347" s="38">
        <v>0</v>
      </c>
      <c r="P347" s="39">
        <f t="shared" si="111"/>
        <v>0</v>
      </c>
      <c r="Q347" s="65">
        <f t="shared" si="112"/>
        <v>989</v>
      </c>
      <c r="R347" s="88"/>
    </row>
    <row r="348" spans="1:18" x14ac:dyDescent="0.3">
      <c r="A348" s="128"/>
      <c r="B348" s="129"/>
      <c r="C348" s="119"/>
      <c r="D348" s="36"/>
      <c r="E348" s="42"/>
      <c r="F348" s="43"/>
      <c r="G348" s="43"/>
      <c r="H348" s="43"/>
      <c r="I348" s="43"/>
      <c r="J348" s="34">
        <f t="shared" si="121"/>
        <v>0</v>
      </c>
      <c r="K348" s="55"/>
      <c r="L348" s="43"/>
      <c r="M348" s="34">
        <f t="shared" si="117"/>
        <v>0</v>
      </c>
      <c r="N348" s="55"/>
      <c r="O348" s="43"/>
      <c r="P348" s="33">
        <f t="shared" si="111"/>
        <v>0</v>
      </c>
      <c r="Q348" s="64">
        <f t="shared" si="112"/>
        <v>0</v>
      </c>
      <c r="R348" s="88"/>
    </row>
    <row r="349" spans="1:18" hidden="1" x14ac:dyDescent="0.3">
      <c r="A349" s="128" t="s">
        <v>198</v>
      </c>
      <c r="B349" s="129"/>
      <c r="C349" s="119" t="s">
        <v>197</v>
      </c>
      <c r="D349" s="36" t="s">
        <v>112</v>
      </c>
      <c r="E349" s="37">
        <v>0</v>
      </c>
      <c r="F349" s="38">
        <v>0</v>
      </c>
      <c r="G349" s="38">
        <v>0</v>
      </c>
      <c r="H349" s="38">
        <v>0</v>
      </c>
      <c r="I349" s="38">
        <v>0</v>
      </c>
      <c r="J349" s="40">
        <f t="shared" ref="J349" si="126">SUM(E349:I349)</f>
        <v>0</v>
      </c>
      <c r="K349" s="44">
        <v>0</v>
      </c>
      <c r="L349" s="38">
        <v>0</v>
      </c>
      <c r="M349" s="40">
        <f t="shared" ref="M349" si="127">SUM(K349:L349)</f>
        <v>0</v>
      </c>
      <c r="N349" s="44">
        <v>0</v>
      </c>
      <c r="O349" s="38">
        <v>0</v>
      </c>
      <c r="P349" s="39">
        <f t="shared" ref="P349" si="128">SUM(N349:O349)</f>
        <v>0</v>
      </c>
      <c r="Q349" s="65">
        <f t="shared" si="112"/>
        <v>0</v>
      </c>
      <c r="R349" s="88"/>
    </row>
    <row r="350" spans="1:18" ht="14.4" hidden="1" thickBot="1" x14ac:dyDescent="0.35">
      <c r="A350" s="133"/>
      <c r="B350" s="134"/>
      <c r="C350" s="135"/>
      <c r="D350" s="66"/>
      <c r="E350" s="51"/>
      <c r="F350" s="45"/>
      <c r="G350" s="45"/>
      <c r="H350" s="45"/>
      <c r="I350" s="45"/>
      <c r="J350" s="24">
        <f>SUM(E350:I350)</f>
        <v>0</v>
      </c>
      <c r="K350" s="56"/>
      <c r="L350" s="45"/>
      <c r="M350" s="24">
        <f>SUM(K350:L350)</f>
        <v>0</v>
      </c>
      <c r="N350" s="56"/>
      <c r="O350" s="45"/>
      <c r="P350" s="23">
        <f>SUM(N350:O350)</f>
        <v>0</v>
      </c>
      <c r="Q350" s="62">
        <f t="shared" si="112"/>
        <v>0</v>
      </c>
      <c r="R350" s="88"/>
    </row>
  </sheetData>
  <mergeCells count="555"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D289:D290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R280:R281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A268:B269"/>
    <mergeCell ref="D268:D269"/>
    <mergeCell ref="D270:D271"/>
    <mergeCell ref="R274:R275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68:C269"/>
    <mergeCell ref="A270:A271"/>
    <mergeCell ref="B270:B271"/>
    <mergeCell ref="C270:C271"/>
    <mergeCell ref="A272:A273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D243:D244"/>
    <mergeCell ref="R251:R252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C243:C244"/>
    <mergeCell ref="D228:D229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D189:D190"/>
    <mergeCell ref="R189:R190"/>
    <mergeCell ref="A191:A192"/>
    <mergeCell ref="B191:B192"/>
    <mergeCell ref="C191:C192"/>
    <mergeCell ref="D191:D192"/>
    <mergeCell ref="A194:B195"/>
    <mergeCell ref="D194:D195"/>
    <mergeCell ref="R206:R207"/>
    <mergeCell ref="C206:C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194:C195"/>
    <mergeCell ref="A196:A197"/>
    <mergeCell ref="R16:R17"/>
    <mergeCell ref="R49:R50"/>
    <mergeCell ref="R66:R67"/>
    <mergeCell ref="R78:R79"/>
    <mergeCell ref="R89:R90"/>
    <mergeCell ref="R118:R119"/>
    <mergeCell ref="R126:R127"/>
    <mergeCell ref="R150:R151"/>
    <mergeCell ref="R161:R162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C245:C246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C289:C290"/>
    <mergeCell ref="A289:B290"/>
    <mergeCell ref="A280:A281"/>
    <mergeCell ref="B280:B281"/>
    <mergeCell ref="C280:C281"/>
    <mergeCell ref="A243:B244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A236:A237"/>
    <mergeCell ref="B236:B237"/>
    <mergeCell ref="C236:C237"/>
    <mergeCell ref="A238:A239"/>
    <mergeCell ref="B238:B239"/>
    <mergeCell ref="C238:C239"/>
    <mergeCell ref="A240:A241"/>
    <mergeCell ref="B240:B241"/>
    <mergeCell ref="C240:C241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B196:B197"/>
    <mergeCell ref="C196:C197"/>
    <mergeCell ref="A189:A190"/>
    <mergeCell ref="B189:B190"/>
    <mergeCell ref="C189:C190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D8:D9"/>
    <mergeCell ref="D36:D37"/>
    <mergeCell ref="D116:D117"/>
    <mergeCell ref="D22:D23"/>
    <mergeCell ref="D39:D40"/>
    <mergeCell ref="D28:D29"/>
    <mergeCell ref="C218:C219"/>
    <mergeCell ref="A8:A9"/>
    <mergeCell ref="B8:B9"/>
    <mergeCell ref="C8:C9"/>
    <mergeCell ref="A10:A11"/>
    <mergeCell ref="A12:A13"/>
    <mergeCell ref="B12:B13"/>
    <mergeCell ref="C12:C13"/>
    <mergeCell ref="A14:A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0"/>
  <sheetViews>
    <sheetView workbookViewId="0">
      <pane ySplit="5" topLeftCell="A6" activePane="bottomLeft" state="frozen"/>
      <selection pane="bottomLef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9" t="s">
        <v>302</v>
      </c>
      <c r="B1" s="149"/>
      <c r="C1" s="149"/>
      <c r="D1" s="150"/>
      <c r="E1" s="153" t="s">
        <v>0</v>
      </c>
      <c r="F1" s="154"/>
      <c r="G1" s="154"/>
      <c r="H1" s="154"/>
      <c r="I1" s="154"/>
      <c r="J1" s="154"/>
      <c r="K1" s="154" t="s">
        <v>1</v>
      </c>
      <c r="L1" s="154"/>
      <c r="M1" s="154"/>
      <c r="N1" s="154" t="s">
        <v>2</v>
      </c>
      <c r="O1" s="154"/>
      <c r="P1" s="154"/>
      <c r="Q1" s="139" t="s">
        <v>3</v>
      </c>
      <c r="R1" s="106"/>
    </row>
    <row r="2" spans="1:20" s="1" customFormat="1" ht="14.4" x14ac:dyDescent="0.3">
      <c r="A2" s="149"/>
      <c r="B2" s="149"/>
      <c r="C2" s="149"/>
      <c r="D2" s="150"/>
      <c r="E2" s="141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40"/>
      <c r="R2" s="106"/>
    </row>
    <row r="3" spans="1:20" s="1" customFormat="1" ht="15" thickBot="1" x14ac:dyDescent="0.35">
      <c r="A3" s="151"/>
      <c r="B3" s="151"/>
      <c r="C3" s="151"/>
      <c r="D3" s="152"/>
      <c r="E3" s="142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6"/>
    </row>
    <row r="4" spans="1:20" ht="14.4" x14ac:dyDescent="0.3">
      <c r="A4" s="145" t="s">
        <v>303</v>
      </c>
      <c r="B4" s="146"/>
      <c r="C4" s="124" t="s">
        <v>6</v>
      </c>
      <c r="D4" s="3" t="s">
        <v>7</v>
      </c>
      <c r="E4" s="4">
        <f t="shared" ref="E4:I5" si="0">E6+E39+E58+E85+E96+E109+E116+E135+E148+E159+E194+E243+E268+E289</f>
        <v>941725</v>
      </c>
      <c r="F4" s="5">
        <f t="shared" si="0"/>
        <v>340315</v>
      </c>
      <c r="G4" s="5">
        <f t="shared" si="0"/>
        <v>1289253</v>
      </c>
      <c r="H4" s="5">
        <f t="shared" si="0"/>
        <v>203706</v>
      </c>
      <c r="I4" s="5">
        <f t="shared" si="0"/>
        <v>21867</v>
      </c>
      <c r="J4" s="6">
        <f t="shared" ref="J4:J9" si="1">SUM(E4:I4)</f>
        <v>2796866</v>
      </c>
      <c r="K4" s="5">
        <f>K6+K39+K58+K85+K96+K109+K116+K135+K148+K159+K194+K243+K268+K289</f>
        <v>576847</v>
      </c>
      <c r="L4" s="5">
        <f>L6+L39+L58+L85+L96+L109+L116+L135+L148+L159+L194+L243+L268+L289</f>
        <v>0</v>
      </c>
      <c r="M4" s="5">
        <f>SUM(K4:L4)</f>
        <v>576847</v>
      </c>
      <c r="N4" s="5">
        <f>N6+N39+N58+N85+N96+N109+N116+N135+N148+N159+N194+N243+N268+N289</f>
        <v>0</v>
      </c>
      <c r="O4" s="7">
        <f>O6+O39+O58+O85+O96+O109+O116+O135+O148+O159+O194+O243+O268+O289</f>
        <v>176042</v>
      </c>
      <c r="P4" s="7">
        <f>SUM(N4:O4)</f>
        <v>176042</v>
      </c>
      <c r="Q4" s="8">
        <f>P4+M4+J4</f>
        <v>3549755</v>
      </c>
      <c r="R4" s="107"/>
      <c r="T4" s="10"/>
    </row>
    <row r="5" spans="1:20" ht="15" thickBot="1" x14ac:dyDescent="0.35">
      <c r="A5" s="147"/>
      <c r="B5" s="148"/>
      <c r="C5" s="12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K7+K40+K59+K86+K97+K110+K117+K136+K149+K160+K195+K244+K269+K290</f>
        <v>0</v>
      </c>
      <c r="L5" s="13">
        <f>L7+L40+L59+L86+L97+L110+L117+L136+L149+L160+L195+L244+L269+L290</f>
        <v>0</v>
      </c>
      <c r="M5" s="13">
        <f>SUM(K5:L5)</f>
        <v>0</v>
      </c>
      <c r="N5" s="13">
        <f>N7+N40+N59+N86+N97+N110+N117+N136+N149+N160+N195+N244+N269+N290</f>
        <v>0</v>
      </c>
      <c r="O5" s="13">
        <f>O7+O40+O59+O86+O97+O110+O117+O136+O149+O160+O195+O244+O269+O290</f>
        <v>0</v>
      </c>
      <c r="P5" s="14">
        <f>SUM(N5:O5)</f>
        <v>0</v>
      </c>
      <c r="Q5" s="15">
        <f>P5+M5+J5</f>
        <v>0</v>
      </c>
      <c r="R5" s="107"/>
    </row>
    <row r="6" spans="1:20" x14ac:dyDescent="0.3">
      <c r="A6" s="120" t="s">
        <v>8</v>
      </c>
      <c r="B6" s="121"/>
      <c r="C6" s="124" t="s">
        <v>9</v>
      </c>
      <c r="D6" s="126"/>
      <c r="E6" s="16">
        <f t="shared" ref="E6:I7" si="2">E8+E14+E16+E18+E20+E22+E34+E36</f>
        <v>29697</v>
      </c>
      <c r="F6" s="17">
        <f t="shared" si="2"/>
        <v>14176</v>
      </c>
      <c r="G6" s="17">
        <f t="shared" si="2"/>
        <v>83166</v>
      </c>
      <c r="H6" s="17">
        <f t="shared" si="2"/>
        <v>109</v>
      </c>
      <c r="I6" s="17">
        <f t="shared" si="2"/>
        <v>0</v>
      </c>
      <c r="J6" s="18">
        <f t="shared" si="1"/>
        <v>127148</v>
      </c>
      <c r="K6" s="16">
        <f>K8+K14+K16+K18+K20+K22+K34+K36</f>
        <v>5000</v>
      </c>
      <c r="L6" s="17">
        <f>L8+L14+L16+L18+L20+L22+L34+L36</f>
        <v>0</v>
      </c>
      <c r="M6" s="18">
        <f t="shared" ref="M6:M37" si="3">SUM(K6:L6)</f>
        <v>5000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132148</v>
      </c>
      <c r="R6" s="88"/>
    </row>
    <row r="7" spans="1:20" ht="14.4" thickBot="1" x14ac:dyDescent="0.35">
      <c r="A7" s="122"/>
      <c r="B7" s="123"/>
      <c r="C7" s="125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6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5" si="5">SUM(N8:O8)</f>
        <v>0</v>
      </c>
      <c r="Q8" s="20">
        <f t="shared" ref="Q8:Q37" si="6">P8+M8+J8</f>
        <v>61532</v>
      </c>
      <c r="R8" s="88"/>
    </row>
    <row r="9" spans="1:20" x14ac:dyDescent="0.3">
      <c r="A9" s="128"/>
      <c r="B9" s="129"/>
      <c r="C9" s="119"/>
      <c r="D9" s="130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28"/>
      <c r="B10" s="129" t="s">
        <v>12</v>
      </c>
      <c r="C10" s="119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7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28"/>
      <c r="B11" s="129"/>
      <c r="C11" s="119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28"/>
      <c r="B12" s="129" t="s">
        <v>14</v>
      </c>
      <c r="C12" s="119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28"/>
      <c r="B13" s="129"/>
      <c r="C13" s="119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28" t="s">
        <v>16</v>
      </c>
      <c r="B14" s="129"/>
      <c r="C14" s="119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28"/>
      <c r="B15" s="129"/>
      <c r="C15" s="119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28" t="s">
        <v>19</v>
      </c>
      <c r="B16" s="129"/>
      <c r="C16" s="119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28" t="s">
        <v>19</v>
      </c>
      <c r="S16" s="104">
        <f>Q16+Q18</f>
        <v>13020</v>
      </c>
    </row>
    <row r="17" spans="1:19" x14ac:dyDescent="0.3">
      <c r="A17" s="128"/>
      <c r="B17" s="129"/>
      <c r="C17" s="119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28"/>
      <c r="S17" s="105">
        <f>Q17+Q19</f>
        <v>0</v>
      </c>
    </row>
    <row r="18" spans="1:19" x14ac:dyDescent="0.3">
      <c r="A18" s="128" t="s">
        <v>19</v>
      </c>
      <c r="B18" s="129"/>
      <c r="C18" s="119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28"/>
      <c r="B19" s="129"/>
      <c r="C19" s="119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28" t="s">
        <v>24</v>
      </c>
      <c r="B20" s="129"/>
      <c r="C20" s="119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28"/>
      <c r="B21" s="129"/>
      <c r="C21" s="119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28" t="s">
        <v>27</v>
      </c>
      <c r="B22" s="129"/>
      <c r="C22" s="119" t="s">
        <v>28</v>
      </c>
      <c r="D22" s="130"/>
      <c r="E22" s="37">
        <f>E24+E26+E28+E30+E32</f>
        <v>0</v>
      </c>
      <c r="F22" s="38">
        <f>F24+F26+F28+F30+F32</f>
        <v>0</v>
      </c>
      <c r="G22" s="38">
        <f>G24+G26+G28+G30+G32</f>
        <v>39000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39000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1">
        <f>Q24+Q26+Q28+Q30+Q32</f>
        <v>39000</v>
      </c>
      <c r="R22" s="88"/>
    </row>
    <row r="23" spans="1:19" x14ac:dyDescent="0.3">
      <c r="A23" s="128"/>
      <c r="B23" s="129"/>
      <c r="C23" s="119"/>
      <c r="D23" s="13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  <c r="R23" s="88"/>
    </row>
    <row r="24" spans="1:19" ht="13.8" customHeight="1" x14ac:dyDescent="0.3">
      <c r="A24" s="128"/>
      <c r="B24" s="129" t="s">
        <v>29</v>
      </c>
      <c r="C24" s="113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28"/>
      <c r="B25" s="129"/>
      <c r="C25" s="114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28"/>
      <c r="B26" s="129" t="s">
        <v>29</v>
      </c>
      <c r="C26" s="119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28"/>
      <c r="B27" s="129"/>
      <c r="C27" s="119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28"/>
      <c r="B28" s="129" t="s">
        <v>32</v>
      </c>
      <c r="C28" s="113" t="s">
        <v>306</v>
      </c>
      <c r="D28" s="130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28"/>
      <c r="B29" s="129"/>
      <c r="C29" s="114"/>
      <c r="D29" s="130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28"/>
      <c r="B30" s="129" t="s">
        <v>300</v>
      </c>
      <c r="C30" s="119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x14ac:dyDescent="0.3">
      <c r="A31" s="128"/>
      <c r="B31" s="129"/>
      <c r="C31" s="119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x14ac:dyDescent="0.3">
      <c r="A32" s="128"/>
      <c r="B32" s="129" t="s">
        <v>287</v>
      </c>
      <c r="C32" s="119" t="s">
        <v>288</v>
      </c>
      <c r="D32" s="36" t="s">
        <v>30</v>
      </c>
      <c r="E32" s="37">
        <v>0</v>
      </c>
      <c r="F32" s="38">
        <v>0</v>
      </c>
      <c r="G32" s="38">
        <v>26000</v>
      </c>
      <c r="H32" s="38">
        <v>0</v>
      </c>
      <c r="I32" s="38">
        <v>0</v>
      </c>
      <c r="J32" s="39">
        <f t="shared" si="7"/>
        <v>26000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26000</v>
      </c>
      <c r="R32" s="88"/>
    </row>
    <row r="33" spans="1:18" x14ac:dyDescent="0.3">
      <c r="A33" s="128"/>
      <c r="B33" s="129"/>
      <c r="C33" s="119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hidden="1" x14ac:dyDescent="0.3">
      <c r="A34" s="128" t="s">
        <v>33</v>
      </c>
      <c r="B34" s="129"/>
      <c r="C34" s="119" t="s">
        <v>34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  <c r="R34" s="88"/>
    </row>
    <row r="35" spans="1:18" hidden="1" x14ac:dyDescent="0.3">
      <c r="A35" s="128"/>
      <c r="B35" s="129"/>
      <c r="C35" s="11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  <c r="R35" s="88"/>
    </row>
    <row r="36" spans="1:18" x14ac:dyDescent="0.3">
      <c r="A36" s="128" t="s">
        <v>35</v>
      </c>
      <c r="B36" s="129"/>
      <c r="C36" s="119" t="s">
        <v>36</v>
      </c>
      <c r="D36" s="13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  <c r="R36" s="88"/>
    </row>
    <row r="37" spans="1:18" ht="14.4" thickBot="1" x14ac:dyDescent="0.35">
      <c r="A37" s="133"/>
      <c r="B37" s="134"/>
      <c r="C37" s="135"/>
      <c r="D37" s="127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25">
        <f t="shared" si="6"/>
        <v>0</v>
      </c>
      <c r="R37" s="88"/>
    </row>
    <row r="38" spans="1:18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8"/>
    </row>
    <row r="39" spans="1:18" x14ac:dyDescent="0.3">
      <c r="A39" s="120" t="s">
        <v>37</v>
      </c>
      <c r="B39" s="121"/>
      <c r="C39" s="124" t="s">
        <v>38</v>
      </c>
      <c r="D39" s="126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15935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15935</v>
      </c>
      <c r="R39" s="88"/>
    </row>
    <row r="40" spans="1:18" ht="14.4" thickBot="1" x14ac:dyDescent="0.35">
      <c r="A40" s="122"/>
      <c r="B40" s="123"/>
      <c r="C40" s="125"/>
      <c r="D40" s="127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  <c r="R40" s="88"/>
    </row>
    <row r="41" spans="1:18" x14ac:dyDescent="0.3">
      <c r="A41" s="116" t="s">
        <v>39</v>
      </c>
      <c r="B41" s="116"/>
      <c r="C41" s="114" t="s">
        <v>40</v>
      </c>
      <c r="D41" s="49" t="s">
        <v>41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  <c r="R41" s="88"/>
    </row>
    <row r="42" spans="1:18" x14ac:dyDescent="0.3">
      <c r="A42" s="129"/>
      <c r="B42" s="129"/>
      <c r="C42" s="119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  <c r="R42" s="88"/>
    </row>
    <row r="43" spans="1:18" x14ac:dyDescent="0.3">
      <c r="A43" s="129" t="s">
        <v>42</v>
      </c>
      <c r="B43" s="129"/>
      <c r="C43" s="119" t="s">
        <v>43</v>
      </c>
      <c r="D43" s="130"/>
      <c r="E43" s="37">
        <f t="shared" ref="E43:P43" si="15">E45+E47</f>
        <v>0</v>
      </c>
      <c r="F43" s="38">
        <v>235</v>
      </c>
      <c r="G43" s="38">
        <v>1300</v>
      </c>
      <c r="H43" s="38">
        <f t="shared" si="15"/>
        <v>0</v>
      </c>
      <c r="I43" s="38">
        <f t="shared" si="15"/>
        <v>0</v>
      </c>
      <c r="J43" s="29">
        <f t="shared" si="11"/>
        <v>1535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1535</v>
      </c>
      <c r="R43" s="88"/>
    </row>
    <row r="44" spans="1:18" x14ac:dyDescent="0.3">
      <c r="A44" s="129"/>
      <c r="B44" s="129"/>
      <c r="C44" s="119"/>
      <c r="D44" s="130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  <c r="R44" s="88"/>
    </row>
    <row r="45" spans="1:18" hidden="1" x14ac:dyDescent="0.3">
      <c r="A45" s="129"/>
      <c r="B45" s="129" t="s">
        <v>44</v>
      </c>
      <c r="C45" s="119" t="s">
        <v>45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  <c r="R45" s="88"/>
    </row>
    <row r="46" spans="1:18" hidden="1" x14ac:dyDescent="0.3">
      <c r="A46" s="129"/>
      <c r="B46" s="129"/>
      <c r="C46" s="11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  <c r="R46" s="88"/>
    </row>
    <row r="47" spans="1:18" hidden="1" x14ac:dyDescent="0.3">
      <c r="A47" s="129"/>
      <c r="B47" s="129" t="s">
        <v>46</v>
      </c>
      <c r="C47" s="119" t="s">
        <v>47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  <c r="R47" s="88"/>
    </row>
    <row r="48" spans="1:18" hidden="1" x14ac:dyDescent="0.3">
      <c r="A48" s="129"/>
      <c r="B48" s="129"/>
      <c r="C48" s="11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  <c r="R48" s="88"/>
    </row>
    <row r="49" spans="1:19" x14ac:dyDescent="0.3">
      <c r="A49" s="129" t="s">
        <v>48</v>
      </c>
      <c r="B49" s="129"/>
      <c r="C49" s="119" t="s">
        <v>49</v>
      </c>
      <c r="D49" s="36" t="s">
        <v>41</v>
      </c>
      <c r="E49" s="37">
        <v>0</v>
      </c>
      <c r="F49" s="38">
        <v>0</v>
      </c>
      <c r="G49" s="38">
        <v>300</v>
      </c>
      <c r="H49" s="38">
        <v>0</v>
      </c>
      <c r="I49" s="38">
        <v>0</v>
      </c>
      <c r="J49" s="29">
        <f t="shared" si="11"/>
        <v>300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300</v>
      </c>
      <c r="R49" s="129" t="s">
        <v>48</v>
      </c>
      <c r="S49" s="104">
        <f>Q49+Q51</f>
        <v>5300</v>
      </c>
    </row>
    <row r="50" spans="1:19" x14ac:dyDescent="0.3">
      <c r="A50" s="129"/>
      <c r="B50" s="129"/>
      <c r="C50" s="119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  <c r="R50" s="129"/>
      <c r="S50" s="105">
        <f>Q50+Q52</f>
        <v>0</v>
      </c>
    </row>
    <row r="51" spans="1:19" x14ac:dyDescent="0.3">
      <c r="A51" s="129" t="s">
        <v>48</v>
      </c>
      <c r="B51" s="129"/>
      <c r="C51" s="119" t="s">
        <v>50</v>
      </c>
      <c r="D51" s="36" t="s">
        <v>51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  <c r="R51" s="88"/>
    </row>
    <row r="52" spans="1:19" x14ac:dyDescent="0.3">
      <c r="A52" s="129"/>
      <c r="B52" s="129"/>
      <c r="C52" s="119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  <c r="R52" s="88"/>
    </row>
    <row r="53" spans="1:19" x14ac:dyDescent="0.3">
      <c r="A53" s="129" t="s">
        <v>52</v>
      </c>
      <c r="B53" s="129"/>
      <c r="C53" s="119" t="s">
        <v>53</v>
      </c>
      <c r="D53" s="36" t="s">
        <v>41</v>
      </c>
      <c r="E53" s="37">
        <v>0</v>
      </c>
      <c r="F53" s="38">
        <v>0</v>
      </c>
      <c r="G53" s="38">
        <v>4500</v>
      </c>
      <c r="H53" s="38">
        <v>0</v>
      </c>
      <c r="I53" s="38">
        <v>0</v>
      </c>
      <c r="J53" s="29">
        <f t="shared" si="11"/>
        <v>4500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4500</v>
      </c>
      <c r="R53" s="88"/>
    </row>
    <row r="54" spans="1:19" x14ac:dyDescent="0.3">
      <c r="A54" s="129"/>
      <c r="B54" s="129"/>
      <c r="C54" s="119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  <c r="R54" s="88"/>
    </row>
    <row r="55" spans="1:19" x14ac:dyDescent="0.3">
      <c r="A55" s="129" t="s">
        <v>54</v>
      </c>
      <c r="B55" s="129"/>
      <c r="C55" s="119" t="s">
        <v>55</v>
      </c>
      <c r="D55" s="36" t="s">
        <v>56</v>
      </c>
      <c r="E55" s="37">
        <v>0</v>
      </c>
      <c r="F55" s="38">
        <v>0</v>
      </c>
      <c r="G55" s="38">
        <v>1600</v>
      </c>
      <c r="H55" s="38">
        <v>0</v>
      </c>
      <c r="I55" s="38">
        <v>0</v>
      </c>
      <c r="J55" s="29">
        <f t="shared" si="11"/>
        <v>1600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1600</v>
      </c>
      <c r="R55" s="88"/>
    </row>
    <row r="56" spans="1:19" ht="14.4" thickBot="1" x14ac:dyDescent="0.35">
      <c r="A56" s="134"/>
      <c r="B56" s="134"/>
      <c r="C56" s="135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  <c r="R56" s="88"/>
    </row>
    <row r="57" spans="1:19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8"/>
    </row>
    <row r="58" spans="1:19" x14ac:dyDescent="0.3">
      <c r="A58" s="120" t="s">
        <v>57</v>
      </c>
      <c r="B58" s="121"/>
      <c r="C58" s="124" t="s">
        <v>58</v>
      </c>
      <c r="D58" s="126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68684</v>
      </c>
      <c r="H58" s="17">
        <f>H60+H62+H64+H66+H68+H70+H72+H74+H76+H78+H80+H82</f>
        <v>0</v>
      </c>
      <c r="I58" s="17">
        <f>I60+I62+I64+I66+I68+I70+I72+I74+I76+I78+I80+I82</f>
        <v>1</v>
      </c>
      <c r="J58" s="19">
        <f t="shared" ref="J58:J83" si="16">SUM(E58:I58)</f>
        <v>69078</v>
      </c>
      <c r="K58" s="52">
        <f>K60+K62+K64+K66+K68+K70+K72+K74+K76+K78+K80+K82</f>
        <v>11766</v>
      </c>
      <c r="L58" s="17">
        <f>L60+L62+L64+L66+L68+L70+L72+L74+L76+L78+L80+L82</f>
        <v>0</v>
      </c>
      <c r="M58" s="19">
        <f t="shared" ref="M58:M83" si="17">SUM(K58:L58)</f>
        <v>11766</v>
      </c>
      <c r="N58" s="52">
        <f>N60+N62+N64+N66+N68+N70+N72+N74+N76+N78+N80+N82</f>
        <v>0</v>
      </c>
      <c r="O58" s="17">
        <f>O60+O62+O64+O66+O68+O70+O72+O74+O76+O78+O80+O82</f>
        <v>0</v>
      </c>
      <c r="P58" s="19">
        <f t="shared" ref="P58:P83" si="18">SUM(N58:O58)</f>
        <v>0</v>
      </c>
      <c r="Q58" s="20">
        <f t="shared" ref="Q58:Q83" si="19">P58+M58+J58</f>
        <v>80844</v>
      </c>
      <c r="R58" s="88"/>
    </row>
    <row r="59" spans="1:19" ht="14.4" thickBot="1" x14ac:dyDescent="0.35">
      <c r="A59" s="122"/>
      <c r="B59" s="123"/>
      <c r="C59" s="125"/>
      <c r="D59" s="127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0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0</v>
      </c>
      <c r="P59" s="24">
        <f t="shared" si="18"/>
        <v>0</v>
      </c>
      <c r="Q59" s="25">
        <f t="shared" si="19"/>
        <v>0</v>
      </c>
      <c r="R59" s="88"/>
    </row>
    <row r="60" spans="1:19" x14ac:dyDescent="0.3">
      <c r="A60" s="116" t="s">
        <v>59</v>
      </c>
      <c r="B60" s="116"/>
      <c r="C60" s="114" t="s">
        <v>245</v>
      </c>
      <c r="D60" s="49" t="s">
        <v>41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  <c r="R60" s="88"/>
    </row>
    <row r="61" spans="1:19" x14ac:dyDescent="0.3">
      <c r="A61" s="129"/>
      <c r="B61" s="129"/>
      <c r="C61" s="119"/>
      <c r="D61" s="36"/>
      <c r="E61" s="42"/>
      <c r="F61" s="43"/>
      <c r="G61" s="43"/>
      <c r="H61" s="43"/>
      <c r="I61" s="43"/>
      <c r="J61" s="34">
        <f t="shared" si="16"/>
        <v>0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0</v>
      </c>
      <c r="R61" s="88"/>
    </row>
    <row r="62" spans="1:19" x14ac:dyDescent="0.3">
      <c r="A62" s="129" t="s">
        <v>60</v>
      </c>
      <c r="B62" s="129"/>
      <c r="C62" s="119" t="s">
        <v>61</v>
      </c>
      <c r="D62" s="36" t="s">
        <v>41</v>
      </c>
      <c r="E62" s="37">
        <v>0</v>
      </c>
      <c r="F62" s="38">
        <v>0</v>
      </c>
      <c r="G62" s="38">
        <v>27500</v>
      </c>
      <c r="H62" s="38">
        <v>0</v>
      </c>
      <c r="I62" s="38">
        <v>0</v>
      </c>
      <c r="J62" s="29">
        <f>SUM(E62:I62)</f>
        <v>27500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27500</v>
      </c>
      <c r="R62" s="88"/>
    </row>
    <row r="63" spans="1:19" x14ac:dyDescent="0.3">
      <c r="A63" s="129"/>
      <c r="B63" s="129"/>
      <c r="C63" s="119"/>
      <c r="D63" s="36"/>
      <c r="E63" s="42"/>
      <c r="F63" s="43"/>
      <c r="G63" s="43"/>
      <c r="H63" s="43"/>
      <c r="I63" s="43"/>
      <c r="J63" s="34">
        <f t="shared" si="16"/>
        <v>0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0</v>
      </c>
      <c r="R63" s="88"/>
    </row>
    <row r="64" spans="1:19" ht="13.8" hidden="1" customHeight="1" x14ac:dyDescent="0.3">
      <c r="A64" s="129" t="s">
        <v>62</v>
      </c>
      <c r="B64" s="129"/>
      <c r="C64" s="113" t="s">
        <v>246</v>
      </c>
      <c r="D64" s="36" t="s">
        <v>63</v>
      </c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29">
        <f>SUM(E64:I64)</f>
        <v>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0</v>
      </c>
      <c r="R64" s="88"/>
    </row>
    <row r="65" spans="1:19" hidden="1" x14ac:dyDescent="0.3">
      <c r="A65" s="129"/>
      <c r="B65" s="129"/>
      <c r="C65" s="114"/>
      <c r="D65" s="36"/>
      <c r="E65" s="42"/>
      <c r="F65" s="43"/>
      <c r="G65" s="43"/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  <c r="R65" s="88"/>
    </row>
    <row r="66" spans="1:19" x14ac:dyDescent="0.3">
      <c r="A66" s="129" t="s">
        <v>62</v>
      </c>
      <c r="B66" s="129"/>
      <c r="C66" s="119" t="s">
        <v>248</v>
      </c>
      <c r="D66" s="36" t="s">
        <v>26</v>
      </c>
      <c r="E66" s="37">
        <v>0</v>
      </c>
      <c r="F66" s="38">
        <v>0</v>
      </c>
      <c r="G66" s="38">
        <v>20</v>
      </c>
      <c r="H66" s="38">
        <v>0</v>
      </c>
      <c r="I66" s="38">
        <v>0</v>
      </c>
      <c r="J66" s="29">
        <f>SUM(E66:I66)</f>
        <v>20</v>
      </c>
      <c r="K66" s="44">
        <v>10000</v>
      </c>
      <c r="L66" s="38">
        <v>0</v>
      </c>
      <c r="M66" s="40">
        <f>SUM(K66:L66)</f>
        <v>10000</v>
      </c>
      <c r="N66" s="44">
        <v>0</v>
      </c>
      <c r="O66" s="38">
        <v>0</v>
      </c>
      <c r="P66" s="40">
        <f t="shared" si="18"/>
        <v>0</v>
      </c>
      <c r="Q66" s="41">
        <f>P66+M66+J66</f>
        <v>10020</v>
      </c>
      <c r="R66" s="129" t="s">
        <v>62</v>
      </c>
      <c r="S66" s="104">
        <f>Q66+Q68</f>
        <v>15864</v>
      </c>
    </row>
    <row r="67" spans="1:19" x14ac:dyDescent="0.3">
      <c r="A67" s="129"/>
      <c r="B67" s="129"/>
      <c r="C67" s="119"/>
      <c r="D67" s="36"/>
      <c r="E67" s="42"/>
      <c r="F67" s="43"/>
      <c r="G67" s="43"/>
      <c r="H67" s="43"/>
      <c r="I67" s="43"/>
      <c r="J67" s="34">
        <f>SUM(E67:I67)</f>
        <v>0</v>
      </c>
      <c r="K67" s="55"/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  <c r="R67" s="129"/>
      <c r="S67" s="105">
        <f>Q67+Q69</f>
        <v>0</v>
      </c>
    </row>
    <row r="68" spans="1:19" ht="13.8" customHeight="1" x14ac:dyDescent="0.3">
      <c r="A68" s="129" t="s">
        <v>62</v>
      </c>
      <c r="B68" s="129"/>
      <c r="C68" s="113" t="s">
        <v>307</v>
      </c>
      <c r="D68" s="36" t="s">
        <v>63</v>
      </c>
      <c r="E68" s="37">
        <v>0</v>
      </c>
      <c r="F68" s="38">
        <v>0</v>
      </c>
      <c r="G68" s="38">
        <v>5844</v>
      </c>
      <c r="H68" s="38">
        <v>0</v>
      </c>
      <c r="I68" s="38">
        <v>0</v>
      </c>
      <c r="J68" s="29">
        <f>SUM(E68:I68)</f>
        <v>5844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5844</v>
      </c>
      <c r="R68" s="88"/>
    </row>
    <row r="69" spans="1:19" x14ac:dyDescent="0.3">
      <c r="A69" s="129"/>
      <c r="B69" s="129"/>
      <c r="C69" s="114"/>
      <c r="D69" s="36"/>
      <c r="E69" s="42"/>
      <c r="F69" s="43"/>
      <c r="G69" s="43"/>
      <c r="H69" s="43"/>
      <c r="I69" s="43"/>
      <c r="J69" s="34">
        <f t="shared" si="16"/>
        <v>0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0</v>
      </c>
      <c r="R69" s="88"/>
    </row>
    <row r="70" spans="1:19" hidden="1" x14ac:dyDescent="0.3">
      <c r="A70" s="129" t="s">
        <v>62</v>
      </c>
      <c r="B70" s="129"/>
      <c r="C70" s="119" t="s">
        <v>247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  <c r="R70" s="88"/>
    </row>
    <row r="71" spans="1:19" hidden="1" x14ac:dyDescent="0.3">
      <c r="A71" s="129"/>
      <c r="B71" s="129"/>
      <c r="C71" s="119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  <c r="R71" s="88"/>
    </row>
    <row r="72" spans="1:19" hidden="1" x14ac:dyDescent="0.3">
      <c r="A72" s="115" t="s">
        <v>62</v>
      </c>
      <c r="B72" s="115"/>
      <c r="C72" s="113" t="s">
        <v>249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18"/>
        <v>0</v>
      </c>
      <c r="Q72" s="41">
        <f t="shared" si="19"/>
        <v>0</v>
      </c>
      <c r="R72" s="88"/>
    </row>
    <row r="73" spans="1:19" hidden="1" x14ac:dyDescent="0.3">
      <c r="A73" s="116"/>
      <c r="B73" s="116"/>
      <c r="C73" s="114"/>
      <c r="D73" s="36"/>
      <c r="E73" s="42"/>
      <c r="F73" s="43"/>
      <c r="G73" s="43"/>
      <c r="H73" s="43"/>
      <c r="I73" s="43"/>
      <c r="J73" s="34">
        <f t="shared" si="16"/>
        <v>0</v>
      </c>
      <c r="K73" s="55"/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  <c r="R73" s="88"/>
    </row>
    <row r="74" spans="1:19" x14ac:dyDescent="0.3">
      <c r="A74" s="129" t="s">
        <v>64</v>
      </c>
      <c r="B74" s="129"/>
      <c r="C74" s="119" t="s">
        <v>65</v>
      </c>
      <c r="D74" s="36" t="s">
        <v>66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  <c r="R74" s="88"/>
    </row>
    <row r="75" spans="1:19" x14ac:dyDescent="0.3">
      <c r="A75" s="129"/>
      <c r="B75" s="129"/>
      <c r="C75" s="119"/>
      <c r="D75" s="36"/>
      <c r="E75" s="42"/>
      <c r="F75" s="43"/>
      <c r="G75" s="43"/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  <c r="R75" s="88"/>
    </row>
    <row r="76" spans="1:19" x14ac:dyDescent="0.3">
      <c r="A76" s="129" t="s">
        <v>67</v>
      </c>
      <c r="B76" s="129"/>
      <c r="C76" s="119" t="s">
        <v>68</v>
      </c>
      <c r="D76" s="36" t="s">
        <v>41</v>
      </c>
      <c r="E76" s="37">
        <v>0</v>
      </c>
      <c r="F76" s="38">
        <v>0</v>
      </c>
      <c r="G76" s="38">
        <v>250</v>
      </c>
      <c r="H76" s="38">
        <v>0</v>
      </c>
      <c r="I76" s="38">
        <v>0</v>
      </c>
      <c r="J76" s="29">
        <f>SUM(E76:I76)</f>
        <v>250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250</v>
      </c>
      <c r="R76" s="88"/>
    </row>
    <row r="77" spans="1:19" x14ac:dyDescent="0.3">
      <c r="A77" s="129"/>
      <c r="B77" s="129"/>
      <c r="C77" s="119"/>
      <c r="D77" s="36"/>
      <c r="E77" s="42"/>
      <c r="F77" s="43"/>
      <c r="G77" s="43"/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  <c r="R77" s="88"/>
    </row>
    <row r="78" spans="1:19" x14ac:dyDescent="0.3">
      <c r="A78" s="129" t="s">
        <v>69</v>
      </c>
      <c r="B78" s="129"/>
      <c r="C78" s="119" t="s">
        <v>70</v>
      </c>
      <c r="D78" s="36" t="s">
        <v>41</v>
      </c>
      <c r="E78" s="37">
        <v>0</v>
      </c>
      <c r="F78" s="38">
        <v>0</v>
      </c>
      <c r="G78" s="38">
        <v>15700</v>
      </c>
      <c r="H78" s="38">
        <v>0</v>
      </c>
      <c r="I78" s="38">
        <v>1</v>
      </c>
      <c r="J78" s="29">
        <f>SUM(E78:I78)</f>
        <v>15701</v>
      </c>
      <c r="K78" s="44">
        <v>1766</v>
      </c>
      <c r="L78" s="38">
        <v>0</v>
      </c>
      <c r="M78" s="40">
        <f>SUM(K78:L78)</f>
        <v>1766</v>
      </c>
      <c r="N78" s="44">
        <v>0</v>
      </c>
      <c r="O78" s="38">
        <v>0</v>
      </c>
      <c r="P78" s="40">
        <f t="shared" si="18"/>
        <v>0</v>
      </c>
      <c r="Q78" s="41">
        <f t="shared" si="19"/>
        <v>17467</v>
      </c>
      <c r="R78" s="129" t="s">
        <v>69</v>
      </c>
      <c r="S78" s="104">
        <f>Q78+Q80</f>
        <v>20567</v>
      </c>
    </row>
    <row r="79" spans="1:19" x14ac:dyDescent="0.3">
      <c r="A79" s="129"/>
      <c r="B79" s="129"/>
      <c r="C79" s="119"/>
      <c r="D79" s="36"/>
      <c r="E79" s="42"/>
      <c r="F79" s="43"/>
      <c r="G79" s="43"/>
      <c r="H79" s="43"/>
      <c r="I79" s="43"/>
      <c r="J79" s="34">
        <f t="shared" si="16"/>
        <v>0</v>
      </c>
      <c r="K79" s="55"/>
      <c r="L79" s="43"/>
      <c r="M79" s="34">
        <f t="shared" si="17"/>
        <v>0</v>
      </c>
      <c r="N79" s="55"/>
      <c r="O79" s="43"/>
      <c r="P79" s="34">
        <f t="shared" si="18"/>
        <v>0</v>
      </c>
      <c r="Q79" s="35">
        <f t="shared" si="19"/>
        <v>0</v>
      </c>
      <c r="R79" s="129"/>
      <c r="S79" s="105">
        <f>Q79+Q81</f>
        <v>0</v>
      </c>
    </row>
    <row r="80" spans="1:19" x14ac:dyDescent="0.3">
      <c r="A80" s="129" t="s">
        <v>69</v>
      </c>
      <c r="B80" s="129"/>
      <c r="C80" s="119" t="s">
        <v>71</v>
      </c>
      <c r="D80" s="36" t="s">
        <v>72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3100</v>
      </c>
      <c r="R80" s="88"/>
    </row>
    <row r="81" spans="1:19" x14ac:dyDescent="0.3">
      <c r="A81" s="129"/>
      <c r="B81" s="129"/>
      <c r="C81" s="119" t="s">
        <v>73</v>
      </c>
      <c r="D81" s="36"/>
      <c r="E81" s="42"/>
      <c r="F81" s="43"/>
      <c r="G81" s="43"/>
      <c r="H81" s="43"/>
      <c r="I81" s="43"/>
      <c r="J81" s="34">
        <f t="shared" si="16"/>
        <v>0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0</v>
      </c>
      <c r="R81" s="88"/>
    </row>
    <row r="82" spans="1:19" hidden="1" x14ac:dyDescent="0.3">
      <c r="A82" s="129" t="s">
        <v>69</v>
      </c>
      <c r="B82" s="129"/>
      <c r="C82" s="119" t="s">
        <v>73</v>
      </c>
      <c r="D82" s="36" t="s">
        <v>72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  <c r="R82" s="88"/>
    </row>
    <row r="83" spans="1:19" ht="14.4" hidden="1" thickBot="1" x14ac:dyDescent="0.35">
      <c r="A83" s="134"/>
      <c r="B83" s="134"/>
      <c r="C83" s="135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  <c r="R83" s="88"/>
    </row>
    <row r="84" spans="1:19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8"/>
    </row>
    <row r="85" spans="1:19" x14ac:dyDescent="0.3">
      <c r="A85" s="120" t="s">
        <v>74</v>
      </c>
      <c r="B85" s="121"/>
      <c r="C85" s="124" t="s">
        <v>75</v>
      </c>
      <c r="D85" s="126"/>
      <c r="E85" s="16">
        <f>E87+E89+E91+E93</f>
        <v>4476</v>
      </c>
      <c r="F85" s="16">
        <f t="shared" ref="F85:H85" si="20">F87+F89+F91+F93</f>
        <v>3066</v>
      </c>
      <c r="G85" s="16">
        <f t="shared" si="20"/>
        <v>11491</v>
      </c>
      <c r="H85" s="16">
        <f t="shared" si="20"/>
        <v>8</v>
      </c>
      <c r="I85" s="16">
        <f>I87+I89+I91+I93</f>
        <v>0</v>
      </c>
      <c r="J85" s="19">
        <f t="shared" ref="J85:J94" si="21">SUM(E85:I85)</f>
        <v>19041</v>
      </c>
      <c r="K85" s="16">
        <f>K87+K89+K91+K93</f>
        <v>0</v>
      </c>
      <c r="L85" s="17">
        <f>L87+L89+L91+L93</f>
        <v>0</v>
      </c>
      <c r="M85" s="19">
        <f t="shared" ref="M85:M94" si="22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23">SUM(N85:O85)</f>
        <v>0</v>
      </c>
      <c r="Q85" s="20">
        <f>P85+M85+J85</f>
        <v>19041</v>
      </c>
      <c r="R85" s="88"/>
    </row>
    <row r="86" spans="1:19" ht="14.4" thickBot="1" x14ac:dyDescent="0.35">
      <c r="A86" s="122"/>
      <c r="B86" s="123"/>
      <c r="C86" s="125"/>
      <c r="D86" s="127"/>
      <c r="E86" s="21">
        <f t="shared" ref="E86:I86" si="24">E88+D90+E92+E94</f>
        <v>0</v>
      </c>
      <c r="F86" s="22">
        <f t="shared" si="24"/>
        <v>0</v>
      </c>
      <c r="G86" s="22">
        <f t="shared" si="24"/>
        <v>0</v>
      </c>
      <c r="H86" s="22">
        <f t="shared" si="24"/>
        <v>0</v>
      </c>
      <c r="I86" s="22">
        <f t="shared" si="24"/>
        <v>0</v>
      </c>
      <c r="J86" s="24">
        <f t="shared" si="21"/>
        <v>0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5">P86+M86+J86</f>
        <v>0</v>
      </c>
      <c r="R86" s="88"/>
    </row>
    <row r="87" spans="1:19" x14ac:dyDescent="0.3">
      <c r="A87" s="116" t="s">
        <v>76</v>
      </c>
      <c r="B87" s="116"/>
      <c r="C87" s="114" t="s">
        <v>77</v>
      </c>
      <c r="D87" s="49" t="s">
        <v>78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44">
        <v>0</v>
      </c>
      <c r="O87" s="38">
        <v>0</v>
      </c>
      <c r="P87" s="40">
        <f t="shared" si="23"/>
        <v>0</v>
      </c>
      <c r="Q87" s="41">
        <f t="shared" si="25"/>
        <v>5340</v>
      </c>
      <c r="R87" s="88"/>
    </row>
    <row r="88" spans="1:19" x14ac:dyDescent="0.3">
      <c r="A88" s="129"/>
      <c r="B88" s="129"/>
      <c r="C88" s="119"/>
      <c r="D88" s="36"/>
      <c r="E88" s="42"/>
      <c r="F88" s="43"/>
      <c r="G88" s="43"/>
      <c r="H88" s="43"/>
      <c r="I88" s="43"/>
      <c r="J88" s="34">
        <f t="shared" si="21"/>
        <v>0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5"/>
        <v>0</v>
      </c>
      <c r="R88" s="88"/>
    </row>
    <row r="89" spans="1:19" x14ac:dyDescent="0.3">
      <c r="A89" s="115" t="s">
        <v>79</v>
      </c>
      <c r="B89" s="115"/>
      <c r="C89" s="113" t="s">
        <v>80</v>
      </c>
      <c r="D89" s="103"/>
      <c r="E89" s="37">
        <v>1036</v>
      </c>
      <c r="F89" s="38">
        <v>362</v>
      </c>
      <c r="G89" s="38">
        <v>300</v>
      </c>
      <c r="H89" s="38">
        <v>0</v>
      </c>
      <c r="I89" s="38">
        <v>0</v>
      </c>
      <c r="J89" s="29">
        <f>SUM(D89:H89)</f>
        <v>1698</v>
      </c>
      <c r="K89" s="44">
        <v>0</v>
      </c>
      <c r="L89" s="38">
        <v>0</v>
      </c>
      <c r="M89" s="29">
        <f>SUM(K89:L89)</f>
        <v>0</v>
      </c>
      <c r="N89" s="44">
        <v>0</v>
      </c>
      <c r="O89" s="38">
        <v>0</v>
      </c>
      <c r="P89" s="29">
        <f>SUM(N89:O89)</f>
        <v>0</v>
      </c>
      <c r="Q89" s="41">
        <f>P89+M89+J89</f>
        <v>1698</v>
      </c>
      <c r="R89" s="129" t="s">
        <v>79</v>
      </c>
      <c r="S89" s="104">
        <f>Q89+Q91</f>
        <v>1888</v>
      </c>
    </row>
    <row r="90" spans="1:19" x14ac:dyDescent="0.3">
      <c r="A90" s="116"/>
      <c r="B90" s="116"/>
      <c r="C90" s="114"/>
      <c r="D90" s="103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 t="shared" si="22"/>
        <v>0</v>
      </c>
      <c r="N90" s="55"/>
      <c r="O90" s="43"/>
      <c r="P90" s="34">
        <f t="shared" ref="P90" si="26">SUM(N90:O90)</f>
        <v>0</v>
      </c>
      <c r="Q90" s="35">
        <f t="shared" si="25"/>
        <v>0</v>
      </c>
      <c r="R90" s="129"/>
      <c r="S90" s="105">
        <f>Q90+Q92</f>
        <v>0</v>
      </c>
    </row>
    <row r="91" spans="1:19" x14ac:dyDescent="0.3">
      <c r="A91" s="115" t="s">
        <v>79</v>
      </c>
      <c r="B91" s="115"/>
      <c r="C91" s="113" t="s">
        <v>308</v>
      </c>
      <c r="D91" s="111"/>
      <c r="E91" s="37">
        <v>0</v>
      </c>
      <c r="F91" s="38">
        <v>0</v>
      </c>
      <c r="G91" s="38">
        <v>190</v>
      </c>
      <c r="H91" s="38">
        <v>0</v>
      </c>
      <c r="I91" s="38">
        <v>0</v>
      </c>
      <c r="J91" s="29">
        <f>SUM(E91:I91)</f>
        <v>190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5"/>
        <v>190</v>
      </c>
      <c r="R91" s="88"/>
    </row>
    <row r="92" spans="1:19" x14ac:dyDescent="0.3">
      <c r="A92" s="116"/>
      <c r="B92" s="116"/>
      <c r="C92" s="114"/>
      <c r="D92" s="112"/>
      <c r="E92" s="42"/>
      <c r="F92" s="43"/>
      <c r="G92" s="43"/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5"/>
        <v>0</v>
      </c>
      <c r="R92" s="88"/>
    </row>
    <row r="93" spans="1:19" x14ac:dyDescent="0.3">
      <c r="A93" s="129" t="s">
        <v>81</v>
      </c>
      <c r="B93" s="129"/>
      <c r="C93" s="119" t="s">
        <v>82</v>
      </c>
      <c r="D93" s="36" t="s">
        <v>23</v>
      </c>
      <c r="E93" s="37">
        <v>0</v>
      </c>
      <c r="F93" s="38">
        <v>1673</v>
      </c>
      <c r="G93" s="38">
        <v>10140</v>
      </c>
      <c r="H93" s="38">
        <v>0</v>
      </c>
      <c r="I93" s="38">
        <v>0</v>
      </c>
      <c r="J93" s="29">
        <f t="shared" si="21"/>
        <v>11813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5"/>
        <v>11813</v>
      </c>
      <c r="R93" s="88"/>
    </row>
    <row r="94" spans="1:19" ht="14.4" thickBot="1" x14ac:dyDescent="0.35">
      <c r="A94" s="134"/>
      <c r="B94" s="134"/>
      <c r="C94" s="135"/>
      <c r="D94" s="50"/>
      <c r="E94" s="51"/>
      <c r="F94" s="45"/>
      <c r="G94" s="45"/>
      <c r="H94" s="45"/>
      <c r="I94" s="45"/>
      <c r="J94" s="24">
        <f t="shared" si="21"/>
        <v>0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5"/>
        <v>0</v>
      </c>
      <c r="R94" s="88"/>
    </row>
    <row r="95" spans="1:19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8"/>
    </row>
    <row r="96" spans="1:19" x14ac:dyDescent="0.3">
      <c r="A96" s="120" t="s">
        <v>83</v>
      </c>
      <c r="B96" s="121"/>
      <c r="C96" s="124" t="s">
        <v>84</v>
      </c>
      <c r="D96" s="131"/>
      <c r="E96" s="16">
        <f t="shared" ref="E96:I97" si="27">E98+E100+E102+E104+E106</f>
        <v>88870</v>
      </c>
      <c r="F96" s="17">
        <f t="shared" si="27"/>
        <v>31083</v>
      </c>
      <c r="G96" s="17">
        <f t="shared" si="27"/>
        <v>32329</v>
      </c>
      <c r="H96" s="17">
        <f t="shared" si="27"/>
        <v>526</v>
      </c>
      <c r="I96" s="17">
        <f t="shared" si="27"/>
        <v>0</v>
      </c>
      <c r="J96" s="19">
        <f t="shared" ref="J96:J107" si="28">SUM(E96:I96)</f>
        <v>152808</v>
      </c>
      <c r="K96" s="52">
        <f>K98+K100+K102+K104+K106</f>
        <v>0</v>
      </c>
      <c r="L96" s="17">
        <f>L98+L100+L102+L104+L106</f>
        <v>0</v>
      </c>
      <c r="M96" s="19">
        <f t="shared" ref="M96:M107" si="29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0">SUM(N96:O96)</f>
        <v>0</v>
      </c>
      <c r="Q96" s="20">
        <f t="shared" ref="Q96:Q107" si="31">P96+M96+J96</f>
        <v>152808</v>
      </c>
      <c r="R96" s="88"/>
    </row>
    <row r="97" spans="1:18" ht="14.4" thickBot="1" x14ac:dyDescent="0.35">
      <c r="A97" s="122"/>
      <c r="B97" s="123"/>
      <c r="C97" s="125"/>
      <c r="D97" s="132"/>
      <c r="E97" s="21">
        <f t="shared" si="27"/>
        <v>0</v>
      </c>
      <c r="F97" s="22">
        <f t="shared" si="27"/>
        <v>0</v>
      </c>
      <c r="G97" s="22">
        <f t="shared" si="27"/>
        <v>0</v>
      </c>
      <c r="H97" s="22">
        <f t="shared" si="27"/>
        <v>0</v>
      </c>
      <c r="I97" s="22">
        <f t="shared" si="27"/>
        <v>0</v>
      </c>
      <c r="J97" s="24">
        <f t="shared" si="28"/>
        <v>0</v>
      </c>
      <c r="K97" s="53">
        <f>K99+K101+K103+K105+K107</f>
        <v>0</v>
      </c>
      <c r="L97" s="22">
        <f>L99+L101+L103+L105+L107</f>
        <v>0</v>
      </c>
      <c r="M97" s="24">
        <f t="shared" si="29"/>
        <v>0</v>
      </c>
      <c r="N97" s="53">
        <f>N99+N101+N103+N105+N107</f>
        <v>0</v>
      </c>
      <c r="O97" s="22">
        <f>O99+O101+O103+O105+O107</f>
        <v>0</v>
      </c>
      <c r="P97" s="24">
        <f t="shared" si="30"/>
        <v>0</v>
      </c>
      <c r="Q97" s="25">
        <f t="shared" si="31"/>
        <v>0</v>
      </c>
      <c r="R97" s="88"/>
    </row>
    <row r="98" spans="1:18" x14ac:dyDescent="0.3">
      <c r="A98" s="118" t="s">
        <v>85</v>
      </c>
      <c r="B98" s="116"/>
      <c r="C98" s="114" t="s">
        <v>86</v>
      </c>
      <c r="D98" s="58" t="s">
        <v>72</v>
      </c>
      <c r="E98" s="26">
        <v>65677</v>
      </c>
      <c r="F98" s="27">
        <v>23071</v>
      </c>
      <c r="G98" s="27">
        <v>13528</v>
      </c>
      <c r="H98" s="27">
        <v>217</v>
      </c>
      <c r="I98" s="27">
        <v>0</v>
      </c>
      <c r="J98" s="29">
        <f t="shared" si="28"/>
        <v>102493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0"/>
        <v>0</v>
      </c>
      <c r="Q98" s="30">
        <f t="shared" si="31"/>
        <v>102493</v>
      </c>
      <c r="R98" s="88"/>
    </row>
    <row r="99" spans="1:18" x14ac:dyDescent="0.3">
      <c r="A99" s="128"/>
      <c r="B99" s="129"/>
      <c r="C99" s="119"/>
      <c r="D99" s="59"/>
      <c r="E99" s="42"/>
      <c r="F99" s="43"/>
      <c r="G99" s="43"/>
      <c r="H99" s="43"/>
      <c r="I99" s="43"/>
      <c r="J99" s="34">
        <f t="shared" si="28"/>
        <v>0</v>
      </c>
      <c r="K99" s="55"/>
      <c r="L99" s="43"/>
      <c r="M99" s="34">
        <f t="shared" si="29"/>
        <v>0</v>
      </c>
      <c r="N99" s="55"/>
      <c r="O99" s="43"/>
      <c r="P99" s="34">
        <f t="shared" si="30"/>
        <v>0</v>
      </c>
      <c r="Q99" s="35">
        <f t="shared" si="31"/>
        <v>0</v>
      </c>
      <c r="R99" s="88"/>
    </row>
    <row r="100" spans="1:18" x14ac:dyDescent="0.3">
      <c r="A100" s="128" t="s">
        <v>87</v>
      </c>
      <c r="B100" s="129"/>
      <c r="C100" s="119" t="s">
        <v>88</v>
      </c>
      <c r="D100" s="59" t="s">
        <v>72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8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0"/>
        <v>0</v>
      </c>
      <c r="Q100" s="41">
        <f t="shared" si="31"/>
        <v>350</v>
      </c>
      <c r="R100" s="88"/>
    </row>
    <row r="101" spans="1:18" x14ac:dyDescent="0.3">
      <c r="A101" s="128"/>
      <c r="B101" s="129"/>
      <c r="C101" s="119"/>
      <c r="D101" s="59"/>
      <c r="E101" s="42"/>
      <c r="F101" s="43"/>
      <c r="G101" s="43"/>
      <c r="H101" s="43"/>
      <c r="I101" s="43"/>
      <c r="J101" s="34">
        <f t="shared" si="28"/>
        <v>0</v>
      </c>
      <c r="K101" s="55"/>
      <c r="L101" s="43"/>
      <c r="M101" s="34">
        <f t="shared" si="29"/>
        <v>0</v>
      </c>
      <c r="N101" s="55"/>
      <c r="O101" s="43"/>
      <c r="P101" s="34">
        <f t="shared" si="30"/>
        <v>0</v>
      </c>
      <c r="Q101" s="35">
        <f t="shared" si="31"/>
        <v>0</v>
      </c>
      <c r="R101" s="88"/>
    </row>
    <row r="102" spans="1:18" x14ac:dyDescent="0.3">
      <c r="A102" s="128" t="s">
        <v>89</v>
      </c>
      <c r="B102" s="129"/>
      <c r="C102" s="119" t="s">
        <v>250</v>
      </c>
      <c r="D102" s="59" t="s">
        <v>72</v>
      </c>
      <c r="E102" s="37">
        <v>23193</v>
      </c>
      <c r="F102" s="38">
        <v>6944</v>
      </c>
      <c r="G102" s="38">
        <v>3637</v>
      </c>
      <c r="H102" s="38">
        <v>309</v>
      </c>
      <c r="I102" s="38">
        <v>0</v>
      </c>
      <c r="J102" s="29">
        <f t="shared" si="28"/>
        <v>34083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0"/>
        <v>0</v>
      </c>
      <c r="Q102" s="41">
        <f t="shared" si="31"/>
        <v>34083</v>
      </c>
      <c r="R102" s="88"/>
    </row>
    <row r="103" spans="1:18" x14ac:dyDescent="0.3">
      <c r="A103" s="128"/>
      <c r="B103" s="129"/>
      <c r="C103" s="119"/>
      <c r="D103" s="59"/>
      <c r="E103" s="42"/>
      <c r="F103" s="43"/>
      <c r="G103" s="43"/>
      <c r="H103" s="43"/>
      <c r="I103" s="43"/>
      <c r="J103" s="34">
        <f t="shared" si="28"/>
        <v>0</v>
      </c>
      <c r="K103" s="55"/>
      <c r="L103" s="43"/>
      <c r="M103" s="34">
        <f t="shared" si="29"/>
        <v>0</v>
      </c>
      <c r="N103" s="55"/>
      <c r="O103" s="43"/>
      <c r="P103" s="34">
        <f t="shared" si="30"/>
        <v>0</v>
      </c>
      <c r="Q103" s="35">
        <f t="shared" si="31"/>
        <v>0</v>
      </c>
      <c r="R103" s="88"/>
    </row>
    <row r="104" spans="1:18" x14ac:dyDescent="0.3">
      <c r="A104" s="128" t="s">
        <v>90</v>
      </c>
      <c r="B104" s="129"/>
      <c r="C104" s="119" t="s">
        <v>91</v>
      </c>
      <c r="D104" s="59" t="s">
        <v>92</v>
      </c>
      <c r="E104" s="37">
        <v>0</v>
      </c>
      <c r="F104" s="38">
        <v>228</v>
      </c>
      <c r="G104" s="38">
        <v>464</v>
      </c>
      <c r="H104" s="38">
        <v>0</v>
      </c>
      <c r="I104" s="38">
        <v>0</v>
      </c>
      <c r="J104" s="29">
        <f t="shared" si="28"/>
        <v>692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0"/>
        <v>0</v>
      </c>
      <c r="Q104" s="41">
        <f t="shared" si="31"/>
        <v>692</v>
      </c>
      <c r="R104" s="88"/>
    </row>
    <row r="105" spans="1:18" x14ac:dyDescent="0.3">
      <c r="A105" s="128"/>
      <c r="B105" s="129"/>
      <c r="C105" s="119"/>
      <c r="D105" s="59"/>
      <c r="E105" s="42"/>
      <c r="F105" s="43"/>
      <c r="G105" s="43"/>
      <c r="H105" s="43"/>
      <c r="I105" s="43"/>
      <c r="J105" s="34">
        <f t="shared" si="28"/>
        <v>0</v>
      </c>
      <c r="K105" s="55"/>
      <c r="L105" s="43"/>
      <c r="M105" s="34">
        <f t="shared" si="29"/>
        <v>0</v>
      </c>
      <c r="N105" s="55"/>
      <c r="O105" s="43"/>
      <c r="P105" s="34">
        <f t="shared" si="30"/>
        <v>0</v>
      </c>
      <c r="Q105" s="35">
        <f t="shared" si="31"/>
        <v>0</v>
      </c>
      <c r="R105" s="88"/>
    </row>
    <row r="106" spans="1:18" x14ac:dyDescent="0.3">
      <c r="A106" s="128" t="s">
        <v>93</v>
      </c>
      <c r="B106" s="129"/>
      <c r="C106" s="119" t="s">
        <v>94</v>
      </c>
      <c r="D106" s="59" t="s">
        <v>95</v>
      </c>
      <c r="E106" s="37">
        <v>0</v>
      </c>
      <c r="F106" s="38">
        <v>840</v>
      </c>
      <c r="G106" s="38">
        <v>14350</v>
      </c>
      <c r="H106" s="38">
        <v>0</v>
      </c>
      <c r="I106" s="38">
        <v>0</v>
      </c>
      <c r="J106" s="29">
        <f t="shared" si="28"/>
        <v>15190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0"/>
        <v>0</v>
      </c>
      <c r="Q106" s="41">
        <f t="shared" si="31"/>
        <v>15190</v>
      </c>
      <c r="R106" s="88"/>
    </row>
    <row r="107" spans="1:18" ht="14.4" thickBot="1" x14ac:dyDescent="0.35">
      <c r="A107" s="133"/>
      <c r="B107" s="134"/>
      <c r="C107" s="135"/>
      <c r="D107" s="60"/>
      <c r="E107" s="51"/>
      <c r="F107" s="45"/>
      <c r="G107" s="45"/>
      <c r="H107" s="45"/>
      <c r="I107" s="45"/>
      <c r="J107" s="24">
        <f t="shared" si="28"/>
        <v>0</v>
      </c>
      <c r="K107" s="56"/>
      <c r="L107" s="45"/>
      <c r="M107" s="24">
        <f t="shared" si="29"/>
        <v>0</v>
      </c>
      <c r="N107" s="55"/>
      <c r="O107" s="43"/>
      <c r="P107" s="34">
        <f t="shared" si="30"/>
        <v>0</v>
      </c>
      <c r="Q107" s="35">
        <f t="shared" si="31"/>
        <v>0</v>
      </c>
      <c r="R107" s="88"/>
    </row>
    <row r="108" spans="1:18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8"/>
    </row>
    <row r="109" spans="1:18" x14ac:dyDescent="0.3">
      <c r="A109" s="120" t="s">
        <v>96</v>
      </c>
      <c r="B109" s="121"/>
      <c r="C109" s="124" t="s">
        <v>97</v>
      </c>
      <c r="D109" s="126"/>
      <c r="E109" s="16">
        <f>E111+E113</f>
        <v>0</v>
      </c>
      <c r="F109" s="17">
        <f t="shared" ref="E109:I110" si="32">F111+F113</f>
        <v>0</v>
      </c>
      <c r="G109" s="17">
        <f t="shared" si="32"/>
        <v>188705</v>
      </c>
      <c r="H109" s="17">
        <f t="shared" si="32"/>
        <v>0</v>
      </c>
      <c r="I109" s="17">
        <f t="shared" si="32"/>
        <v>0</v>
      </c>
      <c r="J109" s="19">
        <f t="shared" ref="J109:J114" si="33">SUM(E109:I109)</f>
        <v>188705</v>
      </c>
      <c r="K109" s="16">
        <f>K111+K113</f>
        <v>542081</v>
      </c>
      <c r="L109" s="17">
        <f>L111+L113</f>
        <v>0</v>
      </c>
      <c r="M109" s="19">
        <f t="shared" ref="M109:M114" si="34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5">SUM(N109:O109)</f>
        <v>0</v>
      </c>
      <c r="Q109" s="20">
        <f t="shared" ref="Q109:Q114" si="36">P109+M109+J109</f>
        <v>730786</v>
      </c>
      <c r="R109" s="88"/>
    </row>
    <row r="110" spans="1:18" ht="14.4" thickBot="1" x14ac:dyDescent="0.35">
      <c r="A110" s="122"/>
      <c r="B110" s="123"/>
      <c r="C110" s="125"/>
      <c r="D110" s="127"/>
      <c r="E110" s="21">
        <f t="shared" si="32"/>
        <v>0</v>
      </c>
      <c r="F110" s="22">
        <f t="shared" si="32"/>
        <v>0</v>
      </c>
      <c r="G110" s="22">
        <f t="shared" si="32"/>
        <v>0</v>
      </c>
      <c r="H110" s="22">
        <f t="shared" si="32"/>
        <v>0</v>
      </c>
      <c r="I110" s="22">
        <f t="shared" si="32"/>
        <v>0</v>
      </c>
      <c r="J110" s="24">
        <f t="shared" si="33"/>
        <v>0</v>
      </c>
      <c r="K110" s="21">
        <f>K112+K114</f>
        <v>0</v>
      </c>
      <c r="L110" s="22">
        <f>L112+L114</f>
        <v>0</v>
      </c>
      <c r="M110" s="24">
        <f t="shared" si="34"/>
        <v>0</v>
      </c>
      <c r="N110" s="53">
        <f>N112+N114</f>
        <v>0</v>
      </c>
      <c r="O110" s="22">
        <f>O112+O114</f>
        <v>0</v>
      </c>
      <c r="P110" s="24">
        <f t="shared" si="35"/>
        <v>0</v>
      </c>
      <c r="Q110" s="25">
        <f t="shared" si="36"/>
        <v>0</v>
      </c>
      <c r="R110" s="88"/>
    </row>
    <row r="111" spans="1:18" x14ac:dyDescent="0.3">
      <c r="A111" s="116" t="s">
        <v>98</v>
      </c>
      <c r="B111" s="116"/>
      <c r="C111" s="114" t="s">
        <v>99</v>
      </c>
      <c r="D111" s="49" t="s">
        <v>63</v>
      </c>
      <c r="E111" s="26">
        <v>0</v>
      </c>
      <c r="F111" s="27">
        <v>0</v>
      </c>
      <c r="G111" s="27">
        <v>184205</v>
      </c>
      <c r="H111" s="27">
        <v>0</v>
      </c>
      <c r="I111" s="27">
        <v>0</v>
      </c>
      <c r="J111" s="29">
        <f>SUM(E111:I111)</f>
        <v>184205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5"/>
        <v>0</v>
      </c>
      <c r="Q111" s="30">
        <f t="shared" si="36"/>
        <v>726286</v>
      </c>
      <c r="R111" s="88"/>
    </row>
    <row r="112" spans="1:18" x14ac:dyDescent="0.3">
      <c r="A112" s="129"/>
      <c r="B112" s="129"/>
      <c r="C112" s="119"/>
      <c r="D112" s="36"/>
      <c r="E112" s="42"/>
      <c r="F112" s="43"/>
      <c r="G112" s="43"/>
      <c r="H112" s="43"/>
      <c r="I112" s="43"/>
      <c r="J112" s="34">
        <f t="shared" si="33"/>
        <v>0</v>
      </c>
      <c r="K112" s="42"/>
      <c r="L112" s="43"/>
      <c r="M112" s="34">
        <f t="shared" si="34"/>
        <v>0</v>
      </c>
      <c r="N112" s="55"/>
      <c r="O112" s="43"/>
      <c r="P112" s="34">
        <f t="shared" si="35"/>
        <v>0</v>
      </c>
      <c r="Q112" s="35">
        <f t="shared" si="36"/>
        <v>0</v>
      </c>
      <c r="R112" s="88"/>
    </row>
    <row r="113" spans="1:19" x14ac:dyDescent="0.3">
      <c r="A113" s="129" t="s">
        <v>100</v>
      </c>
      <c r="B113" s="129"/>
      <c r="C113" s="119" t="s">
        <v>101</v>
      </c>
      <c r="D113" s="36" t="s">
        <v>102</v>
      </c>
      <c r="E113" s="37">
        <v>0</v>
      </c>
      <c r="F113" s="38">
        <v>0</v>
      </c>
      <c r="G113" s="38">
        <v>4500</v>
      </c>
      <c r="H113" s="38">
        <v>0</v>
      </c>
      <c r="I113" s="38">
        <v>0</v>
      </c>
      <c r="J113" s="29">
        <f>SUM(E113:I113)</f>
        <v>4500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5"/>
        <v>0</v>
      </c>
      <c r="Q113" s="41">
        <f t="shared" si="36"/>
        <v>4500</v>
      </c>
      <c r="R113" s="88"/>
    </row>
    <row r="114" spans="1:19" ht="14.4" thickBot="1" x14ac:dyDescent="0.35">
      <c r="A114" s="134"/>
      <c r="B114" s="134"/>
      <c r="C114" s="135"/>
      <c r="D114" s="50"/>
      <c r="E114" s="51"/>
      <c r="F114" s="45"/>
      <c r="G114" s="45"/>
      <c r="H114" s="45"/>
      <c r="I114" s="45"/>
      <c r="J114" s="24">
        <f t="shared" si="33"/>
        <v>0</v>
      </c>
      <c r="K114" s="51"/>
      <c r="L114" s="45"/>
      <c r="M114" s="24">
        <f t="shared" si="34"/>
        <v>0</v>
      </c>
      <c r="N114" s="56"/>
      <c r="O114" s="45"/>
      <c r="P114" s="24">
        <f t="shared" si="35"/>
        <v>0</v>
      </c>
      <c r="Q114" s="25">
        <f t="shared" si="36"/>
        <v>0</v>
      </c>
      <c r="R114" s="88"/>
    </row>
    <row r="115" spans="1:19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8"/>
    </row>
    <row r="116" spans="1:19" x14ac:dyDescent="0.3">
      <c r="A116" s="120" t="s">
        <v>103</v>
      </c>
      <c r="B116" s="121"/>
      <c r="C116" s="124" t="s">
        <v>104</v>
      </c>
      <c r="D116" s="126"/>
      <c r="E116" s="16">
        <f t="shared" ref="E116:I117" si="37">E118+E120+E122+E124+E126+E128+E130+E132</f>
        <v>0</v>
      </c>
      <c r="F116" s="17">
        <f t="shared" si="37"/>
        <v>0</v>
      </c>
      <c r="G116" s="17">
        <f t="shared" si="37"/>
        <v>191000</v>
      </c>
      <c r="H116" s="17">
        <f t="shared" si="37"/>
        <v>0</v>
      </c>
      <c r="I116" s="17">
        <f t="shared" si="37"/>
        <v>2200</v>
      </c>
      <c r="J116" s="19">
        <f t="shared" ref="J116:J133" si="38">SUM(E116:I116)</f>
        <v>193200</v>
      </c>
      <c r="K116" s="16">
        <f>K118+K120+K122+K124+K126+K128+K130+K132</f>
        <v>0</v>
      </c>
      <c r="L116" s="17">
        <f>L118+L120+L122+L124+L126+L128+L132</f>
        <v>0</v>
      </c>
      <c r="M116" s="19">
        <f t="shared" ref="M116:M129" si="39">SUM(K116:L116)</f>
        <v>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0">SUM(N116:O116)</f>
        <v>17160</v>
      </c>
      <c r="Q116" s="20">
        <f>P116+M116+J116</f>
        <v>210360</v>
      </c>
      <c r="R116" s="88"/>
    </row>
    <row r="117" spans="1:19" ht="14.4" thickBot="1" x14ac:dyDescent="0.35">
      <c r="A117" s="122"/>
      <c r="B117" s="123"/>
      <c r="C117" s="125"/>
      <c r="D117" s="127"/>
      <c r="E117" s="21">
        <f t="shared" si="37"/>
        <v>0</v>
      </c>
      <c r="F117" s="22">
        <f t="shared" si="37"/>
        <v>0</v>
      </c>
      <c r="G117" s="22">
        <f t="shared" si="37"/>
        <v>0</v>
      </c>
      <c r="H117" s="22">
        <f t="shared" si="37"/>
        <v>0</v>
      </c>
      <c r="I117" s="22">
        <f t="shared" si="37"/>
        <v>0</v>
      </c>
      <c r="J117" s="24">
        <f t="shared" si="38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9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0"/>
        <v>0</v>
      </c>
      <c r="Q117" s="25">
        <f t="shared" ref="Q117:Q133" si="41">P117+M117+J117</f>
        <v>0</v>
      </c>
      <c r="R117" s="88"/>
    </row>
    <row r="118" spans="1:19" x14ac:dyDescent="0.3">
      <c r="A118" s="136" t="s">
        <v>105</v>
      </c>
      <c r="B118" s="137"/>
      <c r="C118" s="138" t="s">
        <v>106</v>
      </c>
      <c r="D118" s="100" t="s">
        <v>107</v>
      </c>
      <c r="E118" s="16">
        <v>0</v>
      </c>
      <c r="F118" s="17">
        <v>0</v>
      </c>
      <c r="G118" s="17">
        <v>29500</v>
      </c>
      <c r="H118" s="17">
        <v>0</v>
      </c>
      <c r="I118" s="17">
        <v>0</v>
      </c>
      <c r="J118" s="19">
        <f t="shared" si="38"/>
        <v>29500</v>
      </c>
      <c r="K118" s="16">
        <v>0</v>
      </c>
      <c r="L118" s="17">
        <v>0</v>
      </c>
      <c r="M118" s="19">
        <f>SUM(K118:L118)</f>
        <v>0</v>
      </c>
      <c r="N118" s="52">
        <v>0</v>
      </c>
      <c r="O118" s="17">
        <v>0</v>
      </c>
      <c r="P118" s="19">
        <f t="shared" si="40"/>
        <v>0</v>
      </c>
      <c r="Q118" s="20">
        <f t="shared" si="41"/>
        <v>29500</v>
      </c>
      <c r="R118" s="136" t="s">
        <v>105</v>
      </c>
      <c r="S118" s="104">
        <f>Q118+Q120+Q122+Q124</f>
        <v>51000</v>
      </c>
    </row>
    <row r="119" spans="1:19" x14ac:dyDescent="0.3">
      <c r="A119" s="128"/>
      <c r="B119" s="129"/>
      <c r="C119" s="119"/>
      <c r="D119" s="36"/>
      <c r="E119" s="42"/>
      <c r="F119" s="43"/>
      <c r="G119" s="43"/>
      <c r="H119" s="43"/>
      <c r="I119" s="43"/>
      <c r="J119" s="34">
        <f t="shared" si="38"/>
        <v>0</v>
      </c>
      <c r="K119" s="42"/>
      <c r="L119" s="43"/>
      <c r="M119" s="34">
        <f t="shared" si="39"/>
        <v>0</v>
      </c>
      <c r="N119" s="55"/>
      <c r="O119" s="43"/>
      <c r="P119" s="34">
        <f t="shared" si="40"/>
        <v>0</v>
      </c>
      <c r="Q119" s="35">
        <f t="shared" si="41"/>
        <v>0</v>
      </c>
      <c r="R119" s="128"/>
      <c r="S119" s="105">
        <f>Q119+Q121+Q123+Q125</f>
        <v>0</v>
      </c>
    </row>
    <row r="120" spans="1:19" x14ac:dyDescent="0.3">
      <c r="A120" s="118" t="s">
        <v>105</v>
      </c>
      <c r="B120" s="129"/>
      <c r="C120" s="119" t="s">
        <v>108</v>
      </c>
      <c r="D120" s="36" t="s">
        <v>63</v>
      </c>
      <c r="E120" s="37">
        <v>0</v>
      </c>
      <c r="F120" s="38">
        <v>0</v>
      </c>
      <c r="G120" s="38">
        <v>15000</v>
      </c>
      <c r="H120" s="38">
        <v>0</v>
      </c>
      <c r="I120" s="38">
        <v>0</v>
      </c>
      <c r="J120" s="29">
        <f t="shared" si="38"/>
        <v>15000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0"/>
        <v>0</v>
      </c>
      <c r="Q120" s="41">
        <f t="shared" si="41"/>
        <v>15000</v>
      </c>
      <c r="R120" s="88"/>
    </row>
    <row r="121" spans="1:19" x14ac:dyDescent="0.3">
      <c r="A121" s="128"/>
      <c r="B121" s="129"/>
      <c r="C121" s="119"/>
      <c r="D121" s="36"/>
      <c r="E121" s="42"/>
      <c r="F121" s="43"/>
      <c r="G121" s="43"/>
      <c r="H121" s="43"/>
      <c r="I121" s="43"/>
      <c r="J121" s="34">
        <f t="shared" si="38"/>
        <v>0</v>
      </c>
      <c r="K121" s="42"/>
      <c r="L121" s="43"/>
      <c r="M121" s="34">
        <f t="shared" si="39"/>
        <v>0</v>
      </c>
      <c r="N121" s="55"/>
      <c r="O121" s="43"/>
      <c r="P121" s="34">
        <f t="shared" si="40"/>
        <v>0</v>
      </c>
      <c r="Q121" s="35">
        <f t="shared" si="41"/>
        <v>0</v>
      </c>
      <c r="R121" s="88"/>
    </row>
    <row r="122" spans="1:19" x14ac:dyDescent="0.3">
      <c r="A122" s="128" t="s">
        <v>105</v>
      </c>
      <c r="B122" s="129"/>
      <c r="C122" s="119" t="s">
        <v>109</v>
      </c>
      <c r="D122" s="36" t="s">
        <v>102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38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0"/>
        <v>0</v>
      </c>
      <c r="Q122" s="41">
        <f t="shared" si="41"/>
        <v>6000</v>
      </c>
      <c r="R122" s="88"/>
    </row>
    <row r="123" spans="1:19" x14ac:dyDescent="0.3">
      <c r="A123" s="128"/>
      <c r="B123" s="129"/>
      <c r="C123" s="119"/>
      <c r="D123" s="36"/>
      <c r="E123" s="42"/>
      <c r="F123" s="43"/>
      <c r="G123" s="43"/>
      <c r="H123" s="43"/>
      <c r="I123" s="43"/>
      <c r="J123" s="34">
        <f t="shared" si="38"/>
        <v>0</v>
      </c>
      <c r="K123" s="42"/>
      <c r="L123" s="43"/>
      <c r="M123" s="34">
        <f t="shared" si="39"/>
        <v>0</v>
      </c>
      <c r="N123" s="55"/>
      <c r="O123" s="43"/>
      <c r="P123" s="34">
        <f t="shared" si="40"/>
        <v>0</v>
      </c>
      <c r="Q123" s="35">
        <f t="shared" si="41"/>
        <v>0</v>
      </c>
      <c r="R123" s="88"/>
    </row>
    <row r="124" spans="1:19" x14ac:dyDescent="0.3">
      <c r="A124" s="128" t="s">
        <v>105</v>
      </c>
      <c r="B124" s="129"/>
      <c r="C124" s="119" t="s">
        <v>110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8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0"/>
        <v>0</v>
      </c>
      <c r="Q124" s="41">
        <f t="shared" si="41"/>
        <v>500</v>
      </c>
      <c r="R124" s="88"/>
    </row>
    <row r="125" spans="1:19" x14ac:dyDescent="0.3">
      <c r="A125" s="128"/>
      <c r="B125" s="129"/>
      <c r="C125" s="119"/>
      <c r="D125" s="36"/>
      <c r="E125" s="42"/>
      <c r="F125" s="43"/>
      <c r="G125" s="43"/>
      <c r="H125" s="43"/>
      <c r="I125" s="43"/>
      <c r="J125" s="34">
        <f t="shared" si="38"/>
        <v>0</v>
      </c>
      <c r="K125" s="42"/>
      <c r="L125" s="43"/>
      <c r="M125" s="34">
        <f t="shared" si="39"/>
        <v>0</v>
      </c>
      <c r="N125" s="55"/>
      <c r="O125" s="43"/>
      <c r="P125" s="34">
        <f t="shared" si="40"/>
        <v>0</v>
      </c>
      <c r="Q125" s="35">
        <f t="shared" si="41"/>
        <v>0</v>
      </c>
      <c r="R125" s="88"/>
    </row>
    <row r="126" spans="1:19" x14ac:dyDescent="0.3">
      <c r="A126" s="117" t="s">
        <v>111</v>
      </c>
      <c r="B126" s="115"/>
      <c r="C126" s="113" t="s">
        <v>309</v>
      </c>
      <c r="D126" s="36" t="s">
        <v>112</v>
      </c>
      <c r="E126" s="37">
        <v>0</v>
      </c>
      <c r="F126" s="38">
        <v>0</v>
      </c>
      <c r="G126" s="38">
        <v>0</v>
      </c>
      <c r="H126" s="38">
        <v>0</v>
      </c>
      <c r="I126" s="38">
        <v>2200</v>
      </c>
      <c r="J126" s="29">
        <f t="shared" si="38"/>
        <v>2200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0"/>
        <v>17160</v>
      </c>
      <c r="Q126" s="41">
        <f t="shared" si="41"/>
        <v>19360</v>
      </c>
      <c r="R126" s="117" t="s">
        <v>111</v>
      </c>
      <c r="S126" s="104">
        <f>Q126+Q128</f>
        <v>19360</v>
      </c>
    </row>
    <row r="127" spans="1:19" x14ac:dyDescent="0.3">
      <c r="A127" s="118"/>
      <c r="B127" s="116"/>
      <c r="C127" s="114"/>
      <c r="D127" s="36"/>
      <c r="E127" s="42"/>
      <c r="F127" s="43"/>
      <c r="G127" s="43"/>
      <c r="H127" s="43"/>
      <c r="I127" s="43"/>
      <c r="J127" s="34">
        <f t="shared" si="38"/>
        <v>0</v>
      </c>
      <c r="K127" s="42"/>
      <c r="L127" s="43"/>
      <c r="M127" s="34">
        <f t="shared" si="39"/>
        <v>0</v>
      </c>
      <c r="N127" s="55"/>
      <c r="O127" s="43"/>
      <c r="P127" s="34">
        <f t="shared" si="40"/>
        <v>0</v>
      </c>
      <c r="Q127" s="35">
        <f t="shared" si="41"/>
        <v>0</v>
      </c>
      <c r="R127" s="118"/>
      <c r="S127" s="105">
        <f>Q127+Q129</f>
        <v>0</v>
      </c>
    </row>
    <row r="128" spans="1:19" hidden="1" x14ac:dyDescent="0.3">
      <c r="A128" s="117" t="s">
        <v>111</v>
      </c>
      <c r="B128" s="115"/>
      <c r="C128" s="113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8"/>
        <v>0</v>
      </c>
      <c r="K128" s="94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0"/>
        <v>0</v>
      </c>
      <c r="Q128" s="41">
        <f t="shared" si="41"/>
        <v>0</v>
      </c>
      <c r="R128" s="88"/>
    </row>
    <row r="129" spans="1:18" hidden="1" x14ac:dyDescent="0.3">
      <c r="A129" s="118"/>
      <c r="B129" s="116"/>
      <c r="C129" s="114"/>
      <c r="D129" s="36"/>
      <c r="E129" s="42"/>
      <c r="F129" s="43"/>
      <c r="G129" s="43"/>
      <c r="H129" s="43"/>
      <c r="I129" s="43"/>
      <c r="J129" s="34">
        <f t="shared" si="38"/>
        <v>0</v>
      </c>
      <c r="K129" s="95"/>
      <c r="L129" s="43"/>
      <c r="M129" s="34">
        <f t="shared" si="39"/>
        <v>0</v>
      </c>
      <c r="N129" s="55"/>
      <c r="O129" s="43"/>
      <c r="P129" s="34">
        <f t="shared" si="40"/>
        <v>0</v>
      </c>
      <c r="Q129" s="35">
        <f t="shared" si="41"/>
        <v>0</v>
      </c>
      <c r="R129" s="88"/>
    </row>
    <row r="130" spans="1:18" x14ac:dyDescent="0.3">
      <c r="A130" s="117" t="s">
        <v>111</v>
      </c>
      <c r="B130" s="115"/>
      <c r="C130" s="113" t="s">
        <v>310</v>
      </c>
      <c r="D130" s="36" t="s">
        <v>112</v>
      </c>
      <c r="E130" s="37">
        <v>0</v>
      </c>
      <c r="F130" s="38">
        <v>0</v>
      </c>
      <c r="G130" s="38">
        <v>140000</v>
      </c>
      <c r="H130" s="38">
        <v>0</v>
      </c>
      <c r="I130" s="38">
        <v>0</v>
      </c>
      <c r="J130" s="29">
        <f>SUM(E130:I130)</f>
        <v>140000</v>
      </c>
      <c r="K130" s="94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>SUM(N130:O130)</f>
        <v>0</v>
      </c>
      <c r="Q130" s="41">
        <f t="shared" si="41"/>
        <v>140000</v>
      </c>
      <c r="R130" s="88"/>
    </row>
    <row r="131" spans="1:18" ht="14.4" thickBot="1" x14ac:dyDescent="0.35">
      <c r="A131" s="157"/>
      <c r="B131" s="158"/>
      <c r="C131" s="159"/>
      <c r="D131" s="50"/>
      <c r="E131" s="51"/>
      <c r="F131" s="45"/>
      <c r="G131" s="45"/>
      <c r="H131" s="45"/>
      <c r="I131" s="45"/>
      <c r="J131" s="24">
        <f>SUM(E131:I131)</f>
        <v>0</v>
      </c>
      <c r="K131" s="101"/>
      <c r="L131" s="45"/>
      <c r="M131" s="24">
        <f>SUM(K131:L131)</f>
        <v>0</v>
      </c>
      <c r="N131" s="56"/>
      <c r="O131" s="45"/>
      <c r="P131" s="24">
        <f>SUM(N131:O131)</f>
        <v>0</v>
      </c>
      <c r="Q131" s="25">
        <f t="shared" si="41"/>
        <v>0</v>
      </c>
      <c r="R131" s="88"/>
    </row>
    <row r="132" spans="1:18" hidden="1" x14ac:dyDescent="0.3">
      <c r="A132" s="118" t="s">
        <v>111</v>
      </c>
      <c r="B132" s="116"/>
      <c r="C132" s="114" t="s">
        <v>251</v>
      </c>
      <c r="D132" s="49" t="s">
        <v>112</v>
      </c>
      <c r="E132" s="26">
        <v>0</v>
      </c>
      <c r="F132" s="27">
        <v>0</v>
      </c>
      <c r="G132" s="27">
        <v>0</v>
      </c>
      <c r="H132" s="27">
        <v>0</v>
      </c>
      <c r="I132" s="27">
        <v>0</v>
      </c>
      <c r="J132" s="29">
        <f t="shared" si="38"/>
        <v>0</v>
      </c>
      <c r="K132" s="96">
        <v>0</v>
      </c>
      <c r="L132" s="27">
        <v>0</v>
      </c>
      <c r="M132" s="29">
        <f>SUM(K132:L132)</f>
        <v>0</v>
      </c>
      <c r="N132" s="54">
        <v>0</v>
      </c>
      <c r="O132" s="27">
        <v>0</v>
      </c>
      <c r="P132" s="29">
        <f t="shared" si="40"/>
        <v>0</v>
      </c>
      <c r="Q132" s="30">
        <f t="shared" si="41"/>
        <v>0</v>
      </c>
      <c r="R132" s="88"/>
    </row>
    <row r="133" spans="1:18" ht="14.4" hidden="1" thickBot="1" x14ac:dyDescent="0.35">
      <c r="A133" s="133"/>
      <c r="B133" s="134"/>
      <c r="C133" s="135"/>
      <c r="D133" s="50"/>
      <c r="E133" s="51"/>
      <c r="F133" s="45"/>
      <c r="G133" s="45"/>
      <c r="H133" s="45"/>
      <c r="I133" s="45"/>
      <c r="J133" s="24">
        <f t="shared" si="38"/>
        <v>0</v>
      </c>
      <c r="K133" s="51"/>
      <c r="L133" s="45"/>
      <c r="M133" s="24">
        <f>SUM(K133:L133)</f>
        <v>0</v>
      </c>
      <c r="N133" s="56"/>
      <c r="O133" s="45"/>
      <c r="P133" s="24">
        <f t="shared" si="40"/>
        <v>0</v>
      </c>
      <c r="Q133" s="25">
        <f t="shared" si="41"/>
        <v>0</v>
      </c>
      <c r="R133" s="88"/>
    </row>
    <row r="134" spans="1:18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8"/>
    </row>
    <row r="135" spans="1:18" x14ac:dyDescent="0.3">
      <c r="A135" s="120" t="s">
        <v>113</v>
      </c>
      <c r="B135" s="121"/>
      <c r="C135" s="124" t="s">
        <v>114</v>
      </c>
      <c r="D135" s="126"/>
      <c r="E135" s="16">
        <f t="shared" ref="E135:I136" si="42">E137+E139+E141+E143+E145</f>
        <v>200371</v>
      </c>
      <c r="F135" s="17">
        <f t="shared" si="42"/>
        <v>68892</v>
      </c>
      <c r="G135" s="17">
        <f t="shared" si="42"/>
        <v>57226</v>
      </c>
      <c r="H135" s="17">
        <f t="shared" si="42"/>
        <v>3080</v>
      </c>
      <c r="I135" s="17">
        <f t="shared" si="42"/>
        <v>0</v>
      </c>
      <c r="J135" s="18">
        <f t="shared" ref="J135:J146" si="43">SUM(E135:I135)</f>
        <v>329569</v>
      </c>
      <c r="K135" s="16">
        <f>K137+K139+K141+K143+K145</f>
        <v>0</v>
      </c>
      <c r="L135" s="17">
        <f>L137+L139+L141+L143+L145</f>
        <v>0</v>
      </c>
      <c r="M135" s="19">
        <f t="shared" ref="M135:M146" si="44">SUM(K135:L135)</f>
        <v>0</v>
      </c>
      <c r="N135" s="52">
        <f>N137+N139+N141+N143+N145</f>
        <v>0</v>
      </c>
      <c r="O135" s="52">
        <f>O137+O139+O141+O143+O145</f>
        <v>0</v>
      </c>
      <c r="P135" s="19">
        <f t="shared" ref="P135:P146" si="45">SUM(N135:O135)</f>
        <v>0</v>
      </c>
      <c r="Q135" s="20">
        <f t="shared" ref="Q135:Q146" si="46">P135+M135+J135</f>
        <v>329569</v>
      </c>
      <c r="R135" s="88"/>
    </row>
    <row r="136" spans="1:18" ht="14.4" thickBot="1" x14ac:dyDescent="0.35">
      <c r="A136" s="122"/>
      <c r="B136" s="123"/>
      <c r="C136" s="125"/>
      <c r="D136" s="127"/>
      <c r="E136" s="21">
        <f t="shared" si="42"/>
        <v>0</v>
      </c>
      <c r="F136" s="22">
        <f t="shared" si="42"/>
        <v>0</v>
      </c>
      <c r="G136" s="22">
        <f t="shared" si="42"/>
        <v>0</v>
      </c>
      <c r="H136" s="22">
        <f t="shared" si="42"/>
        <v>0</v>
      </c>
      <c r="I136" s="22">
        <f t="shared" si="42"/>
        <v>0</v>
      </c>
      <c r="J136" s="23">
        <f t="shared" si="43"/>
        <v>0</v>
      </c>
      <c r="K136" s="21">
        <f>K138+K140+K142+K144+K146</f>
        <v>0</v>
      </c>
      <c r="L136" s="22">
        <f>L138+L140+L142+L144+L146</f>
        <v>0</v>
      </c>
      <c r="M136" s="24">
        <f t="shared" si="44"/>
        <v>0</v>
      </c>
      <c r="N136" s="53">
        <f>N138+N140+N142+N144+N146</f>
        <v>0</v>
      </c>
      <c r="O136" s="53">
        <f>O138+O140+O142+O144+O146</f>
        <v>0</v>
      </c>
      <c r="P136" s="24">
        <f t="shared" si="45"/>
        <v>0</v>
      </c>
      <c r="Q136" s="25">
        <f t="shared" si="46"/>
        <v>0</v>
      </c>
      <c r="R136" s="88"/>
    </row>
    <row r="137" spans="1:18" x14ac:dyDescent="0.3">
      <c r="A137" s="118" t="s">
        <v>115</v>
      </c>
      <c r="B137" s="116"/>
      <c r="C137" s="114" t="s">
        <v>116</v>
      </c>
      <c r="D137" s="49" t="s">
        <v>117</v>
      </c>
      <c r="E137" s="26">
        <v>184261</v>
      </c>
      <c r="F137" s="27">
        <v>63907</v>
      </c>
      <c r="G137" s="27">
        <v>50168</v>
      </c>
      <c r="H137" s="27">
        <v>2694</v>
      </c>
      <c r="I137" s="27">
        <v>0</v>
      </c>
      <c r="J137" s="29">
        <f t="shared" si="43"/>
        <v>301030</v>
      </c>
      <c r="K137" s="96">
        <v>0</v>
      </c>
      <c r="L137" s="27">
        <v>0</v>
      </c>
      <c r="M137" s="29">
        <f>SUM(K137:L137)</f>
        <v>0</v>
      </c>
      <c r="N137" s="54">
        <v>0</v>
      </c>
      <c r="O137" s="27">
        <v>0</v>
      </c>
      <c r="P137" s="29">
        <f t="shared" si="45"/>
        <v>0</v>
      </c>
      <c r="Q137" s="30">
        <f t="shared" si="46"/>
        <v>301030</v>
      </c>
      <c r="R137" s="88"/>
    </row>
    <row r="138" spans="1:18" x14ac:dyDescent="0.3">
      <c r="A138" s="128"/>
      <c r="B138" s="129"/>
      <c r="C138" s="119"/>
      <c r="D138" s="36"/>
      <c r="E138" s="42"/>
      <c r="F138" s="43"/>
      <c r="G138" s="43"/>
      <c r="H138" s="43"/>
      <c r="I138" s="43"/>
      <c r="J138" s="34">
        <f t="shared" si="43"/>
        <v>0</v>
      </c>
      <c r="K138" s="95"/>
      <c r="L138" s="43"/>
      <c r="M138" s="34">
        <f t="shared" si="44"/>
        <v>0</v>
      </c>
      <c r="N138" s="55"/>
      <c r="O138" s="43"/>
      <c r="P138" s="34">
        <f t="shared" si="45"/>
        <v>0</v>
      </c>
      <c r="Q138" s="35">
        <f t="shared" si="46"/>
        <v>0</v>
      </c>
      <c r="R138" s="88"/>
    </row>
    <row r="139" spans="1:18" x14ac:dyDescent="0.3">
      <c r="A139" s="117" t="s">
        <v>118</v>
      </c>
      <c r="B139" s="115"/>
      <c r="C139" s="113" t="s">
        <v>311</v>
      </c>
      <c r="D139" s="111"/>
      <c r="E139" s="37">
        <v>0</v>
      </c>
      <c r="F139" s="38">
        <v>0</v>
      </c>
      <c r="G139" s="38">
        <v>0</v>
      </c>
      <c r="H139" s="38">
        <v>37</v>
      </c>
      <c r="I139" s="38">
        <v>0</v>
      </c>
      <c r="J139" s="28">
        <f t="shared" si="43"/>
        <v>37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5"/>
        <v>0</v>
      </c>
      <c r="Q139" s="41">
        <f t="shared" si="46"/>
        <v>37</v>
      </c>
      <c r="R139" s="88"/>
    </row>
    <row r="140" spans="1:18" x14ac:dyDescent="0.3">
      <c r="A140" s="118"/>
      <c r="B140" s="116"/>
      <c r="C140" s="114"/>
      <c r="D140" s="112"/>
      <c r="E140" s="42"/>
      <c r="F140" s="43"/>
      <c r="G140" s="43"/>
      <c r="H140" s="43"/>
      <c r="I140" s="43"/>
      <c r="J140" s="33">
        <f t="shared" si="43"/>
        <v>0</v>
      </c>
      <c r="K140" s="42"/>
      <c r="L140" s="43"/>
      <c r="M140" s="34">
        <f t="shared" si="44"/>
        <v>0</v>
      </c>
      <c r="N140" s="55"/>
      <c r="O140" s="55"/>
      <c r="P140" s="34">
        <f t="shared" si="45"/>
        <v>0</v>
      </c>
      <c r="Q140" s="35">
        <f t="shared" si="46"/>
        <v>0</v>
      </c>
      <c r="R140" s="88"/>
    </row>
    <row r="141" spans="1:18" x14ac:dyDescent="0.3">
      <c r="A141" s="128" t="s">
        <v>119</v>
      </c>
      <c r="B141" s="129"/>
      <c r="C141" s="119" t="s">
        <v>290</v>
      </c>
      <c r="D141" s="13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6"/>
        <v>150</v>
      </c>
      <c r="R141" s="88"/>
    </row>
    <row r="142" spans="1:18" x14ac:dyDescent="0.3">
      <c r="A142" s="128"/>
      <c r="B142" s="129"/>
      <c r="C142" s="119"/>
      <c r="D142" s="130"/>
      <c r="E142" s="42"/>
      <c r="F142" s="43"/>
      <c r="G142" s="43"/>
      <c r="H142" s="43"/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6"/>
        <v>0</v>
      </c>
      <c r="R142" s="88"/>
    </row>
    <row r="143" spans="1:18" ht="13.8" hidden="1" customHeight="1" x14ac:dyDescent="0.3">
      <c r="A143" s="128" t="s">
        <v>120</v>
      </c>
      <c r="B143" s="129"/>
      <c r="C143" s="119" t="s">
        <v>289</v>
      </c>
      <c r="D143" s="5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3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5"/>
        <v>0</v>
      </c>
      <c r="Q143" s="41">
        <f t="shared" si="46"/>
        <v>0</v>
      </c>
      <c r="R143" s="88"/>
    </row>
    <row r="144" spans="1:18" hidden="1" x14ac:dyDescent="0.3">
      <c r="A144" s="128"/>
      <c r="B144" s="129"/>
      <c r="C144" s="119"/>
      <c r="D144" s="59"/>
      <c r="E144" s="42"/>
      <c r="F144" s="43"/>
      <c r="G144" s="43"/>
      <c r="H144" s="43"/>
      <c r="I144" s="43"/>
      <c r="J144" s="33">
        <f t="shared" si="43"/>
        <v>0</v>
      </c>
      <c r="K144" s="42"/>
      <c r="L144" s="43"/>
      <c r="M144" s="34">
        <f t="shared" si="44"/>
        <v>0</v>
      </c>
      <c r="N144" s="55"/>
      <c r="O144" s="55"/>
      <c r="P144" s="34">
        <f t="shared" si="45"/>
        <v>0</v>
      </c>
      <c r="Q144" s="35">
        <f t="shared" si="46"/>
        <v>0</v>
      </c>
      <c r="R144" s="88"/>
    </row>
    <row r="145" spans="1:19" x14ac:dyDescent="0.3">
      <c r="A145" s="128" t="s">
        <v>120</v>
      </c>
      <c r="B145" s="129"/>
      <c r="C145" s="119" t="s">
        <v>121</v>
      </c>
      <c r="D145" s="59" t="s">
        <v>122</v>
      </c>
      <c r="E145" s="94">
        <v>16110</v>
      </c>
      <c r="F145" s="97">
        <v>4985</v>
      </c>
      <c r="G145" s="97">
        <v>7058</v>
      </c>
      <c r="H145" s="97">
        <v>199</v>
      </c>
      <c r="I145" s="38">
        <v>0</v>
      </c>
      <c r="J145" s="28">
        <f t="shared" si="43"/>
        <v>28352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5"/>
        <v>0</v>
      </c>
      <c r="Q145" s="41">
        <f t="shared" si="46"/>
        <v>28352</v>
      </c>
      <c r="R145" s="88"/>
    </row>
    <row r="146" spans="1:19" ht="14.4" thickBot="1" x14ac:dyDescent="0.35">
      <c r="A146" s="133"/>
      <c r="B146" s="134"/>
      <c r="C146" s="135"/>
      <c r="D146" s="60"/>
      <c r="E146" s="51"/>
      <c r="F146" s="45"/>
      <c r="G146" s="45"/>
      <c r="H146" s="45"/>
      <c r="I146" s="45"/>
      <c r="J146" s="23">
        <f t="shared" si="43"/>
        <v>0</v>
      </c>
      <c r="K146" s="51"/>
      <c r="L146" s="45"/>
      <c r="M146" s="24">
        <f t="shared" si="44"/>
        <v>0</v>
      </c>
      <c r="N146" s="56"/>
      <c r="O146" s="56"/>
      <c r="P146" s="24">
        <f t="shared" si="45"/>
        <v>0</v>
      </c>
      <c r="Q146" s="25">
        <f t="shared" si="46"/>
        <v>0</v>
      </c>
      <c r="R146" s="88"/>
    </row>
    <row r="147" spans="1:19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8"/>
    </row>
    <row r="148" spans="1:19" x14ac:dyDescent="0.3">
      <c r="A148" s="120" t="s">
        <v>123</v>
      </c>
      <c r="B148" s="121"/>
      <c r="C148" s="124" t="s">
        <v>124</v>
      </c>
      <c r="D148" s="131"/>
      <c r="E148" s="16">
        <f t="shared" ref="E148:H149" si="47">E150+E152+E154+E156</f>
        <v>0</v>
      </c>
      <c r="F148" s="17">
        <f t="shared" si="47"/>
        <v>0</v>
      </c>
      <c r="G148" s="17">
        <f t="shared" si="47"/>
        <v>0</v>
      </c>
      <c r="H148" s="17">
        <f t="shared" si="47"/>
        <v>182755</v>
      </c>
      <c r="I148" s="17">
        <f>I150+I152+I154+I156</f>
        <v>0</v>
      </c>
      <c r="J148" s="19">
        <f>SUM(E148:I148)</f>
        <v>182755</v>
      </c>
      <c r="K148" s="52">
        <f>K150+K152+K154+K156</f>
        <v>0</v>
      </c>
      <c r="L148" s="17">
        <f>L150+L152+L154+L156</f>
        <v>0</v>
      </c>
      <c r="M148" s="19">
        <f t="shared" ref="M148:M157" si="48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9">SUM(N148:O148)</f>
        <v>0</v>
      </c>
      <c r="Q148" s="20">
        <f>P148+M148+J148</f>
        <v>182755</v>
      </c>
      <c r="R148" s="88"/>
    </row>
    <row r="149" spans="1:19" ht="14.4" thickBot="1" x14ac:dyDescent="0.35">
      <c r="A149" s="122"/>
      <c r="B149" s="123"/>
      <c r="C149" s="125"/>
      <c r="D149" s="132"/>
      <c r="E149" s="21">
        <f t="shared" si="47"/>
        <v>0</v>
      </c>
      <c r="F149" s="22">
        <f t="shared" si="47"/>
        <v>0</v>
      </c>
      <c r="G149" s="22">
        <f t="shared" si="47"/>
        <v>0</v>
      </c>
      <c r="H149" s="22">
        <f t="shared" si="47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48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  <c r="R149" s="88"/>
    </row>
    <row r="150" spans="1:19" x14ac:dyDescent="0.3">
      <c r="A150" s="136" t="s">
        <v>125</v>
      </c>
      <c r="B150" s="137"/>
      <c r="C150" s="138" t="s">
        <v>126</v>
      </c>
      <c r="D150" s="102" t="s">
        <v>127</v>
      </c>
      <c r="E150" s="16">
        <v>0</v>
      </c>
      <c r="F150" s="17">
        <v>0</v>
      </c>
      <c r="G150" s="17">
        <v>0</v>
      </c>
      <c r="H150" s="17">
        <v>162955</v>
      </c>
      <c r="I150" s="17">
        <v>0</v>
      </c>
      <c r="J150" s="19">
        <f t="shared" ref="J150:J157" si="50">SUM(E150:I150)</f>
        <v>162955</v>
      </c>
      <c r="K150" s="52">
        <v>0</v>
      </c>
      <c r="L150" s="17">
        <v>0</v>
      </c>
      <c r="M150" s="19">
        <f t="shared" si="48"/>
        <v>0</v>
      </c>
      <c r="N150" s="52">
        <v>0</v>
      </c>
      <c r="O150" s="17">
        <v>0</v>
      </c>
      <c r="P150" s="19">
        <f t="shared" si="49"/>
        <v>0</v>
      </c>
      <c r="Q150" s="20">
        <f t="shared" ref="Q150:Q157" si="51">P150+M150+J150</f>
        <v>162955</v>
      </c>
      <c r="R150" s="136" t="s">
        <v>125</v>
      </c>
      <c r="S150" s="104">
        <f>Q150+Q152</f>
        <v>165255</v>
      </c>
    </row>
    <row r="151" spans="1:19" x14ac:dyDescent="0.3">
      <c r="A151" s="128"/>
      <c r="B151" s="129"/>
      <c r="C151" s="119"/>
      <c r="D151" s="59"/>
      <c r="E151" s="42"/>
      <c r="F151" s="43"/>
      <c r="G151" s="43"/>
      <c r="H151" s="43"/>
      <c r="I151" s="43"/>
      <c r="J151" s="34">
        <f t="shared" si="50"/>
        <v>0</v>
      </c>
      <c r="K151" s="55"/>
      <c r="L151" s="43"/>
      <c r="M151" s="34">
        <f t="shared" si="48"/>
        <v>0</v>
      </c>
      <c r="N151" s="55"/>
      <c r="O151" s="43"/>
      <c r="P151" s="34">
        <f t="shared" si="49"/>
        <v>0</v>
      </c>
      <c r="Q151" s="35">
        <f t="shared" si="51"/>
        <v>0</v>
      </c>
      <c r="R151" s="128"/>
      <c r="S151" s="105">
        <f>Q151+Q153</f>
        <v>0</v>
      </c>
    </row>
    <row r="152" spans="1:19" x14ac:dyDescent="0.3">
      <c r="A152" s="128" t="s">
        <v>125</v>
      </c>
      <c r="B152" s="129"/>
      <c r="C152" s="119" t="s">
        <v>128</v>
      </c>
      <c r="D152" s="59" t="s">
        <v>23</v>
      </c>
      <c r="E152" s="37">
        <v>0</v>
      </c>
      <c r="F152" s="38">
        <v>0</v>
      </c>
      <c r="G152" s="38">
        <v>0</v>
      </c>
      <c r="H152" s="38">
        <v>2300</v>
      </c>
      <c r="I152" s="38">
        <v>0</v>
      </c>
      <c r="J152" s="29">
        <f t="shared" si="50"/>
        <v>2300</v>
      </c>
      <c r="K152" s="44">
        <v>0</v>
      </c>
      <c r="L152" s="38">
        <v>0</v>
      </c>
      <c r="M152" s="40">
        <f t="shared" si="48"/>
        <v>0</v>
      </c>
      <c r="N152" s="44">
        <v>0</v>
      </c>
      <c r="O152" s="38">
        <v>0</v>
      </c>
      <c r="P152" s="40">
        <f t="shared" si="49"/>
        <v>0</v>
      </c>
      <c r="Q152" s="41">
        <f t="shared" si="51"/>
        <v>2300</v>
      </c>
      <c r="R152" s="88"/>
    </row>
    <row r="153" spans="1:19" x14ac:dyDescent="0.3">
      <c r="A153" s="128"/>
      <c r="B153" s="129"/>
      <c r="C153" s="119"/>
      <c r="D153" s="59"/>
      <c r="E153" s="42"/>
      <c r="F153" s="43"/>
      <c r="G153" s="43"/>
      <c r="H153" s="43"/>
      <c r="I153" s="43"/>
      <c r="J153" s="34">
        <f t="shared" si="50"/>
        <v>0</v>
      </c>
      <c r="K153" s="55"/>
      <c r="L153" s="43"/>
      <c r="M153" s="34">
        <f t="shared" si="48"/>
        <v>0</v>
      </c>
      <c r="N153" s="55"/>
      <c r="O153" s="43"/>
      <c r="P153" s="34">
        <f t="shared" si="49"/>
        <v>0</v>
      </c>
      <c r="Q153" s="35">
        <f t="shared" si="51"/>
        <v>0</v>
      </c>
      <c r="R153" s="88"/>
    </row>
    <row r="154" spans="1:19" x14ac:dyDescent="0.3">
      <c r="A154" s="128" t="s">
        <v>129</v>
      </c>
      <c r="B154" s="129"/>
      <c r="C154" s="119" t="s">
        <v>130</v>
      </c>
      <c r="D154" s="59" t="s">
        <v>127</v>
      </c>
      <c r="E154" s="37">
        <v>0</v>
      </c>
      <c r="F154" s="38">
        <v>0</v>
      </c>
      <c r="G154" s="38">
        <v>0</v>
      </c>
      <c r="H154" s="38">
        <v>17500</v>
      </c>
      <c r="I154" s="38">
        <v>0</v>
      </c>
      <c r="J154" s="29">
        <f>SUM(E154:I154)</f>
        <v>17500</v>
      </c>
      <c r="K154" s="44">
        <v>0</v>
      </c>
      <c r="L154" s="38">
        <v>0</v>
      </c>
      <c r="M154" s="40">
        <f t="shared" si="48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17500</v>
      </c>
      <c r="R154" s="88"/>
    </row>
    <row r="155" spans="1:19" ht="14.4" thickBot="1" x14ac:dyDescent="0.35">
      <c r="A155" s="133"/>
      <c r="B155" s="134"/>
      <c r="C155" s="135"/>
      <c r="D155" s="60"/>
      <c r="E155" s="51"/>
      <c r="F155" s="45"/>
      <c r="G155" s="45"/>
      <c r="H155" s="45"/>
      <c r="I155" s="45"/>
      <c r="J155" s="24">
        <f>SUM(E155:I155)</f>
        <v>0</v>
      </c>
      <c r="K155" s="56"/>
      <c r="L155" s="45"/>
      <c r="M155" s="24">
        <f t="shared" si="48"/>
        <v>0</v>
      </c>
      <c r="N155" s="56"/>
      <c r="O155" s="45"/>
      <c r="P155" s="24">
        <f>SUM(N155:O155)</f>
        <v>0</v>
      </c>
      <c r="Q155" s="25">
        <f>P155+M155+J155</f>
        <v>0</v>
      </c>
      <c r="R155" s="88"/>
    </row>
    <row r="156" spans="1:19" hidden="1" x14ac:dyDescent="0.3">
      <c r="A156" s="118" t="s">
        <v>131</v>
      </c>
      <c r="B156" s="116"/>
      <c r="C156" s="114" t="s">
        <v>132</v>
      </c>
      <c r="D156" s="58" t="s">
        <v>127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50"/>
        <v>0</v>
      </c>
      <c r="K156" s="54">
        <v>0</v>
      </c>
      <c r="L156" s="27">
        <v>0</v>
      </c>
      <c r="M156" s="29">
        <f t="shared" si="48"/>
        <v>0</v>
      </c>
      <c r="N156" s="54">
        <v>0</v>
      </c>
      <c r="O156" s="27">
        <v>0</v>
      </c>
      <c r="P156" s="29">
        <f t="shared" si="49"/>
        <v>0</v>
      </c>
      <c r="Q156" s="30">
        <f t="shared" si="51"/>
        <v>0</v>
      </c>
      <c r="R156" s="88"/>
    </row>
    <row r="157" spans="1:19" ht="14.4" hidden="1" thickBot="1" x14ac:dyDescent="0.35">
      <c r="A157" s="133"/>
      <c r="B157" s="134"/>
      <c r="C157" s="135"/>
      <c r="D157" s="60"/>
      <c r="E157" s="51"/>
      <c r="F157" s="45"/>
      <c r="G157" s="45"/>
      <c r="H157" s="45"/>
      <c r="I157" s="45"/>
      <c r="J157" s="24">
        <f t="shared" si="50"/>
        <v>0</v>
      </c>
      <c r="K157" s="56"/>
      <c r="L157" s="45"/>
      <c r="M157" s="24">
        <f t="shared" si="48"/>
        <v>0</v>
      </c>
      <c r="N157" s="56"/>
      <c r="O157" s="45"/>
      <c r="P157" s="24">
        <f t="shared" si="49"/>
        <v>0</v>
      </c>
      <c r="Q157" s="25">
        <f t="shared" si="51"/>
        <v>0</v>
      </c>
      <c r="R157" s="88"/>
    </row>
    <row r="158" spans="1:19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8"/>
    </row>
    <row r="159" spans="1:19" x14ac:dyDescent="0.3">
      <c r="A159" s="120" t="s">
        <v>133</v>
      </c>
      <c r="B159" s="121"/>
      <c r="C159" s="124" t="s">
        <v>134</v>
      </c>
      <c r="D159" s="126"/>
      <c r="E159" s="16">
        <f>E161+E163+E165+E167+E169+E171+E173+E175+E177+E179+E181+E183+E185+E187+E189+E191</f>
        <v>0</v>
      </c>
      <c r="F159" s="17">
        <f t="shared" ref="F159:I159" si="52">F161+F163+F165+F167+F169+F171+F173+F175+F177+F179+F181+F183+F185+F187+F189+F191</f>
        <v>1213</v>
      </c>
      <c r="G159" s="17">
        <f t="shared" si="52"/>
        <v>114590</v>
      </c>
      <c r="H159" s="17">
        <f t="shared" si="52"/>
        <v>0</v>
      </c>
      <c r="I159" s="17">
        <f t="shared" si="52"/>
        <v>0</v>
      </c>
      <c r="J159" s="19">
        <f t="shared" ref="J159" si="53">SUM(E159:I159)</f>
        <v>115803</v>
      </c>
      <c r="K159" s="52">
        <f t="shared" ref="K159:L160" si="54">K161+K163+K165+K167+K169+K171+K173+K175+K177+K179+K181+K183+K185+K187+K189+K191</f>
        <v>0</v>
      </c>
      <c r="L159" s="17">
        <f t="shared" si="54"/>
        <v>0</v>
      </c>
      <c r="M159" s="19">
        <f t="shared" ref="M159:M192" si="55">SUM(K159:L159)</f>
        <v>0</v>
      </c>
      <c r="N159" s="52">
        <f t="shared" ref="N159:O160" si="56">N161+N163+N165+N167+N169+N171+N173+N175+N177+N179+N181+N183+N185+N187+N189+N191</f>
        <v>0</v>
      </c>
      <c r="O159" s="17">
        <f t="shared" si="56"/>
        <v>0</v>
      </c>
      <c r="P159" s="19">
        <f>SUM(N159:O159)</f>
        <v>0</v>
      </c>
      <c r="Q159" s="20">
        <f>P159+M159+J159</f>
        <v>115803</v>
      </c>
      <c r="R159" s="88"/>
    </row>
    <row r="160" spans="1:19" ht="14.4" thickBot="1" x14ac:dyDescent="0.35">
      <c r="A160" s="122"/>
      <c r="B160" s="123"/>
      <c r="C160" s="125"/>
      <c r="D160" s="127"/>
      <c r="E160" s="21">
        <f t="shared" ref="E160:I160" si="57">E162+E164+E166+E168+E170+E172+E174+E176+E178+E180+E182+E184+E186+E188+E190+E192</f>
        <v>0</v>
      </c>
      <c r="F160" s="22">
        <f t="shared" si="57"/>
        <v>0</v>
      </c>
      <c r="G160" s="22">
        <f t="shared" si="57"/>
        <v>0</v>
      </c>
      <c r="H160" s="22">
        <f t="shared" si="57"/>
        <v>0</v>
      </c>
      <c r="I160" s="22">
        <f t="shared" si="57"/>
        <v>0</v>
      </c>
      <c r="J160" s="24">
        <f>SUM(E160:I160)</f>
        <v>0</v>
      </c>
      <c r="K160" s="53">
        <f t="shared" si="54"/>
        <v>0</v>
      </c>
      <c r="L160" s="22">
        <f t="shared" si="54"/>
        <v>0</v>
      </c>
      <c r="M160" s="24">
        <f t="shared" si="55"/>
        <v>0</v>
      </c>
      <c r="N160" s="53">
        <f t="shared" si="56"/>
        <v>0</v>
      </c>
      <c r="O160" s="22">
        <f t="shared" si="56"/>
        <v>0</v>
      </c>
      <c r="P160" s="24">
        <f t="shared" ref="P160:P178" si="58">SUM(N160:O160)</f>
        <v>0</v>
      </c>
      <c r="Q160" s="25">
        <f>P160+M160+J160</f>
        <v>0</v>
      </c>
      <c r="R160" s="88"/>
    </row>
    <row r="161" spans="1:19" x14ac:dyDescent="0.3">
      <c r="A161" s="118" t="s">
        <v>135</v>
      </c>
      <c r="B161" s="116"/>
      <c r="C161" s="114" t="s">
        <v>252</v>
      </c>
      <c r="D161" s="49" t="s">
        <v>21</v>
      </c>
      <c r="E161" s="26">
        <v>0</v>
      </c>
      <c r="F161" s="27">
        <v>1213</v>
      </c>
      <c r="G161" s="27">
        <v>0</v>
      </c>
      <c r="H161" s="27">
        <v>0</v>
      </c>
      <c r="I161" s="27">
        <v>0</v>
      </c>
      <c r="J161" s="29">
        <f t="shared" ref="J161:J192" si="59">SUM(E161:I161)</f>
        <v>1213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8"/>
        <v>0</v>
      </c>
      <c r="Q161" s="30">
        <f t="shared" ref="Q161:Q192" si="60">P161+M161+J161</f>
        <v>1213</v>
      </c>
      <c r="R161" s="118" t="s">
        <v>135</v>
      </c>
      <c r="S161" s="104">
        <f>Q161+Q163+Q165+Q167+Q169+Q171+Q173+Q175+Q177+Q179+Q181+Q183+Q185+Q187</f>
        <v>100603</v>
      </c>
    </row>
    <row r="162" spans="1:19" x14ac:dyDescent="0.3">
      <c r="A162" s="128"/>
      <c r="B162" s="129"/>
      <c r="C162" s="119"/>
      <c r="D162" s="36"/>
      <c r="E162" s="42"/>
      <c r="F162" s="43"/>
      <c r="G162" s="43"/>
      <c r="H162" s="43"/>
      <c r="I162" s="43"/>
      <c r="J162" s="34">
        <f t="shared" si="59"/>
        <v>0</v>
      </c>
      <c r="K162" s="42"/>
      <c r="L162" s="43"/>
      <c r="M162" s="34">
        <f t="shared" si="55"/>
        <v>0</v>
      </c>
      <c r="N162" s="55"/>
      <c r="O162" s="43"/>
      <c r="P162" s="34">
        <f t="shared" si="58"/>
        <v>0</v>
      </c>
      <c r="Q162" s="35">
        <f t="shared" si="60"/>
        <v>0</v>
      </c>
      <c r="R162" s="128"/>
      <c r="S162" s="105">
        <f>Q162+Q164+Q166+Q168+Q170+Q172+Q174+Q176+Q178+Q180+Q182+Q184+Q186+Q188</f>
        <v>0</v>
      </c>
    </row>
    <row r="163" spans="1:19" x14ac:dyDescent="0.3">
      <c r="A163" s="128" t="s">
        <v>135</v>
      </c>
      <c r="B163" s="129"/>
      <c r="C163" s="119" t="s">
        <v>253</v>
      </c>
      <c r="D163" s="36" t="s">
        <v>23</v>
      </c>
      <c r="E163" s="37">
        <v>0</v>
      </c>
      <c r="F163" s="38">
        <v>0</v>
      </c>
      <c r="G163" s="38">
        <v>43550</v>
      </c>
      <c r="H163" s="38">
        <v>0</v>
      </c>
      <c r="I163" s="38">
        <v>0</v>
      </c>
      <c r="J163" s="29">
        <f t="shared" si="59"/>
        <v>43550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8"/>
        <v>0</v>
      </c>
      <c r="Q163" s="41">
        <f t="shared" si="60"/>
        <v>43550</v>
      </c>
      <c r="R163" s="88"/>
    </row>
    <row r="164" spans="1:19" x14ac:dyDescent="0.3">
      <c r="A164" s="128"/>
      <c r="B164" s="129"/>
      <c r="C164" s="119"/>
      <c r="D164" s="36"/>
      <c r="E164" s="42"/>
      <c r="F164" s="43"/>
      <c r="G164" s="43"/>
      <c r="H164" s="43"/>
      <c r="I164" s="43"/>
      <c r="J164" s="34">
        <f t="shared" si="59"/>
        <v>0</v>
      </c>
      <c r="K164" s="55"/>
      <c r="L164" s="43"/>
      <c r="M164" s="34">
        <f t="shared" si="55"/>
        <v>0</v>
      </c>
      <c r="N164" s="55"/>
      <c r="O164" s="43"/>
      <c r="P164" s="34">
        <f t="shared" si="58"/>
        <v>0</v>
      </c>
      <c r="Q164" s="35">
        <f t="shared" si="60"/>
        <v>0</v>
      </c>
      <c r="R164" s="88"/>
    </row>
    <row r="165" spans="1:19" x14ac:dyDescent="0.3">
      <c r="A165" s="128" t="s">
        <v>135</v>
      </c>
      <c r="B165" s="129"/>
      <c r="C165" s="119" t="s">
        <v>254</v>
      </c>
      <c r="D165" s="130"/>
      <c r="E165" s="37">
        <v>0</v>
      </c>
      <c r="F165" s="38">
        <v>0</v>
      </c>
      <c r="G165" s="38">
        <v>1000</v>
      </c>
      <c r="H165" s="38">
        <v>0</v>
      </c>
      <c r="I165" s="38">
        <v>0</v>
      </c>
      <c r="J165" s="29">
        <f t="shared" si="59"/>
        <v>1000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8"/>
        <v>0</v>
      </c>
      <c r="Q165" s="41">
        <f t="shared" si="60"/>
        <v>1000</v>
      </c>
      <c r="R165" s="88"/>
    </row>
    <row r="166" spans="1:19" x14ac:dyDescent="0.3">
      <c r="A166" s="128"/>
      <c r="B166" s="129"/>
      <c r="C166" s="119"/>
      <c r="D166" s="130"/>
      <c r="E166" s="42"/>
      <c r="F166" s="43"/>
      <c r="G166" s="43"/>
      <c r="H166" s="43"/>
      <c r="I166" s="43"/>
      <c r="J166" s="34">
        <f t="shared" si="59"/>
        <v>0</v>
      </c>
      <c r="K166" s="55"/>
      <c r="L166" s="43"/>
      <c r="M166" s="34">
        <f t="shared" si="55"/>
        <v>0</v>
      </c>
      <c r="N166" s="55"/>
      <c r="O166" s="43"/>
      <c r="P166" s="34">
        <f t="shared" si="58"/>
        <v>0</v>
      </c>
      <c r="Q166" s="35">
        <f t="shared" si="60"/>
        <v>0</v>
      </c>
      <c r="R166" s="88"/>
    </row>
    <row r="167" spans="1:19" x14ac:dyDescent="0.3">
      <c r="A167" s="128" t="s">
        <v>135</v>
      </c>
      <c r="B167" s="129"/>
      <c r="C167" s="119" t="s">
        <v>291</v>
      </c>
      <c r="D167" s="130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59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0"/>
        <v>1500</v>
      </c>
      <c r="R167" s="88"/>
    </row>
    <row r="168" spans="1:19" x14ac:dyDescent="0.3">
      <c r="A168" s="128"/>
      <c r="B168" s="129"/>
      <c r="C168" s="119"/>
      <c r="D168" s="130"/>
      <c r="E168" s="42"/>
      <c r="F168" s="43"/>
      <c r="G168" s="43"/>
      <c r="H168" s="43"/>
      <c r="I168" s="43"/>
      <c r="J168" s="34">
        <f t="shared" si="59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60"/>
        <v>0</v>
      </c>
      <c r="R168" s="88"/>
    </row>
    <row r="169" spans="1:19" x14ac:dyDescent="0.3">
      <c r="A169" s="128" t="s">
        <v>135</v>
      </c>
      <c r="B169" s="129"/>
      <c r="C169" s="119" t="s">
        <v>312</v>
      </c>
      <c r="D169" s="13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9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0"/>
        <v>2500</v>
      </c>
      <c r="R169" s="88"/>
    </row>
    <row r="170" spans="1:19" x14ac:dyDescent="0.3">
      <c r="A170" s="128"/>
      <c r="B170" s="129"/>
      <c r="C170" s="119"/>
      <c r="D170" s="130"/>
      <c r="E170" s="42"/>
      <c r="F170" s="43"/>
      <c r="G170" s="43"/>
      <c r="H170" s="43"/>
      <c r="I170" s="43"/>
      <c r="J170" s="34">
        <f t="shared" si="59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0"/>
        <v>0</v>
      </c>
      <c r="R170" s="88"/>
    </row>
    <row r="171" spans="1:19" x14ac:dyDescent="0.3">
      <c r="A171" s="128" t="s">
        <v>135</v>
      </c>
      <c r="B171" s="129"/>
      <c r="C171" s="119" t="s">
        <v>313</v>
      </c>
      <c r="D171" s="130"/>
      <c r="E171" s="37">
        <v>0</v>
      </c>
      <c r="F171" s="38">
        <v>0</v>
      </c>
      <c r="G171" s="97">
        <v>2000</v>
      </c>
      <c r="H171" s="38">
        <v>0</v>
      </c>
      <c r="I171" s="38">
        <v>0</v>
      </c>
      <c r="J171" s="29">
        <f t="shared" si="59"/>
        <v>2000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58"/>
        <v>0</v>
      </c>
      <c r="Q171" s="41">
        <f t="shared" si="60"/>
        <v>2000</v>
      </c>
      <c r="R171" s="88"/>
    </row>
    <row r="172" spans="1:19" x14ac:dyDescent="0.3">
      <c r="A172" s="128"/>
      <c r="B172" s="129"/>
      <c r="C172" s="119"/>
      <c r="D172" s="130"/>
      <c r="E172" s="42"/>
      <c r="F172" s="43"/>
      <c r="G172" s="43"/>
      <c r="H172" s="43"/>
      <c r="I172" s="43"/>
      <c r="J172" s="34">
        <f t="shared" si="59"/>
        <v>0</v>
      </c>
      <c r="K172" s="55"/>
      <c r="L172" s="43"/>
      <c r="M172" s="34">
        <f t="shared" si="55"/>
        <v>0</v>
      </c>
      <c r="N172" s="55"/>
      <c r="O172" s="43"/>
      <c r="P172" s="34">
        <f t="shared" si="58"/>
        <v>0</v>
      </c>
      <c r="Q172" s="35">
        <f t="shared" si="60"/>
        <v>0</v>
      </c>
      <c r="R172" s="88"/>
    </row>
    <row r="173" spans="1:19" x14ac:dyDescent="0.3">
      <c r="A173" s="128" t="s">
        <v>135</v>
      </c>
      <c r="B173" s="129"/>
      <c r="C173" s="119" t="s">
        <v>316</v>
      </c>
      <c r="D173" s="130"/>
      <c r="E173" s="37">
        <v>0</v>
      </c>
      <c r="F173" s="38">
        <v>0</v>
      </c>
      <c r="G173" s="97">
        <v>3000</v>
      </c>
      <c r="H173" s="38">
        <v>0</v>
      </c>
      <c r="I173" s="38">
        <v>0</v>
      </c>
      <c r="J173" s="29">
        <f t="shared" si="59"/>
        <v>3000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8"/>
        <v>0</v>
      </c>
      <c r="Q173" s="41">
        <f t="shared" si="60"/>
        <v>3000</v>
      </c>
      <c r="R173" s="88"/>
    </row>
    <row r="174" spans="1:19" x14ac:dyDescent="0.3">
      <c r="A174" s="128"/>
      <c r="B174" s="129"/>
      <c r="C174" s="119"/>
      <c r="D174" s="130"/>
      <c r="E174" s="42"/>
      <c r="F174" s="43"/>
      <c r="G174" s="43"/>
      <c r="H174" s="43"/>
      <c r="I174" s="43"/>
      <c r="J174" s="34">
        <f t="shared" si="59"/>
        <v>0</v>
      </c>
      <c r="K174" s="55"/>
      <c r="L174" s="43"/>
      <c r="M174" s="34">
        <f t="shared" ref="M174" si="61">SUM(K174:L174)</f>
        <v>0</v>
      </c>
      <c r="N174" s="55"/>
      <c r="O174" s="43"/>
      <c r="P174" s="34">
        <f t="shared" si="58"/>
        <v>0</v>
      </c>
      <c r="Q174" s="35">
        <f t="shared" si="60"/>
        <v>0</v>
      </c>
      <c r="R174" s="88"/>
    </row>
    <row r="175" spans="1:19" x14ac:dyDescent="0.3">
      <c r="A175" s="128" t="s">
        <v>135</v>
      </c>
      <c r="B175" s="129"/>
      <c r="C175" s="119" t="s">
        <v>317</v>
      </c>
      <c r="D175" s="130"/>
      <c r="E175" s="37">
        <v>0</v>
      </c>
      <c r="F175" s="38">
        <v>0</v>
      </c>
      <c r="G175" s="97">
        <v>1000</v>
      </c>
      <c r="H175" s="38">
        <v>0</v>
      </c>
      <c r="I175" s="38">
        <v>0</v>
      </c>
      <c r="J175" s="29">
        <f t="shared" ref="J175:J176" si="62">SUM(E175:I175)</f>
        <v>1000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76" si="63">SUM(N175:O175)</f>
        <v>0</v>
      </c>
      <c r="Q175" s="41">
        <f t="shared" si="60"/>
        <v>1000</v>
      </c>
      <c r="R175" s="88"/>
    </row>
    <row r="176" spans="1:19" x14ac:dyDescent="0.3">
      <c r="A176" s="128"/>
      <c r="B176" s="129"/>
      <c r="C176" s="119"/>
      <c r="D176" s="130"/>
      <c r="E176" s="42"/>
      <c r="F176" s="43"/>
      <c r="G176" s="43"/>
      <c r="H176" s="43"/>
      <c r="I176" s="43"/>
      <c r="J176" s="34">
        <f t="shared" si="62"/>
        <v>0</v>
      </c>
      <c r="K176" s="55"/>
      <c r="L176" s="43"/>
      <c r="M176" s="34">
        <f t="shared" ref="M176" si="64">SUM(K176:L176)</f>
        <v>0</v>
      </c>
      <c r="N176" s="55"/>
      <c r="O176" s="43"/>
      <c r="P176" s="34">
        <f t="shared" si="63"/>
        <v>0</v>
      </c>
      <c r="Q176" s="35">
        <f t="shared" si="60"/>
        <v>0</v>
      </c>
      <c r="R176" s="88"/>
    </row>
    <row r="177" spans="1:19" x14ac:dyDescent="0.3">
      <c r="A177" s="128" t="s">
        <v>135</v>
      </c>
      <c r="B177" s="129"/>
      <c r="C177" s="119" t="s">
        <v>314</v>
      </c>
      <c r="D177" s="130"/>
      <c r="E177" s="37">
        <v>0</v>
      </c>
      <c r="F177" s="38">
        <v>0</v>
      </c>
      <c r="G177" s="38">
        <v>36400</v>
      </c>
      <c r="H177" s="38">
        <v>0</v>
      </c>
      <c r="I177" s="38">
        <v>0</v>
      </c>
      <c r="J177" s="29">
        <f t="shared" si="59"/>
        <v>36400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8"/>
        <v>0</v>
      </c>
      <c r="Q177" s="41">
        <f t="shared" si="60"/>
        <v>36400</v>
      </c>
      <c r="R177" s="88"/>
    </row>
    <row r="178" spans="1:19" x14ac:dyDescent="0.3">
      <c r="A178" s="128"/>
      <c r="B178" s="129"/>
      <c r="C178" s="119"/>
      <c r="D178" s="130"/>
      <c r="E178" s="42"/>
      <c r="F178" s="43"/>
      <c r="G178" s="43"/>
      <c r="H178" s="43"/>
      <c r="I178" s="43"/>
      <c r="J178" s="34">
        <f t="shared" si="59"/>
        <v>0</v>
      </c>
      <c r="K178" s="55"/>
      <c r="L178" s="43"/>
      <c r="M178" s="34">
        <f t="shared" si="55"/>
        <v>0</v>
      </c>
      <c r="N178" s="55"/>
      <c r="O178" s="43"/>
      <c r="P178" s="34">
        <f t="shared" si="58"/>
        <v>0</v>
      </c>
      <c r="Q178" s="35">
        <f t="shared" si="60"/>
        <v>0</v>
      </c>
      <c r="R178" s="88"/>
    </row>
    <row r="179" spans="1:19" x14ac:dyDescent="0.3">
      <c r="A179" s="128" t="s">
        <v>135</v>
      </c>
      <c r="B179" s="129"/>
      <c r="C179" s="119" t="s">
        <v>256</v>
      </c>
      <c r="D179" s="130"/>
      <c r="E179" s="37">
        <v>0</v>
      </c>
      <c r="F179" s="38">
        <v>0</v>
      </c>
      <c r="G179" s="38">
        <v>3500</v>
      </c>
      <c r="H179" s="38">
        <v>0</v>
      </c>
      <c r="I179" s="38">
        <v>0</v>
      </c>
      <c r="J179" s="29">
        <f t="shared" ref="J179:J180" si="65">SUM(E179:I179)</f>
        <v>3500</v>
      </c>
      <c r="K179" s="44">
        <v>0</v>
      </c>
      <c r="L179" s="38">
        <v>0</v>
      </c>
      <c r="M179" s="40">
        <f t="shared" ref="M179:M180" si="66">SUM(K179:L179)</f>
        <v>0</v>
      </c>
      <c r="N179" s="44">
        <v>0</v>
      </c>
      <c r="O179" s="38">
        <v>0</v>
      </c>
      <c r="P179" s="40">
        <f t="shared" ref="P179:P192" si="67">SUM(N179:O179)</f>
        <v>0</v>
      </c>
      <c r="Q179" s="41">
        <f t="shared" si="60"/>
        <v>3500</v>
      </c>
      <c r="R179" s="88"/>
    </row>
    <row r="180" spans="1:19" x14ac:dyDescent="0.3">
      <c r="A180" s="128"/>
      <c r="B180" s="129"/>
      <c r="C180" s="119"/>
      <c r="D180" s="130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6"/>
        <v>0</v>
      </c>
      <c r="N180" s="55"/>
      <c r="O180" s="43"/>
      <c r="P180" s="34">
        <f t="shared" si="67"/>
        <v>0</v>
      </c>
      <c r="Q180" s="35">
        <f t="shared" si="60"/>
        <v>0</v>
      </c>
      <c r="R180" s="88"/>
    </row>
    <row r="181" spans="1:19" x14ac:dyDescent="0.3">
      <c r="A181" s="128" t="s">
        <v>135</v>
      </c>
      <c r="B181" s="129"/>
      <c r="C181" s="119" t="s">
        <v>212</v>
      </c>
      <c r="D181" s="130"/>
      <c r="E181" s="37">
        <v>0</v>
      </c>
      <c r="F181" s="38">
        <v>0</v>
      </c>
      <c r="G181" s="38">
        <v>150</v>
      </c>
      <c r="H181" s="38">
        <v>0</v>
      </c>
      <c r="I181" s="38">
        <v>0</v>
      </c>
      <c r="J181" s="29">
        <f>SUM(E181:I181)</f>
        <v>150</v>
      </c>
      <c r="K181" s="44">
        <v>0</v>
      </c>
      <c r="L181" s="38">
        <v>0</v>
      </c>
      <c r="M181" s="40">
        <f>SUM(K181:L181)</f>
        <v>0</v>
      </c>
      <c r="N181" s="44">
        <v>0</v>
      </c>
      <c r="O181" s="38">
        <v>0</v>
      </c>
      <c r="P181" s="40">
        <f t="shared" si="67"/>
        <v>0</v>
      </c>
      <c r="Q181" s="41">
        <f t="shared" si="60"/>
        <v>150</v>
      </c>
      <c r="R181" s="88"/>
    </row>
    <row r="182" spans="1:19" x14ac:dyDescent="0.3">
      <c r="A182" s="128"/>
      <c r="B182" s="129"/>
      <c r="C182" s="119"/>
      <c r="D182" s="130"/>
      <c r="E182" s="42"/>
      <c r="F182" s="43"/>
      <c r="G182" s="43"/>
      <c r="H182" s="43"/>
      <c r="I182" s="43"/>
      <c r="J182" s="34">
        <f t="shared" si="59"/>
        <v>0</v>
      </c>
      <c r="K182" s="55"/>
      <c r="L182" s="43"/>
      <c r="M182" s="34">
        <f t="shared" si="55"/>
        <v>0</v>
      </c>
      <c r="N182" s="55"/>
      <c r="O182" s="43"/>
      <c r="P182" s="34">
        <f t="shared" si="67"/>
        <v>0</v>
      </c>
      <c r="Q182" s="35">
        <f t="shared" si="60"/>
        <v>0</v>
      </c>
      <c r="R182" s="88"/>
    </row>
    <row r="183" spans="1:19" x14ac:dyDescent="0.3">
      <c r="A183" s="128" t="s">
        <v>255</v>
      </c>
      <c r="B183" s="129"/>
      <c r="C183" s="119" t="s">
        <v>136</v>
      </c>
      <c r="D183" s="130"/>
      <c r="E183" s="37">
        <v>0</v>
      </c>
      <c r="F183" s="38">
        <v>0</v>
      </c>
      <c r="G183" s="38">
        <v>2540</v>
      </c>
      <c r="H183" s="38">
        <v>0</v>
      </c>
      <c r="I183" s="38">
        <v>0</v>
      </c>
      <c r="J183" s="29">
        <f t="shared" ref="J183:J191" si="68">SUM(E183:I183)</f>
        <v>2540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7"/>
        <v>0</v>
      </c>
      <c r="Q183" s="41">
        <f t="shared" si="60"/>
        <v>2540</v>
      </c>
      <c r="R183" s="88"/>
    </row>
    <row r="184" spans="1:19" x14ac:dyDescent="0.3">
      <c r="A184" s="128"/>
      <c r="B184" s="129"/>
      <c r="C184" s="119"/>
      <c r="D184" s="130"/>
      <c r="E184" s="42"/>
      <c r="F184" s="43"/>
      <c r="G184" s="43"/>
      <c r="H184" s="43"/>
      <c r="I184" s="43"/>
      <c r="J184" s="34">
        <f t="shared" si="59"/>
        <v>0</v>
      </c>
      <c r="K184" s="55"/>
      <c r="L184" s="43"/>
      <c r="M184" s="34">
        <f t="shared" si="55"/>
        <v>0</v>
      </c>
      <c r="N184" s="55"/>
      <c r="O184" s="43"/>
      <c r="P184" s="34">
        <f t="shared" si="67"/>
        <v>0</v>
      </c>
      <c r="Q184" s="35">
        <f t="shared" si="60"/>
        <v>0</v>
      </c>
      <c r="R184" s="88"/>
    </row>
    <row r="185" spans="1:19" x14ac:dyDescent="0.3">
      <c r="A185" s="128" t="s">
        <v>135</v>
      </c>
      <c r="B185" s="129"/>
      <c r="C185" s="119" t="s">
        <v>257</v>
      </c>
      <c r="D185" s="130"/>
      <c r="E185" s="37">
        <v>0</v>
      </c>
      <c r="F185" s="38">
        <v>0</v>
      </c>
      <c r="G185" s="38">
        <v>1500</v>
      </c>
      <c r="H185" s="38">
        <v>0</v>
      </c>
      <c r="I185" s="38">
        <v>0</v>
      </c>
      <c r="J185" s="29">
        <f t="shared" si="68"/>
        <v>1500</v>
      </c>
      <c r="K185" s="44">
        <v>0</v>
      </c>
      <c r="L185" s="38">
        <v>0</v>
      </c>
      <c r="M185" s="40">
        <f t="shared" si="55"/>
        <v>0</v>
      </c>
      <c r="N185" s="44">
        <v>0</v>
      </c>
      <c r="O185" s="38">
        <v>0</v>
      </c>
      <c r="P185" s="40">
        <f t="shared" si="67"/>
        <v>0</v>
      </c>
      <c r="Q185" s="41">
        <f t="shared" si="60"/>
        <v>1500</v>
      </c>
      <c r="R185" s="88"/>
    </row>
    <row r="186" spans="1:19" x14ac:dyDescent="0.3">
      <c r="A186" s="128"/>
      <c r="B186" s="129"/>
      <c r="C186" s="119"/>
      <c r="D186" s="130"/>
      <c r="E186" s="42"/>
      <c r="F186" s="43"/>
      <c r="G186" s="43"/>
      <c r="H186" s="43"/>
      <c r="I186" s="43"/>
      <c r="J186" s="34">
        <f t="shared" si="59"/>
        <v>0</v>
      </c>
      <c r="K186" s="55"/>
      <c r="L186" s="43"/>
      <c r="M186" s="34">
        <f t="shared" si="55"/>
        <v>0</v>
      </c>
      <c r="N186" s="55"/>
      <c r="O186" s="43"/>
      <c r="P186" s="34">
        <f t="shared" si="67"/>
        <v>0</v>
      </c>
      <c r="Q186" s="35">
        <f t="shared" si="60"/>
        <v>0</v>
      </c>
      <c r="R186" s="88"/>
    </row>
    <row r="187" spans="1:19" x14ac:dyDescent="0.3">
      <c r="A187" s="128" t="s">
        <v>255</v>
      </c>
      <c r="B187" s="129"/>
      <c r="C187" s="119" t="s">
        <v>224</v>
      </c>
      <c r="D187" s="130"/>
      <c r="E187" s="37">
        <v>0</v>
      </c>
      <c r="F187" s="38">
        <v>0</v>
      </c>
      <c r="G187" s="38">
        <v>750</v>
      </c>
      <c r="H187" s="38">
        <v>0</v>
      </c>
      <c r="I187" s="38">
        <v>0</v>
      </c>
      <c r="J187" s="29">
        <f t="shared" si="68"/>
        <v>750</v>
      </c>
      <c r="K187" s="44">
        <v>0</v>
      </c>
      <c r="L187" s="38">
        <v>0</v>
      </c>
      <c r="M187" s="40">
        <f t="shared" si="55"/>
        <v>0</v>
      </c>
      <c r="N187" s="44">
        <v>0</v>
      </c>
      <c r="O187" s="38">
        <v>0</v>
      </c>
      <c r="P187" s="40">
        <f t="shared" si="67"/>
        <v>0</v>
      </c>
      <c r="Q187" s="41">
        <f t="shared" si="60"/>
        <v>750</v>
      </c>
      <c r="R187" s="88"/>
    </row>
    <row r="188" spans="1:19" x14ac:dyDescent="0.3">
      <c r="A188" s="128"/>
      <c r="B188" s="129"/>
      <c r="C188" s="119"/>
      <c r="D188" s="130"/>
      <c r="E188" s="42"/>
      <c r="F188" s="43"/>
      <c r="G188" s="43"/>
      <c r="H188" s="43"/>
      <c r="I188" s="43"/>
      <c r="J188" s="34">
        <f t="shared" si="59"/>
        <v>0</v>
      </c>
      <c r="K188" s="55"/>
      <c r="L188" s="43"/>
      <c r="M188" s="34">
        <f t="shared" si="55"/>
        <v>0</v>
      </c>
      <c r="N188" s="55"/>
      <c r="O188" s="43"/>
      <c r="P188" s="34">
        <f t="shared" si="67"/>
        <v>0</v>
      </c>
      <c r="Q188" s="35">
        <f t="shared" si="60"/>
        <v>0</v>
      </c>
      <c r="R188" s="88"/>
    </row>
    <row r="189" spans="1:19" x14ac:dyDescent="0.3">
      <c r="A189" s="128" t="s">
        <v>285</v>
      </c>
      <c r="B189" s="129"/>
      <c r="C189" s="119" t="s">
        <v>286</v>
      </c>
      <c r="D189" s="130"/>
      <c r="E189" s="37">
        <v>0</v>
      </c>
      <c r="F189" s="38">
        <v>0</v>
      </c>
      <c r="G189" s="38">
        <v>11200</v>
      </c>
      <c r="H189" s="38">
        <v>0</v>
      </c>
      <c r="I189" s="38">
        <v>0</v>
      </c>
      <c r="J189" s="29">
        <f t="shared" si="68"/>
        <v>11200</v>
      </c>
      <c r="K189" s="44">
        <v>0</v>
      </c>
      <c r="L189" s="38">
        <v>0</v>
      </c>
      <c r="M189" s="40">
        <f>SUM(K189:L189)</f>
        <v>0</v>
      </c>
      <c r="N189" s="44">
        <v>0</v>
      </c>
      <c r="O189" s="38">
        <v>0</v>
      </c>
      <c r="P189" s="40">
        <f t="shared" si="67"/>
        <v>0</v>
      </c>
      <c r="Q189" s="41">
        <f t="shared" si="60"/>
        <v>11200</v>
      </c>
      <c r="R189" s="128" t="s">
        <v>285</v>
      </c>
      <c r="S189" s="104">
        <f t="shared" ref="S189:S190" si="69">Q189+Q191</f>
        <v>15200</v>
      </c>
    </row>
    <row r="190" spans="1:19" x14ac:dyDescent="0.3">
      <c r="A190" s="128"/>
      <c r="B190" s="129"/>
      <c r="C190" s="119"/>
      <c r="D190" s="130"/>
      <c r="E190" s="42"/>
      <c r="F190" s="43"/>
      <c r="G190" s="43"/>
      <c r="H190" s="43"/>
      <c r="I190" s="43"/>
      <c r="J190" s="34">
        <f t="shared" si="59"/>
        <v>0</v>
      </c>
      <c r="K190" s="55"/>
      <c r="L190" s="43"/>
      <c r="M190" s="34">
        <f t="shared" si="55"/>
        <v>0</v>
      </c>
      <c r="N190" s="55"/>
      <c r="O190" s="43"/>
      <c r="P190" s="34">
        <f t="shared" si="67"/>
        <v>0</v>
      </c>
      <c r="Q190" s="35">
        <f t="shared" si="60"/>
        <v>0</v>
      </c>
      <c r="R190" s="128"/>
      <c r="S190" s="105">
        <f t="shared" si="69"/>
        <v>0</v>
      </c>
    </row>
    <row r="191" spans="1:19" x14ac:dyDescent="0.3">
      <c r="A191" s="128" t="s">
        <v>285</v>
      </c>
      <c r="B191" s="129"/>
      <c r="C191" s="119" t="s">
        <v>315</v>
      </c>
      <c r="D191" s="130"/>
      <c r="E191" s="37">
        <v>0</v>
      </c>
      <c r="F191" s="38">
        <v>0</v>
      </c>
      <c r="G191" s="38">
        <v>4000</v>
      </c>
      <c r="H191" s="38">
        <v>0</v>
      </c>
      <c r="I191" s="38">
        <v>0</v>
      </c>
      <c r="J191" s="29">
        <f t="shared" si="68"/>
        <v>4000</v>
      </c>
      <c r="K191" s="44">
        <v>0</v>
      </c>
      <c r="L191" s="38">
        <v>0</v>
      </c>
      <c r="M191" s="40">
        <f t="shared" si="55"/>
        <v>0</v>
      </c>
      <c r="N191" s="44">
        <v>0</v>
      </c>
      <c r="O191" s="38">
        <v>0</v>
      </c>
      <c r="P191" s="40">
        <f t="shared" si="67"/>
        <v>0</v>
      </c>
      <c r="Q191" s="41">
        <f t="shared" si="60"/>
        <v>4000</v>
      </c>
      <c r="R191" s="88"/>
    </row>
    <row r="192" spans="1:19" ht="14.4" thickBot="1" x14ac:dyDescent="0.35">
      <c r="A192" s="133"/>
      <c r="B192" s="134"/>
      <c r="C192" s="135"/>
      <c r="D192" s="127"/>
      <c r="E192" s="51"/>
      <c r="F192" s="45"/>
      <c r="G192" s="45"/>
      <c r="H192" s="45"/>
      <c r="I192" s="45"/>
      <c r="J192" s="24">
        <f t="shared" si="59"/>
        <v>0</v>
      </c>
      <c r="K192" s="56"/>
      <c r="L192" s="45"/>
      <c r="M192" s="24">
        <f t="shared" si="55"/>
        <v>0</v>
      </c>
      <c r="N192" s="56"/>
      <c r="O192" s="45"/>
      <c r="P192" s="24">
        <f t="shared" si="67"/>
        <v>0</v>
      </c>
      <c r="Q192" s="25">
        <f t="shared" si="60"/>
        <v>0</v>
      </c>
      <c r="R192" s="88"/>
    </row>
    <row r="193" spans="1:19" s="89" customFormat="1" ht="14.4" thickBot="1" x14ac:dyDescent="0.35">
      <c r="A193" s="85"/>
      <c r="B193" s="85"/>
      <c r="C193" s="86"/>
      <c r="D193" s="85"/>
      <c r="E193" s="87"/>
      <c r="F193" s="87"/>
      <c r="G193" s="87"/>
      <c r="H193" s="87"/>
      <c r="I193" s="87"/>
      <c r="J193" s="88"/>
      <c r="K193" s="87"/>
      <c r="L193" s="87"/>
      <c r="M193" s="88"/>
      <c r="N193" s="87"/>
      <c r="O193" s="87"/>
      <c r="P193" s="88"/>
      <c r="Q193" s="88"/>
      <c r="R193" s="88"/>
    </row>
    <row r="194" spans="1:19" x14ac:dyDescent="0.3">
      <c r="A194" s="120" t="s">
        <v>137</v>
      </c>
      <c r="B194" s="121"/>
      <c r="C194" s="124" t="s">
        <v>138</v>
      </c>
      <c r="D194" s="126"/>
      <c r="E194" s="16">
        <f>E196+E202+E204+E206+E222+E224+E226+E228+E238+E240</f>
        <v>99672</v>
      </c>
      <c r="F194" s="17">
        <f t="shared" ref="F194:I194" si="70">F196+F202+F204+F206+F222+F224+F226+F228+F238+F240</f>
        <v>34447</v>
      </c>
      <c r="G194" s="17">
        <f t="shared" si="70"/>
        <v>279420</v>
      </c>
      <c r="H194" s="17">
        <f t="shared" si="70"/>
        <v>877</v>
      </c>
      <c r="I194" s="17">
        <f t="shared" si="70"/>
        <v>7720</v>
      </c>
      <c r="J194" s="19">
        <f>SUM(E194:I194)</f>
        <v>422136</v>
      </c>
      <c r="K194" s="52">
        <f t="shared" ref="K194:L195" si="71">K196+K202+K204+K206+K222+K224+K226+K228+K238+K240</f>
        <v>0</v>
      </c>
      <c r="L194" s="17">
        <f t="shared" si="71"/>
        <v>0</v>
      </c>
      <c r="M194" s="19">
        <f t="shared" ref="M194:M229" si="72">SUM(K194:L194)</f>
        <v>0</v>
      </c>
      <c r="N194" s="52">
        <f t="shared" ref="N194:O195" si="73">N196+N202+N204+N206+N222+N224+N226+N228+N238+N240</f>
        <v>0</v>
      </c>
      <c r="O194" s="17">
        <f>O196+O202+O204+O206+O222+O224+O226+O228+O238+O240</f>
        <v>110132</v>
      </c>
      <c r="P194" s="19">
        <f>SUM(N194:O194)</f>
        <v>110132</v>
      </c>
      <c r="Q194" s="20">
        <f>P194+M194+J194</f>
        <v>532268</v>
      </c>
      <c r="R194" s="88"/>
    </row>
    <row r="195" spans="1:19" ht="14.4" thickBot="1" x14ac:dyDescent="0.35">
      <c r="A195" s="122"/>
      <c r="B195" s="123"/>
      <c r="C195" s="125"/>
      <c r="D195" s="127"/>
      <c r="E195" s="21">
        <f t="shared" ref="E195:I195" si="74">E197+E203+E205+E207+E223+E225+E227+E229+E239+E241</f>
        <v>0</v>
      </c>
      <c r="F195" s="22">
        <f t="shared" si="74"/>
        <v>0</v>
      </c>
      <c r="G195" s="22">
        <f t="shared" si="74"/>
        <v>0</v>
      </c>
      <c r="H195" s="22">
        <f t="shared" si="74"/>
        <v>0</v>
      </c>
      <c r="I195" s="22">
        <f t="shared" si="74"/>
        <v>0</v>
      </c>
      <c r="J195" s="24">
        <f t="shared" ref="J195:J241" si="75">SUM(E195:I195)</f>
        <v>0</v>
      </c>
      <c r="K195" s="53">
        <f t="shared" si="71"/>
        <v>0</v>
      </c>
      <c r="L195" s="22">
        <f t="shared" si="71"/>
        <v>0</v>
      </c>
      <c r="M195" s="24">
        <f t="shared" si="72"/>
        <v>0</v>
      </c>
      <c r="N195" s="53">
        <f t="shared" si="73"/>
        <v>0</v>
      </c>
      <c r="O195" s="22">
        <f t="shared" si="73"/>
        <v>0</v>
      </c>
      <c r="P195" s="24">
        <f t="shared" ref="P195:P241" si="76">SUM(N195:O195)</f>
        <v>0</v>
      </c>
      <c r="Q195" s="25">
        <f t="shared" ref="Q195:Q241" si="77">P195+M195+J195</f>
        <v>0</v>
      </c>
      <c r="R195" s="88"/>
    </row>
    <row r="196" spans="1:19" x14ac:dyDescent="0.3">
      <c r="A196" s="155" t="s">
        <v>139</v>
      </c>
      <c r="B196" s="137"/>
      <c r="C196" s="138" t="s">
        <v>318</v>
      </c>
      <c r="D196" s="100" t="s">
        <v>26</v>
      </c>
      <c r="E196" s="16">
        <f>E198+E200</f>
        <v>48151</v>
      </c>
      <c r="F196" s="17">
        <f>F198+F200</f>
        <v>16441</v>
      </c>
      <c r="G196" s="17">
        <f t="shared" ref="G196:I197" si="78">G198+G200</f>
        <v>13139</v>
      </c>
      <c r="H196" s="17">
        <f t="shared" si="78"/>
        <v>386</v>
      </c>
      <c r="I196" s="17">
        <f t="shared" si="78"/>
        <v>0</v>
      </c>
      <c r="J196" s="18">
        <f t="shared" ref="J196:J201" si="79">SUM(E196:I196)</f>
        <v>78117</v>
      </c>
      <c r="K196" s="16">
        <f>K198+K200</f>
        <v>0</v>
      </c>
      <c r="L196" s="17">
        <f>L198+L200</f>
        <v>0</v>
      </c>
      <c r="M196" s="18">
        <f t="shared" ref="M196:M201" si="80">SUM(K196:L196)</f>
        <v>0</v>
      </c>
      <c r="N196" s="16">
        <f>N198+N200</f>
        <v>0</v>
      </c>
      <c r="O196" s="17">
        <f>O198+O200</f>
        <v>0</v>
      </c>
      <c r="P196" s="19">
        <f t="shared" ref="P196:P201" si="81">SUM(N196:O196)</f>
        <v>0</v>
      </c>
      <c r="Q196" s="20">
        <f t="shared" si="77"/>
        <v>78117</v>
      </c>
      <c r="R196" s="88"/>
    </row>
    <row r="197" spans="1:19" x14ac:dyDescent="0.3">
      <c r="A197" s="118"/>
      <c r="B197" s="129"/>
      <c r="C197" s="119"/>
      <c r="D197" s="36"/>
      <c r="E197" s="31">
        <f>E199+E201</f>
        <v>0</v>
      </c>
      <c r="F197" s="32">
        <f>F199+F201</f>
        <v>0</v>
      </c>
      <c r="G197" s="32">
        <f t="shared" si="78"/>
        <v>0</v>
      </c>
      <c r="H197" s="32">
        <f t="shared" si="78"/>
        <v>0</v>
      </c>
      <c r="I197" s="32">
        <f t="shared" si="78"/>
        <v>0</v>
      </c>
      <c r="J197" s="33">
        <f t="shared" si="79"/>
        <v>0</v>
      </c>
      <c r="K197" s="31">
        <f>K199+K201</f>
        <v>0</v>
      </c>
      <c r="L197" s="32">
        <f>L199+L201</f>
        <v>0</v>
      </c>
      <c r="M197" s="33">
        <f t="shared" si="80"/>
        <v>0</v>
      </c>
      <c r="N197" s="31">
        <f>N199+N201</f>
        <v>0</v>
      </c>
      <c r="O197" s="32">
        <f>O199+O201</f>
        <v>0</v>
      </c>
      <c r="P197" s="34">
        <f t="shared" si="81"/>
        <v>0</v>
      </c>
      <c r="Q197" s="35">
        <f t="shared" si="77"/>
        <v>0</v>
      </c>
      <c r="R197" s="88"/>
    </row>
    <row r="198" spans="1:19" x14ac:dyDescent="0.3">
      <c r="A198" s="128"/>
      <c r="B198" s="129" t="s">
        <v>320</v>
      </c>
      <c r="C198" s="114" t="s">
        <v>258</v>
      </c>
      <c r="D198" s="36"/>
      <c r="E198" s="37">
        <v>40320</v>
      </c>
      <c r="F198" s="38">
        <v>14092</v>
      </c>
      <c r="G198" s="38">
        <v>11819</v>
      </c>
      <c r="H198" s="38">
        <v>282</v>
      </c>
      <c r="I198" s="38">
        <v>0</v>
      </c>
      <c r="J198" s="39">
        <f t="shared" si="79"/>
        <v>66513</v>
      </c>
      <c r="K198" s="37">
        <v>0</v>
      </c>
      <c r="L198" s="38">
        <v>0</v>
      </c>
      <c r="M198" s="39">
        <f t="shared" si="80"/>
        <v>0</v>
      </c>
      <c r="N198" s="37">
        <v>0</v>
      </c>
      <c r="O198" s="38">
        <v>0</v>
      </c>
      <c r="P198" s="40">
        <f t="shared" si="81"/>
        <v>0</v>
      </c>
      <c r="Q198" s="41">
        <f t="shared" si="77"/>
        <v>66513</v>
      </c>
      <c r="R198" s="88"/>
    </row>
    <row r="199" spans="1:19" x14ac:dyDescent="0.3">
      <c r="A199" s="128"/>
      <c r="B199" s="129"/>
      <c r="C199" s="119"/>
      <c r="D199" s="36"/>
      <c r="E199" s="42"/>
      <c r="F199" s="43"/>
      <c r="G199" s="43"/>
      <c r="H199" s="43"/>
      <c r="I199" s="43"/>
      <c r="J199" s="33">
        <f t="shared" si="79"/>
        <v>0</v>
      </c>
      <c r="K199" s="42"/>
      <c r="L199" s="43"/>
      <c r="M199" s="33">
        <f t="shared" si="80"/>
        <v>0</v>
      </c>
      <c r="N199" s="42"/>
      <c r="O199" s="43"/>
      <c r="P199" s="34">
        <f t="shared" si="81"/>
        <v>0</v>
      </c>
      <c r="Q199" s="35">
        <f t="shared" si="77"/>
        <v>0</v>
      </c>
      <c r="R199" s="88"/>
    </row>
    <row r="200" spans="1:19" x14ac:dyDescent="0.3">
      <c r="A200" s="128"/>
      <c r="B200" s="129" t="s">
        <v>321</v>
      </c>
      <c r="C200" s="114" t="s">
        <v>319</v>
      </c>
      <c r="D200" s="36"/>
      <c r="E200" s="37">
        <v>7831</v>
      </c>
      <c r="F200" s="38">
        <v>2349</v>
      </c>
      <c r="G200" s="38">
        <v>1320</v>
      </c>
      <c r="H200" s="38">
        <v>104</v>
      </c>
      <c r="I200" s="38">
        <v>0</v>
      </c>
      <c r="J200" s="39">
        <f t="shared" si="79"/>
        <v>11604</v>
      </c>
      <c r="K200" s="37">
        <v>0</v>
      </c>
      <c r="L200" s="38">
        <v>0</v>
      </c>
      <c r="M200" s="39">
        <f t="shared" si="80"/>
        <v>0</v>
      </c>
      <c r="N200" s="37">
        <v>0</v>
      </c>
      <c r="O200" s="38">
        <v>0</v>
      </c>
      <c r="P200" s="40">
        <f t="shared" si="81"/>
        <v>0</v>
      </c>
      <c r="Q200" s="41">
        <f t="shared" si="77"/>
        <v>11604</v>
      </c>
      <c r="R200" s="88"/>
    </row>
    <row r="201" spans="1:19" x14ac:dyDescent="0.3">
      <c r="A201" s="128"/>
      <c r="B201" s="129"/>
      <c r="C201" s="119"/>
      <c r="D201" s="36"/>
      <c r="E201" s="42"/>
      <c r="F201" s="43"/>
      <c r="G201" s="43"/>
      <c r="H201" s="43"/>
      <c r="I201" s="43"/>
      <c r="J201" s="33">
        <f t="shared" si="79"/>
        <v>0</v>
      </c>
      <c r="K201" s="42"/>
      <c r="L201" s="43"/>
      <c r="M201" s="33">
        <f t="shared" si="80"/>
        <v>0</v>
      </c>
      <c r="N201" s="42"/>
      <c r="O201" s="43"/>
      <c r="P201" s="34">
        <f t="shared" si="81"/>
        <v>0</v>
      </c>
      <c r="Q201" s="35">
        <f t="shared" si="77"/>
        <v>0</v>
      </c>
      <c r="R201" s="88"/>
    </row>
    <row r="202" spans="1:19" x14ac:dyDescent="0.3">
      <c r="A202" s="128" t="s">
        <v>140</v>
      </c>
      <c r="B202" s="129"/>
      <c r="C202" s="119" t="s">
        <v>141</v>
      </c>
      <c r="D202" s="36" t="s">
        <v>142</v>
      </c>
      <c r="E202" s="37">
        <v>0</v>
      </c>
      <c r="F202" s="38">
        <v>0</v>
      </c>
      <c r="G202" s="38">
        <v>1600</v>
      </c>
      <c r="H202" s="38">
        <v>0</v>
      </c>
      <c r="I202" s="38">
        <v>0</v>
      </c>
      <c r="J202" s="29">
        <f t="shared" si="75"/>
        <v>1600</v>
      </c>
      <c r="K202" s="44">
        <v>0</v>
      </c>
      <c r="L202" s="38">
        <v>0</v>
      </c>
      <c r="M202" s="40">
        <f t="shared" si="72"/>
        <v>0</v>
      </c>
      <c r="N202" s="44">
        <v>0</v>
      </c>
      <c r="O202" s="38">
        <v>0</v>
      </c>
      <c r="P202" s="40">
        <f t="shared" si="76"/>
        <v>0</v>
      </c>
      <c r="Q202" s="41">
        <f t="shared" si="77"/>
        <v>1600</v>
      </c>
      <c r="R202" s="88"/>
    </row>
    <row r="203" spans="1:19" x14ac:dyDescent="0.3">
      <c r="A203" s="128"/>
      <c r="B203" s="129"/>
      <c r="C203" s="119"/>
      <c r="D203" s="36"/>
      <c r="E203" s="42"/>
      <c r="F203" s="43"/>
      <c r="G203" s="43"/>
      <c r="H203" s="43"/>
      <c r="I203" s="43"/>
      <c r="J203" s="34">
        <f t="shared" si="75"/>
        <v>0</v>
      </c>
      <c r="K203" s="55"/>
      <c r="L203" s="43"/>
      <c r="M203" s="34">
        <f t="shared" si="72"/>
        <v>0</v>
      </c>
      <c r="N203" s="55"/>
      <c r="O203" s="43"/>
      <c r="P203" s="34">
        <f t="shared" si="76"/>
        <v>0</v>
      </c>
      <c r="Q203" s="35">
        <f t="shared" si="77"/>
        <v>0</v>
      </c>
      <c r="R203" s="88"/>
    </row>
    <row r="204" spans="1:19" x14ac:dyDescent="0.3">
      <c r="A204" s="128" t="s">
        <v>143</v>
      </c>
      <c r="B204" s="129"/>
      <c r="C204" s="119" t="s">
        <v>144</v>
      </c>
      <c r="D204" s="36" t="s">
        <v>26</v>
      </c>
      <c r="E204" s="37">
        <v>0</v>
      </c>
      <c r="F204" s="38">
        <v>0</v>
      </c>
      <c r="G204" s="97">
        <v>17000</v>
      </c>
      <c r="H204" s="38">
        <v>0</v>
      </c>
      <c r="I204" s="38">
        <v>0</v>
      </c>
      <c r="J204" s="29">
        <f t="shared" si="75"/>
        <v>17000</v>
      </c>
      <c r="K204" s="44">
        <v>0</v>
      </c>
      <c r="L204" s="38">
        <v>0</v>
      </c>
      <c r="M204" s="40">
        <f t="shared" si="72"/>
        <v>0</v>
      </c>
      <c r="N204" s="44">
        <v>0</v>
      </c>
      <c r="O204" s="38">
        <v>0</v>
      </c>
      <c r="P204" s="40">
        <f t="shared" si="76"/>
        <v>0</v>
      </c>
      <c r="Q204" s="41">
        <f t="shared" si="77"/>
        <v>17000</v>
      </c>
      <c r="R204" s="88"/>
    </row>
    <row r="205" spans="1:19" x14ac:dyDescent="0.3">
      <c r="A205" s="128"/>
      <c r="B205" s="129"/>
      <c r="C205" s="119"/>
      <c r="D205" s="36"/>
      <c r="E205" s="42"/>
      <c r="F205" s="43"/>
      <c r="G205" s="43"/>
      <c r="H205" s="43"/>
      <c r="I205" s="43"/>
      <c r="J205" s="34">
        <f t="shared" si="75"/>
        <v>0</v>
      </c>
      <c r="K205" s="55"/>
      <c r="L205" s="43"/>
      <c r="M205" s="34">
        <f t="shared" si="72"/>
        <v>0</v>
      </c>
      <c r="N205" s="55"/>
      <c r="O205" s="43"/>
      <c r="P205" s="34">
        <f t="shared" si="76"/>
        <v>0</v>
      </c>
      <c r="Q205" s="35">
        <f t="shared" si="77"/>
        <v>0</v>
      </c>
      <c r="R205" s="88"/>
    </row>
    <row r="206" spans="1:19" x14ac:dyDescent="0.3">
      <c r="A206" s="128" t="s">
        <v>145</v>
      </c>
      <c r="B206" s="129"/>
      <c r="C206" s="119" t="s">
        <v>323</v>
      </c>
      <c r="D206" s="36" t="s">
        <v>112</v>
      </c>
      <c r="E206" s="37">
        <f>E208+E210+E212+E214+E216+E218+E220</f>
        <v>0</v>
      </c>
      <c r="F206" s="38">
        <f t="shared" ref="F206:I206" si="82">F208+F210+F212+F214+F216+F218+F220</f>
        <v>0</v>
      </c>
      <c r="G206" s="38">
        <f t="shared" si="82"/>
        <v>0</v>
      </c>
      <c r="H206" s="38">
        <f t="shared" si="82"/>
        <v>0</v>
      </c>
      <c r="I206" s="38">
        <f t="shared" si="82"/>
        <v>7720</v>
      </c>
      <c r="J206" s="29">
        <f>SUM(E206:I206)</f>
        <v>7720</v>
      </c>
      <c r="K206" s="44">
        <f t="shared" ref="K206:L207" si="83">K208+K210+K212+K214+K216+K218+K220</f>
        <v>0</v>
      </c>
      <c r="L206" s="38">
        <f t="shared" si="83"/>
        <v>0</v>
      </c>
      <c r="M206" s="40">
        <f t="shared" si="72"/>
        <v>0</v>
      </c>
      <c r="N206" s="44">
        <f t="shared" ref="N206:O207" si="84">N208+N210+N212+N214+N216+N218+N220</f>
        <v>0</v>
      </c>
      <c r="O206" s="38">
        <f>O208+O210+O212+O214+O216+O218+O220</f>
        <v>110132</v>
      </c>
      <c r="P206" s="40">
        <f>SUM(N206:O206)</f>
        <v>110132</v>
      </c>
      <c r="Q206" s="41">
        <f>P206+M206+J206</f>
        <v>117852</v>
      </c>
      <c r="R206" s="128" t="s">
        <v>145</v>
      </c>
      <c r="S206" s="104">
        <f>Q206+Q222</f>
        <v>123352</v>
      </c>
    </row>
    <row r="207" spans="1:19" x14ac:dyDescent="0.3">
      <c r="A207" s="128"/>
      <c r="B207" s="129"/>
      <c r="C207" s="119"/>
      <c r="D207" s="36"/>
      <c r="E207" s="42">
        <f t="shared" ref="E207:I207" si="85">E209+E211+E213+E215+E217+E219+E221</f>
        <v>0</v>
      </c>
      <c r="F207" s="57">
        <f t="shared" si="85"/>
        <v>0</v>
      </c>
      <c r="G207" s="57">
        <f t="shared" si="85"/>
        <v>0</v>
      </c>
      <c r="H207" s="57">
        <f t="shared" si="85"/>
        <v>0</v>
      </c>
      <c r="I207" s="57">
        <f t="shared" si="85"/>
        <v>0</v>
      </c>
      <c r="J207" s="34">
        <f t="shared" si="75"/>
        <v>0</v>
      </c>
      <c r="K207" s="57">
        <f t="shared" si="83"/>
        <v>0</v>
      </c>
      <c r="L207" s="32">
        <f t="shared" si="83"/>
        <v>0</v>
      </c>
      <c r="M207" s="34">
        <f t="shared" si="72"/>
        <v>0</v>
      </c>
      <c r="N207" s="57">
        <f t="shared" si="84"/>
        <v>0</v>
      </c>
      <c r="O207" s="32">
        <f t="shared" si="84"/>
        <v>0</v>
      </c>
      <c r="P207" s="34">
        <f t="shared" si="76"/>
        <v>0</v>
      </c>
      <c r="Q207" s="35">
        <f t="shared" si="77"/>
        <v>0</v>
      </c>
      <c r="R207" s="128"/>
      <c r="S207" s="105">
        <f>Q207+Q223</f>
        <v>0</v>
      </c>
    </row>
    <row r="208" spans="1:19" x14ac:dyDescent="0.3">
      <c r="A208" s="128"/>
      <c r="B208" s="129" t="s">
        <v>259</v>
      </c>
      <c r="C208" s="119" t="s">
        <v>264</v>
      </c>
      <c r="D208" s="36" t="s">
        <v>112</v>
      </c>
      <c r="E208" s="37">
        <v>0</v>
      </c>
      <c r="F208" s="38">
        <v>0</v>
      </c>
      <c r="G208" s="97">
        <v>0</v>
      </c>
      <c r="H208" s="38">
        <v>0</v>
      </c>
      <c r="I208" s="38">
        <v>1100</v>
      </c>
      <c r="J208" s="29">
        <f t="shared" si="75"/>
        <v>1100</v>
      </c>
      <c r="K208" s="44">
        <v>0</v>
      </c>
      <c r="L208" s="38">
        <v>0</v>
      </c>
      <c r="M208" s="40">
        <f t="shared" si="72"/>
        <v>0</v>
      </c>
      <c r="N208" s="44">
        <v>0</v>
      </c>
      <c r="O208" s="38">
        <v>10000</v>
      </c>
      <c r="P208" s="40">
        <f t="shared" si="76"/>
        <v>10000</v>
      </c>
      <c r="Q208" s="41">
        <f t="shared" si="77"/>
        <v>11100</v>
      </c>
      <c r="R208" s="88"/>
    </row>
    <row r="209" spans="1:18" x14ac:dyDescent="0.3">
      <c r="A209" s="128"/>
      <c r="B209" s="129"/>
      <c r="C209" s="119"/>
      <c r="D209" s="36"/>
      <c r="E209" s="42"/>
      <c r="F209" s="43"/>
      <c r="G209" s="98"/>
      <c r="H209" s="43"/>
      <c r="I209" s="43"/>
      <c r="J209" s="34">
        <f t="shared" si="75"/>
        <v>0</v>
      </c>
      <c r="K209" s="55"/>
      <c r="L209" s="43"/>
      <c r="M209" s="34">
        <f t="shared" si="72"/>
        <v>0</v>
      </c>
      <c r="N209" s="55"/>
      <c r="O209" s="43"/>
      <c r="P209" s="34">
        <f t="shared" si="76"/>
        <v>0</v>
      </c>
      <c r="Q209" s="35">
        <f t="shared" si="77"/>
        <v>0</v>
      </c>
      <c r="R209" s="88"/>
    </row>
    <row r="210" spans="1:18" ht="12.75" customHeight="1" x14ac:dyDescent="0.3">
      <c r="A210" s="128"/>
      <c r="B210" s="129" t="s">
        <v>259</v>
      </c>
      <c r="C210" s="119" t="s">
        <v>266</v>
      </c>
      <c r="D210" s="36" t="s">
        <v>112</v>
      </c>
      <c r="E210" s="37">
        <v>0</v>
      </c>
      <c r="F210" s="38">
        <v>0</v>
      </c>
      <c r="G210" s="97">
        <v>0</v>
      </c>
      <c r="H210" s="38">
        <v>0</v>
      </c>
      <c r="I210" s="38">
        <v>2000</v>
      </c>
      <c r="J210" s="29">
        <f t="shared" si="75"/>
        <v>2000</v>
      </c>
      <c r="K210" s="44">
        <v>0</v>
      </c>
      <c r="L210" s="38">
        <v>0</v>
      </c>
      <c r="M210" s="40">
        <f t="shared" si="72"/>
        <v>0</v>
      </c>
      <c r="N210" s="44">
        <v>0</v>
      </c>
      <c r="O210" s="38">
        <v>11244</v>
      </c>
      <c r="P210" s="40">
        <f>SUM(N210:O210)</f>
        <v>11244</v>
      </c>
      <c r="Q210" s="41">
        <f t="shared" si="77"/>
        <v>13244</v>
      </c>
      <c r="R210" s="88"/>
    </row>
    <row r="211" spans="1:18" x14ac:dyDescent="0.3">
      <c r="A211" s="128"/>
      <c r="B211" s="129"/>
      <c r="C211" s="119"/>
      <c r="D211" s="36"/>
      <c r="E211" s="42"/>
      <c r="F211" s="43"/>
      <c r="G211" s="98"/>
      <c r="H211" s="43"/>
      <c r="I211" s="43"/>
      <c r="J211" s="34">
        <f t="shared" si="75"/>
        <v>0</v>
      </c>
      <c r="K211" s="55"/>
      <c r="L211" s="43"/>
      <c r="M211" s="34">
        <f t="shared" si="72"/>
        <v>0</v>
      </c>
      <c r="N211" s="55"/>
      <c r="O211" s="43"/>
      <c r="P211" s="34">
        <f t="shared" si="76"/>
        <v>0</v>
      </c>
      <c r="Q211" s="35">
        <f t="shared" si="77"/>
        <v>0</v>
      </c>
      <c r="R211" s="88"/>
    </row>
    <row r="212" spans="1:18" ht="12.75" customHeight="1" x14ac:dyDescent="0.3">
      <c r="A212" s="128"/>
      <c r="B212" s="129" t="s">
        <v>259</v>
      </c>
      <c r="C212" s="119" t="s">
        <v>265</v>
      </c>
      <c r="D212" s="36" t="s">
        <v>112</v>
      </c>
      <c r="E212" s="37">
        <v>0</v>
      </c>
      <c r="F212" s="38">
        <v>0</v>
      </c>
      <c r="G212" s="97">
        <v>0</v>
      </c>
      <c r="H212" s="38">
        <v>0</v>
      </c>
      <c r="I212" s="38">
        <v>750</v>
      </c>
      <c r="J212" s="29">
        <f t="shared" si="75"/>
        <v>750</v>
      </c>
      <c r="K212" s="44">
        <v>0</v>
      </c>
      <c r="L212" s="38">
        <v>0</v>
      </c>
      <c r="M212" s="40">
        <f t="shared" si="72"/>
        <v>0</v>
      </c>
      <c r="N212" s="44">
        <v>0</v>
      </c>
      <c r="O212" s="38">
        <v>32928</v>
      </c>
      <c r="P212" s="40">
        <f t="shared" si="76"/>
        <v>32928</v>
      </c>
      <c r="Q212" s="41">
        <f t="shared" si="77"/>
        <v>33678</v>
      </c>
      <c r="R212" s="88"/>
    </row>
    <row r="213" spans="1:18" x14ac:dyDescent="0.3">
      <c r="A213" s="128"/>
      <c r="B213" s="129"/>
      <c r="C213" s="119"/>
      <c r="D213" s="36"/>
      <c r="E213" s="42"/>
      <c r="F213" s="43"/>
      <c r="G213" s="98"/>
      <c r="H213" s="43"/>
      <c r="I213" s="43"/>
      <c r="J213" s="34">
        <f t="shared" si="75"/>
        <v>0</v>
      </c>
      <c r="K213" s="55"/>
      <c r="L213" s="43"/>
      <c r="M213" s="34">
        <f t="shared" si="72"/>
        <v>0</v>
      </c>
      <c r="N213" s="55"/>
      <c r="O213" s="43"/>
      <c r="P213" s="34">
        <f t="shared" si="76"/>
        <v>0</v>
      </c>
      <c r="Q213" s="35">
        <f t="shared" si="77"/>
        <v>0</v>
      </c>
      <c r="R213" s="88"/>
    </row>
    <row r="214" spans="1:18" x14ac:dyDescent="0.3">
      <c r="A214" s="128"/>
      <c r="B214" s="129" t="s">
        <v>259</v>
      </c>
      <c r="C214" s="119" t="s">
        <v>292</v>
      </c>
      <c r="D214" s="36" t="s">
        <v>112</v>
      </c>
      <c r="E214" s="37">
        <v>0</v>
      </c>
      <c r="F214" s="38">
        <v>0</v>
      </c>
      <c r="G214" s="97">
        <v>0</v>
      </c>
      <c r="H214" s="38">
        <v>0</v>
      </c>
      <c r="I214" s="38">
        <v>1000</v>
      </c>
      <c r="J214" s="29">
        <f t="shared" ref="J214:J215" si="86">SUM(E214:I214)</f>
        <v>1000</v>
      </c>
      <c r="K214" s="44">
        <v>0</v>
      </c>
      <c r="L214" s="38">
        <v>0</v>
      </c>
      <c r="M214" s="40">
        <f t="shared" ref="M214:M215" si="87">SUM(K214:L214)</f>
        <v>0</v>
      </c>
      <c r="N214" s="44">
        <v>0</v>
      </c>
      <c r="O214" s="38">
        <v>16080</v>
      </c>
      <c r="P214" s="40">
        <f t="shared" ref="P214:P215" si="88">SUM(N214:O214)</f>
        <v>16080</v>
      </c>
      <c r="Q214" s="41">
        <f t="shared" si="77"/>
        <v>17080</v>
      </c>
      <c r="R214" s="88"/>
    </row>
    <row r="215" spans="1:18" x14ac:dyDescent="0.3">
      <c r="A215" s="128"/>
      <c r="B215" s="129"/>
      <c r="C215" s="119"/>
      <c r="D215" s="36"/>
      <c r="E215" s="42"/>
      <c r="F215" s="43"/>
      <c r="G215" s="43"/>
      <c r="H215" s="43"/>
      <c r="I215" s="43"/>
      <c r="J215" s="34">
        <f t="shared" si="86"/>
        <v>0</v>
      </c>
      <c r="K215" s="55"/>
      <c r="L215" s="43"/>
      <c r="M215" s="34">
        <f t="shared" si="87"/>
        <v>0</v>
      </c>
      <c r="N215" s="55"/>
      <c r="O215" s="43"/>
      <c r="P215" s="34">
        <f t="shared" si="88"/>
        <v>0</v>
      </c>
      <c r="Q215" s="35">
        <f t="shared" si="77"/>
        <v>0</v>
      </c>
      <c r="R215" s="88"/>
    </row>
    <row r="216" spans="1:18" ht="13.8" customHeight="1" x14ac:dyDescent="0.3">
      <c r="A216" s="128"/>
      <c r="B216" s="129" t="s">
        <v>259</v>
      </c>
      <c r="C216" s="119" t="s">
        <v>322</v>
      </c>
      <c r="D216" s="36" t="s">
        <v>112</v>
      </c>
      <c r="E216" s="37">
        <v>0</v>
      </c>
      <c r="F216" s="38">
        <v>0</v>
      </c>
      <c r="G216" s="97">
        <v>0</v>
      </c>
      <c r="H216" s="38">
        <v>0</v>
      </c>
      <c r="I216" s="38">
        <v>650</v>
      </c>
      <c r="J216" s="29">
        <f t="shared" si="75"/>
        <v>650</v>
      </c>
      <c r="K216" s="44">
        <v>0</v>
      </c>
      <c r="L216" s="38">
        <v>0</v>
      </c>
      <c r="M216" s="40">
        <f t="shared" si="72"/>
        <v>0</v>
      </c>
      <c r="N216" s="44">
        <v>0</v>
      </c>
      <c r="O216" s="38">
        <v>10000</v>
      </c>
      <c r="P216" s="40">
        <f t="shared" si="76"/>
        <v>10000</v>
      </c>
      <c r="Q216" s="41">
        <f t="shared" si="77"/>
        <v>10650</v>
      </c>
      <c r="R216" s="88"/>
    </row>
    <row r="217" spans="1:18" x14ac:dyDescent="0.3">
      <c r="A217" s="128"/>
      <c r="B217" s="129"/>
      <c r="C217" s="119"/>
      <c r="D217" s="36"/>
      <c r="E217" s="42"/>
      <c r="F217" s="43"/>
      <c r="G217" s="43"/>
      <c r="H217" s="43"/>
      <c r="I217" s="43"/>
      <c r="J217" s="34">
        <f t="shared" si="75"/>
        <v>0</v>
      </c>
      <c r="K217" s="55"/>
      <c r="L217" s="43"/>
      <c r="M217" s="34">
        <f t="shared" si="72"/>
        <v>0</v>
      </c>
      <c r="N217" s="55"/>
      <c r="O217" s="43"/>
      <c r="P217" s="34">
        <f t="shared" si="76"/>
        <v>0</v>
      </c>
      <c r="Q217" s="35">
        <f t="shared" si="77"/>
        <v>0</v>
      </c>
      <c r="R217" s="88"/>
    </row>
    <row r="218" spans="1:18" ht="13.8" customHeight="1" x14ac:dyDescent="0.3">
      <c r="A218" s="128"/>
      <c r="B218" s="129" t="s">
        <v>259</v>
      </c>
      <c r="C218" s="119" t="s">
        <v>293</v>
      </c>
      <c r="D218" s="36" t="s">
        <v>112</v>
      </c>
      <c r="E218" s="37">
        <v>0</v>
      </c>
      <c r="F218" s="38">
        <v>0</v>
      </c>
      <c r="G218" s="38">
        <v>0</v>
      </c>
      <c r="H218" s="38">
        <v>0</v>
      </c>
      <c r="I218" s="38">
        <v>1600</v>
      </c>
      <c r="J218" s="29">
        <f>SUM(E218:I218)</f>
        <v>1600</v>
      </c>
      <c r="K218" s="44">
        <v>0</v>
      </c>
      <c r="L218" s="38">
        <v>0</v>
      </c>
      <c r="M218" s="40">
        <f>SUM(K218:L218)</f>
        <v>0</v>
      </c>
      <c r="N218" s="44">
        <v>0</v>
      </c>
      <c r="O218" s="38">
        <v>29880</v>
      </c>
      <c r="P218" s="40">
        <f>SUM(N218:O218)</f>
        <v>29880</v>
      </c>
      <c r="Q218" s="41">
        <f t="shared" si="77"/>
        <v>31480</v>
      </c>
      <c r="R218" s="88"/>
    </row>
    <row r="219" spans="1:18" x14ac:dyDescent="0.3">
      <c r="A219" s="128"/>
      <c r="B219" s="129"/>
      <c r="C219" s="119"/>
      <c r="D219" s="36"/>
      <c r="E219" s="42"/>
      <c r="F219" s="43"/>
      <c r="G219" s="43"/>
      <c r="H219" s="43"/>
      <c r="I219" s="43"/>
      <c r="J219" s="34">
        <f>SUM(E219:I219)</f>
        <v>0</v>
      </c>
      <c r="K219" s="55"/>
      <c r="L219" s="43"/>
      <c r="M219" s="34">
        <f>SUM(K219:L219)</f>
        <v>0</v>
      </c>
      <c r="N219" s="55"/>
      <c r="O219" s="43"/>
      <c r="P219" s="34">
        <f>SUM(N219:O219)</f>
        <v>0</v>
      </c>
      <c r="Q219" s="35">
        <f t="shared" si="77"/>
        <v>0</v>
      </c>
      <c r="R219" s="88"/>
    </row>
    <row r="220" spans="1:18" x14ac:dyDescent="0.3">
      <c r="A220" s="128"/>
      <c r="B220" s="129" t="s">
        <v>259</v>
      </c>
      <c r="C220" s="119" t="s">
        <v>267</v>
      </c>
      <c r="D220" s="36" t="s">
        <v>63</v>
      </c>
      <c r="E220" s="37">
        <v>0</v>
      </c>
      <c r="F220" s="38">
        <v>0</v>
      </c>
      <c r="G220" s="38">
        <v>0</v>
      </c>
      <c r="H220" s="38">
        <v>0</v>
      </c>
      <c r="I220" s="38">
        <v>620</v>
      </c>
      <c r="J220" s="29">
        <f t="shared" si="75"/>
        <v>620</v>
      </c>
      <c r="K220" s="44">
        <v>0</v>
      </c>
      <c r="L220" s="38">
        <v>0</v>
      </c>
      <c r="M220" s="40">
        <f t="shared" si="72"/>
        <v>0</v>
      </c>
      <c r="N220" s="44">
        <v>0</v>
      </c>
      <c r="O220" s="38">
        <v>0</v>
      </c>
      <c r="P220" s="40">
        <f t="shared" si="76"/>
        <v>0</v>
      </c>
      <c r="Q220" s="41">
        <f t="shared" si="77"/>
        <v>620</v>
      </c>
      <c r="R220" s="88"/>
    </row>
    <row r="221" spans="1:18" x14ac:dyDescent="0.3">
      <c r="A221" s="128"/>
      <c r="B221" s="129"/>
      <c r="C221" s="119"/>
      <c r="D221" s="36"/>
      <c r="E221" s="42"/>
      <c r="F221" s="43"/>
      <c r="G221" s="43"/>
      <c r="H221" s="43"/>
      <c r="I221" s="43"/>
      <c r="J221" s="34">
        <f t="shared" si="75"/>
        <v>0</v>
      </c>
      <c r="K221" s="55"/>
      <c r="L221" s="43"/>
      <c r="M221" s="34">
        <f t="shared" si="72"/>
        <v>0</v>
      </c>
      <c r="N221" s="55"/>
      <c r="O221" s="43"/>
      <c r="P221" s="34">
        <f t="shared" si="76"/>
        <v>0</v>
      </c>
      <c r="Q221" s="35">
        <f t="shared" si="77"/>
        <v>0</v>
      </c>
      <c r="R221" s="88"/>
    </row>
    <row r="222" spans="1:18" x14ac:dyDescent="0.3">
      <c r="A222" s="128" t="s">
        <v>145</v>
      </c>
      <c r="B222" s="129"/>
      <c r="C222" s="119" t="s">
        <v>324</v>
      </c>
      <c r="D222" s="36" t="s">
        <v>112</v>
      </c>
      <c r="E222" s="37">
        <v>0</v>
      </c>
      <c r="F222" s="38">
        <v>0</v>
      </c>
      <c r="G222" s="38">
        <v>5500</v>
      </c>
      <c r="H222" s="38">
        <v>0</v>
      </c>
      <c r="I222" s="38">
        <v>0</v>
      </c>
      <c r="J222" s="29">
        <f>SUM(E222:I222)</f>
        <v>5500</v>
      </c>
      <c r="K222" s="44">
        <v>0</v>
      </c>
      <c r="L222" s="38">
        <v>0</v>
      </c>
      <c r="M222" s="40">
        <f t="shared" ref="M222:M223" si="89">SUM(K222:L222)</f>
        <v>0</v>
      </c>
      <c r="N222" s="44">
        <v>0</v>
      </c>
      <c r="O222" s="38">
        <v>0</v>
      </c>
      <c r="P222" s="40">
        <f>SUM(N222:O222)</f>
        <v>0</v>
      </c>
      <c r="Q222" s="41">
        <f>P222+M222+J222</f>
        <v>5500</v>
      </c>
      <c r="R222" s="88"/>
    </row>
    <row r="223" spans="1:18" x14ac:dyDescent="0.3">
      <c r="A223" s="128"/>
      <c r="B223" s="129"/>
      <c r="C223" s="119"/>
      <c r="D223" s="36"/>
      <c r="E223" s="42"/>
      <c r="F223" s="57"/>
      <c r="G223" s="57"/>
      <c r="H223" s="57"/>
      <c r="I223" s="57"/>
      <c r="J223" s="34">
        <f t="shared" ref="J223" si="90">SUM(E223:I223)</f>
        <v>0</v>
      </c>
      <c r="K223" s="57"/>
      <c r="L223" s="32"/>
      <c r="M223" s="34">
        <f t="shared" si="89"/>
        <v>0</v>
      </c>
      <c r="N223" s="57"/>
      <c r="O223" s="32"/>
      <c r="P223" s="34">
        <f t="shared" ref="P223" si="91">SUM(N223:O223)</f>
        <v>0</v>
      </c>
      <c r="Q223" s="35">
        <f t="shared" ref="Q223" si="92">P223+M223+J223</f>
        <v>0</v>
      </c>
      <c r="R223" s="88"/>
    </row>
    <row r="224" spans="1:18" x14ac:dyDescent="0.3">
      <c r="A224" s="128" t="s">
        <v>146</v>
      </c>
      <c r="B224" s="129"/>
      <c r="C224" s="119" t="s">
        <v>147</v>
      </c>
      <c r="D224" s="36" t="s">
        <v>142</v>
      </c>
      <c r="E224" s="37">
        <v>0</v>
      </c>
      <c r="F224" s="38">
        <v>0</v>
      </c>
      <c r="G224" s="38">
        <v>109210</v>
      </c>
      <c r="H224" s="38">
        <v>0</v>
      </c>
      <c r="I224" s="38">
        <v>0</v>
      </c>
      <c r="J224" s="29">
        <f t="shared" si="75"/>
        <v>109210</v>
      </c>
      <c r="K224" s="44">
        <v>0</v>
      </c>
      <c r="L224" s="38">
        <v>0</v>
      </c>
      <c r="M224" s="40">
        <f t="shared" si="72"/>
        <v>0</v>
      </c>
      <c r="N224" s="44">
        <v>0</v>
      </c>
      <c r="O224" s="38">
        <v>0</v>
      </c>
      <c r="P224" s="40">
        <f t="shared" si="76"/>
        <v>0</v>
      </c>
      <c r="Q224" s="41">
        <f t="shared" si="77"/>
        <v>109210</v>
      </c>
      <c r="R224" s="88"/>
    </row>
    <row r="225" spans="1:18" x14ac:dyDescent="0.3">
      <c r="A225" s="128"/>
      <c r="B225" s="129"/>
      <c r="C225" s="119"/>
      <c r="D225" s="36"/>
      <c r="E225" s="42"/>
      <c r="F225" s="43"/>
      <c r="G225" s="43"/>
      <c r="H225" s="43"/>
      <c r="I225" s="43"/>
      <c r="J225" s="34">
        <f t="shared" si="75"/>
        <v>0</v>
      </c>
      <c r="K225" s="55"/>
      <c r="L225" s="43"/>
      <c r="M225" s="34">
        <f t="shared" si="72"/>
        <v>0</v>
      </c>
      <c r="N225" s="55"/>
      <c r="O225" s="43"/>
      <c r="P225" s="34">
        <f t="shared" si="76"/>
        <v>0</v>
      </c>
      <c r="Q225" s="35">
        <f t="shared" si="77"/>
        <v>0</v>
      </c>
      <c r="R225" s="88"/>
    </row>
    <row r="226" spans="1:18" x14ac:dyDescent="0.3">
      <c r="A226" s="128" t="s">
        <v>148</v>
      </c>
      <c r="B226" s="129"/>
      <c r="C226" s="119" t="s">
        <v>149</v>
      </c>
      <c r="D226" s="36" t="s">
        <v>26</v>
      </c>
      <c r="E226" s="37">
        <v>0</v>
      </c>
      <c r="F226" s="38">
        <v>0</v>
      </c>
      <c r="G226" s="38">
        <v>7500</v>
      </c>
      <c r="H226" s="38">
        <v>0</v>
      </c>
      <c r="I226" s="38">
        <v>0</v>
      </c>
      <c r="J226" s="29">
        <f t="shared" si="75"/>
        <v>7500</v>
      </c>
      <c r="K226" s="44">
        <v>0</v>
      </c>
      <c r="L226" s="38">
        <v>0</v>
      </c>
      <c r="M226" s="40">
        <f t="shared" si="72"/>
        <v>0</v>
      </c>
      <c r="N226" s="44">
        <v>0</v>
      </c>
      <c r="O226" s="38">
        <v>0</v>
      </c>
      <c r="P226" s="40">
        <f t="shared" si="76"/>
        <v>0</v>
      </c>
      <c r="Q226" s="41">
        <f t="shared" si="77"/>
        <v>7500</v>
      </c>
      <c r="R226" s="88"/>
    </row>
    <row r="227" spans="1:18" x14ac:dyDescent="0.3">
      <c r="A227" s="128"/>
      <c r="B227" s="129"/>
      <c r="C227" s="119"/>
      <c r="D227" s="36"/>
      <c r="E227" s="42"/>
      <c r="F227" s="43"/>
      <c r="G227" s="43"/>
      <c r="H227" s="43"/>
      <c r="I227" s="43"/>
      <c r="J227" s="34">
        <f t="shared" si="75"/>
        <v>0</v>
      </c>
      <c r="K227" s="55"/>
      <c r="L227" s="43"/>
      <c r="M227" s="34">
        <f t="shared" si="72"/>
        <v>0</v>
      </c>
      <c r="N227" s="55"/>
      <c r="O227" s="43"/>
      <c r="P227" s="34">
        <f t="shared" si="76"/>
        <v>0</v>
      </c>
      <c r="Q227" s="35">
        <f t="shared" si="77"/>
        <v>0</v>
      </c>
      <c r="R227" s="88"/>
    </row>
    <row r="228" spans="1:18" x14ac:dyDescent="0.3">
      <c r="A228" s="128" t="s">
        <v>150</v>
      </c>
      <c r="B228" s="129"/>
      <c r="C228" s="119" t="s">
        <v>151</v>
      </c>
      <c r="D228" s="130"/>
      <c r="E228" s="37">
        <f>E230+E232+E234+E236</f>
        <v>0</v>
      </c>
      <c r="F228" s="38">
        <f t="shared" ref="F228:I228" si="93">F230+F232+F234+F236</f>
        <v>0</v>
      </c>
      <c r="G228" s="38">
        <f t="shared" si="93"/>
        <v>100500</v>
      </c>
      <c r="H228" s="38">
        <f t="shared" si="93"/>
        <v>0</v>
      </c>
      <c r="I228" s="38">
        <f t="shared" si="93"/>
        <v>0</v>
      </c>
      <c r="J228" s="29">
        <f t="shared" si="75"/>
        <v>100500</v>
      </c>
      <c r="K228" s="44">
        <f t="shared" ref="K228:L229" si="94">K230+K232+K234+K236</f>
        <v>0</v>
      </c>
      <c r="L228" s="38">
        <f t="shared" si="94"/>
        <v>0</v>
      </c>
      <c r="M228" s="40">
        <f t="shared" si="72"/>
        <v>0</v>
      </c>
      <c r="N228" s="44">
        <f t="shared" ref="N228:O229" si="95">N230+N232+N234+N236</f>
        <v>0</v>
      </c>
      <c r="O228" s="38">
        <f t="shared" si="95"/>
        <v>0</v>
      </c>
      <c r="P228" s="40">
        <f>SUM(N228:O228)</f>
        <v>0</v>
      </c>
      <c r="Q228" s="41">
        <f>P228+M228+J228</f>
        <v>100500</v>
      </c>
      <c r="R228" s="88"/>
    </row>
    <row r="229" spans="1:18" x14ac:dyDescent="0.3">
      <c r="A229" s="128"/>
      <c r="B229" s="129"/>
      <c r="C229" s="119"/>
      <c r="D229" s="130"/>
      <c r="E229" s="31">
        <f t="shared" ref="E229:I229" si="96">E231+E233+E235+E237</f>
        <v>0</v>
      </c>
      <c r="F229" s="32">
        <f t="shared" si="96"/>
        <v>0</v>
      </c>
      <c r="G229" s="32">
        <f t="shared" si="96"/>
        <v>0</v>
      </c>
      <c r="H229" s="32">
        <f t="shared" si="96"/>
        <v>0</v>
      </c>
      <c r="I229" s="32">
        <f t="shared" si="96"/>
        <v>0</v>
      </c>
      <c r="J229" s="34">
        <f t="shared" si="75"/>
        <v>0</v>
      </c>
      <c r="K229" s="57">
        <f t="shared" si="94"/>
        <v>0</v>
      </c>
      <c r="L229" s="32">
        <f t="shared" si="94"/>
        <v>0</v>
      </c>
      <c r="M229" s="34">
        <f t="shared" si="72"/>
        <v>0</v>
      </c>
      <c r="N229" s="57">
        <f t="shared" si="95"/>
        <v>0</v>
      </c>
      <c r="O229" s="32">
        <f t="shared" si="95"/>
        <v>0</v>
      </c>
      <c r="P229" s="34">
        <f>SUM(N229:O229)</f>
        <v>0</v>
      </c>
      <c r="Q229" s="35">
        <f>P229+M229+J229</f>
        <v>0</v>
      </c>
      <c r="R229" s="88"/>
    </row>
    <row r="230" spans="1:18" x14ac:dyDescent="0.3">
      <c r="A230" s="128"/>
      <c r="B230" s="129" t="s">
        <v>152</v>
      </c>
      <c r="C230" s="119" t="s">
        <v>260</v>
      </c>
      <c r="D230" s="36" t="s">
        <v>30</v>
      </c>
      <c r="E230" s="37">
        <v>0</v>
      </c>
      <c r="F230" s="38">
        <v>0</v>
      </c>
      <c r="G230" s="97">
        <v>68000</v>
      </c>
      <c r="H230" s="38">
        <v>0</v>
      </c>
      <c r="I230" s="38">
        <v>0</v>
      </c>
      <c r="J230" s="29">
        <f>SUM(E230:I230)</f>
        <v>68000</v>
      </c>
      <c r="K230" s="44">
        <v>0</v>
      </c>
      <c r="L230" s="38">
        <v>0</v>
      </c>
      <c r="M230" s="40">
        <f t="shared" ref="M230:M241" si="97">SUM(K230:L230)</f>
        <v>0</v>
      </c>
      <c r="N230" s="44">
        <v>0</v>
      </c>
      <c r="O230" s="38">
        <v>0</v>
      </c>
      <c r="P230" s="40">
        <f t="shared" si="76"/>
        <v>0</v>
      </c>
      <c r="Q230" s="41">
        <f t="shared" si="77"/>
        <v>68000</v>
      </c>
      <c r="R230" s="88"/>
    </row>
    <row r="231" spans="1:18" x14ac:dyDescent="0.3">
      <c r="A231" s="128"/>
      <c r="B231" s="129"/>
      <c r="C231" s="119"/>
      <c r="D231" s="36"/>
      <c r="E231" s="42"/>
      <c r="F231" s="43"/>
      <c r="G231" s="98"/>
      <c r="H231" s="43"/>
      <c r="I231" s="43"/>
      <c r="J231" s="34">
        <f t="shared" si="75"/>
        <v>0</v>
      </c>
      <c r="K231" s="55"/>
      <c r="L231" s="43"/>
      <c r="M231" s="34">
        <f t="shared" si="97"/>
        <v>0</v>
      </c>
      <c r="N231" s="55"/>
      <c r="O231" s="43"/>
      <c r="P231" s="34">
        <f t="shared" si="76"/>
        <v>0</v>
      </c>
      <c r="Q231" s="35">
        <f t="shared" si="77"/>
        <v>0</v>
      </c>
      <c r="R231" s="88"/>
    </row>
    <row r="232" spans="1:18" x14ac:dyDescent="0.3">
      <c r="A232" s="128"/>
      <c r="B232" s="129" t="s">
        <v>152</v>
      </c>
      <c r="C232" s="119" t="s">
        <v>294</v>
      </c>
      <c r="D232" s="36" t="s">
        <v>30</v>
      </c>
      <c r="E232" s="37">
        <v>0</v>
      </c>
      <c r="F232" s="38">
        <v>0</v>
      </c>
      <c r="G232" s="97">
        <v>3000</v>
      </c>
      <c r="H232" s="38">
        <v>0</v>
      </c>
      <c r="I232" s="38">
        <v>0</v>
      </c>
      <c r="J232" s="29">
        <f>SUM(E232:I232)</f>
        <v>3000</v>
      </c>
      <c r="K232" s="44">
        <v>0</v>
      </c>
      <c r="L232" s="38">
        <v>0</v>
      </c>
      <c r="M232" s="40">
        <f t="shared" si="97"/>
        <v>0</v>
      </c>
      <c r="N232" s="44">
        <v>0</v>
      </c>
      <c r="O232" s="38">
        <v>0</v>
      </c>
      <c r="P232" s="40">
        <f>SUM(N232:O232)</f>
        <v>0</v>
      </c>
      <c r="Q232" s="41">
        <f t="shared" si="77"/>
        <v>3000</v>
      </c>
      <c r="R232" s="88"/>
    </row>
    <row r="233" spans="1:18" x14ac:dyDescent="0.3">
      <c r="A233" s="128"/>
      <c r="B233" s="129"/>
      <c r="C233" s="119"/>
      <c r="D233" s="36"/>
      <c r="E233" s="31"/>
      <c r="F233" s="43"/>
      <c r="G233" s="98"/>
      <c r="H233" s="43"/>
      <c r="I233" s="43"/>
      <c r="J233" s="34">
        <f>SUM(E233:I233)</f>
        <v>0</v>
      </c>
      <c r="K233" s="55"/>
      <c r="L233" s="43"/>
      <c r="M233" s="34">
        <f t="shared" si="97"/>
        <v>0</v>
      </c>
      <c r="N233" s="55"/>
      <c r="O233" s="43"/>
      <c r="P233" s="34">
        <f>SUM(N233:O233)</f>
        <v>0</v>
      </c>
      <c r="Q233" s="35">
        <f t="shared" si="77"/>
        <v>0</v>
      </c>
      <c r="R233" s="88"/>
    </row>
    <row r="234" spans="1:18" x14ac:dyDescent="0.3">
      <c r="A234" s="128"/>
      <c r="B234" s="129" t="s">
        <v>152</v>
      </c>
      <c r="C234" s="119" t="s">
        <v>261</v>
      </c>
      <c r="D234" s="36" t="s">
        <v>30</v>
      </c>
      <c r="E234" s="37">
        <v>0</v>
      </c>
      <c r="F234" s="38">
        <v>0</v>
      </c>
      <c r="G234" s="97">
        <v>18500</v>
      </c>
      <c r="H234" s="38">
        <v>0</v>
      </c>
      <c r="I234" s="38">
        <v>0</v>
      </c>
      <c r="J234" s="29">
        <f t="shared" si="75"/>
        <v>18500</v>
      </c>
      <c r="K234" s="44">
        <v>0</v>
      </c>
      <c r="L234" s="38">
        <v>0</v>
      </c>
      <c r="M234" s="40">
        <f t="shared" si="97"/>
        <v>0</v>
      </c>
      <c r="N234" s="44">
        <v>0</v>
      </c>
      <c r="O234" s="38">
        <v>0</v>
      </c>
      <c r="P234" s="40">
        <f t="shared" si="76"/>
        <v>0</v>
      </c>
      <c r="Q234" s="41">
        <f t="shared" si="77"/>
        <v>18500</v>
      </c>
      <c r="R234" s="88"/>
    </row>
    <row r="235" spans="1:18" x14ac:dyDescent="0.3">
      <c r="A235" s="128"/>
      <c r="B235" s="129"/>
      <c r="C235" s="119"/>
      <c r="D235" s="36"/>
      <c r="E235" s="31"/>
      <c r="F235" s="43"/>
      <c r="G235" s="98"/>
      <c r="H235" s="43"/>
      <c r="I235" s="43"/>
      <c r="J235" s="34">
        <f t="shared" si="75"/>
        <v>0</v>
      </c>
      <c r="K235" s="55"/>
      <c r="L235" s="43"/>
      <c r="M235" s="34">
        <f t="shared" si="97"/>
        <v>0</v>
      </c>
      <c r="N235" s="55"/>
      <c r="O235" s="43"/>
      <c r="P235" s="34">
        <f t="shared" si="76"/>
        <v>0</v>
      </c>
      <c r="Q235" s="35">
        <f t="shared" si="77"/>
        <v>0</v>
      </c>
      <c r="R235" s="88"/>
    </row>
    <row r="236" spans="1:18" x14ac:dyDescent="0.3">
      <c r="A236" s="128"/>
      <c r="B236" s="129" t="s">
        <v>152</v>
      </c>
      <c r="C236" s="119" t="s">
        <v>262</v>
      </c>
      <c r="D236" s="36" t="s">
        <v>30</v>
      </c>
      <c r="E236" s="37">
        <v>0</v>
      </c>
      <c r="F236" s="38">
        <v>0</v>
      </c>
      <c r="G236" s="97">
        <v>11000</v>
      </c>
      <c r="H236" s="38">
        <v>0</v>
      </c>
      <c r="I236" s="38">
        <v>0</v>
      </c>
      <c r="J236" s="29">
        <f t="shared" si="75"/>
        <v>11000</v>
      </c>
      <c r="K236" s="44">
        <v>0</v>
      </c>
      <c r="L236" s="38">
        <v>0</v>
      </c>
      <c r="M236" s="40">
        <f t="shared" si="97"/>
        <v>0</v>
      </c>
      <c r="N236" s="44">
        <v>0</v>
      </c>
      <c r="O236" s="38">
        <v>0</v>
      </c>
      <c r="P236" s="40">
        <f t="shared" si="76"/>
        <v>0</v>
      </c>
      <c r="Q236" s="41">
        <f t="shared" si="77"/>
        <v>11000</v>
      </c>
      <c r="R236" s="88"/>
    </row>
    <row r="237" spans="1:18" x14ac:dyDescent="0.3">
      <c r="A237" s="128"/>
      <c r="B237" s="129"/>
      <c r="C237" s="119"/>
      <c r="D237" s="36"/>
      <c r="E237" s="31"/>
      <c r="F237" s="43"/>
      <c r="G237" s="43"/>
      <c r="H237" s="43"/>
      <c r="I237" s="43"/>
      <c r="J237" s="34">
        <f t="shared" si="75"/>
        <v>0</v>
      </c>
      <c r="K237" s="55"/>
      <c r="L237" s="43"/>
      <c r="M237" s="34">
        <f t="shared" si="97"/>
        <v>0</v>
      </c>
      <c r="N237" s="55"/>
      <c r="O237" s="43"/>
      <c r="P237" s="34">
        <f t="shared" si="76"/>
        <v>0</v>
      </c>
      <c r="Q237" s="35">
        <f t="shared" si="77"/>
        <v>0</v>
      </c>
      <c r="R237" s="88"/>
    </row>
    <row r="238" spans="1:18" x14ac:dyDescent="0.3">
      <c r="A238" s="128" t="s">
        <v>153</v>
      </c>
      <c r="B238" s="129"/>
      <c r="C238" s="119" t="s">
        <v>263</v>
      </c>
      <c r="D238" s="36" t="s">
        <v>66</v>
      </c>
      <c r="E238" s="94">
        <v>51521</v>
      </c>
      <c r="F238" s="97">
        <v>18006</v>
      </c>
      <c r="G238" s="97">
        <v>24971</v>
      </c>
      <c r="H238" s="97">
        <v>491</v>
      </c>
      <c r="I238" s="38">
        <v>0</v>
      </c>
      <c r="J238" s="29">
        <f t="shared" si="75"/>
        <v>94989</v>
      </c>
      <c r="K238" s="44">
        <v>0</v>
      </c>
      <c r="L238" s="38">
        <v>0</v>
      </c>
      <c r="M238" s="40">
        <f t="shared" si="97"/>
        <v>0</v>
      </c>
      <c r="N238" s="44">
        <v>0</v>
      </c>
      <c r="O238" s="38">
        <v>0</v>
      </c>
      <c r="P238" s="40">
        <f t="shared" si="76"/>
        <v>0</v>
      </c>
      <c r="Q238" s="41">
        <f t="shared" si="77"/>
        <v>94989</v>
      </c>
      <c r="R238" s="88"/>
    </row>
    <row r="239" spans="1:18" ht="14.4" thickBot="1" x14ac:dyDescent="0.35">
      <c r="A239" s="133"/>
      <c r="B239" s="134"/>
      <c r="C239" s="135"/>
      <c r="D239" s="50"/>
      <c r="E239" s="51"/>
      <c r="F239" s="45"/>
      <c r="G239" s="45"/>
      <c r="H239" s="45"/>
      <c r="I239" s="45"/>
      <c r="J239" s="24">
        <f t="shared" si="75"/>
        <v>0</v>
      </c>
      <c r="K239" s="56"/>
      <c r="L239" s="45"/>
      <c r="M239" s="24">
        <f t="shared" si="97"/>
        <v>0</v>
      </c>
      <c r="N239" s="56"/>
      <c r="O239" s="45"/>
      <c r="P239" s="24">
        <f t="shared" si="76"/>
        <v>0</v>
      </c>
      <c r="Q239" s="25">
        <f t="shared" si="77"/>
        <v>0</v>
      </c>
      <c r="R239" s="88"/>
    </row>
    <row r="240" spans="1:18" hidden="1" x14ac:dyDescent="0.3">
      <c r="A240" s="118" t="s">
        <v>154</v>
      </c>
      <c r="B240" s="116"/>
      <c r="C240" s="114" t="s">
        <v>155</v>
      </c>
      <c r="D240" s="49" t="s">
        <v>66</v>
      </c>
      <c r="E240" s="26">
        <v>0</v>
      </c>
      <c r="F240" s="27">
        <v>0</v>
      </c>
      <c r="G240" s="27">
        <v>0</v>
      </c>
      <c r="H240" s="27">
        <v>0</v>
      </c>
      <c r="I240" s="27">
        <v>0</v>
      </c>
      <c r="J240" s="29">
        <f t="shared" si="75"/>
        <v>0</v>
      </c>
      <c r="K240" s="54">
        <v>0</v>
      </c>
      <c r="L240" s="27">
        <v>0</v>
      </c>
      <c r="M240" s="29">
        <f t="shared" si="97"/>
        <v>0</v>
      </c>
      <c r="N240" s="54">
        <v>0</v>
      </c>
      <c r="O240" s="27">
        <v>0</v>
      </c>
      <c r="P240" s="29">
        <f t="shared" si="76"/>
        <v>0</v>
      </c>
      <c r="Q240" s="30">
        <f t="shared" si="77"/>
        <v>0</v>
      </c>
      <c r="R240" s="88"/>
    </row>
    <row r="241" spans="1:19" ht="14.4" hidden="1" thickBot="1" x14ac:dyDescent="0.35">
      <c r="A241" s="133"/>
      <c r="B241" s="134"/>
      <c r="C241" s="135"/>
      <c r="D241" s="50"/>
      <c r="E241" s="51"/>
      <c r="F241" s="45"/>
      <c r="G241" s="45"/>
      <c r="H241" s="45"/>
      <c r="I241" s="45"/>
      <c r="J241" s="24">
        <f t="shared" si="75"/>
        <v>0</v>
      </c>
      <c r="K241" s="56"/>
      <c r="L241" s="45"/>
      <c r="M241" s="24">
        <f t="shared" si="97"/>
        <v>0</v>
      </c>
      <c r="N241" s="56"/>
      <c r="O241" s="45"/>
      <c r="P241" s="24">
        <f t="shared" si="76"/>
        <v>0</v>
      </c>
      <c r="Q241" s="25">
        <f t="shared" si="77"/>
        <v>0</v>
      </c>
      <c r="R241" s="88"/>
    </row>
    <row r="242" spans="1:19" ht="14.4" thickBot="1" x14ac:dyDescent="0.35">
      <c r="D242" s="48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8"/>
    </row>
    <row r="243" spans="1:19" x14ac:dyDescent="0.3">
      <c r="A243" s="120" t="s">
        <v>156</v>
      </c>
      <c r="B243" s="121"/>
      <c r="C243" s="124" t="s">
        <v>157</v>
      </c>
      <c r="D243" s="126"/>
      <c r="E243" s="16">
        <f t="shared" ref="E243:H244" si="98">E245+E247+E249+E251+E253+E255+E257+E259+E261+E263+E265</f>
        <v>139988</v>
      </c>
      <c r="F243" s="17">
        <f t="shared" si="98"/>
        <v>50972</v>
      </c>
      <c r="G243" s="17">
        <f t="shared" si="98"/>
        <v>52487</v>
      </c>
      <c r="H243" s="17">
        <f>H245+H247+H249+H251+H253+H255+H257+H259+H261+H263+H265</f>
        <v>5210</v>
      </c>
      <c r="I243" s="17">
        <f>I245+I247+I249+I251+I253+I255+I257+I259+I261+I263+I265</f>
        <v>0</v>
      </c>
      <c r="J243" s="19">
        <f t="shared" ref="J243:J266" si="99">SUM(E243:I243)</f>
        <v>248657</v>
      </c>
      <c r="K243" s="52">
        <f t="shared" ref="K243:M244" si="100">K245+K247+K249+K251+K253+K255+K257+K259+K261+K263+K265</f>
        <v>0</v>
      </c>
      <c r="L243" s="17">
        <f t="shared" si="100"/>
        <v>0</v>
      </c>
      <c r="M243" s="19">
        <f t="shared" si="100"/>
        <v>0</v>
      </c>
      <c r="N243" s="52">
        <f>N245+N247+N249+N251+N253+N255+N257+N259+N261+N265</f>
        <v>0</v>
      </c>
      <c r="O243" s="17">
        <f>O245+O247+O249+O251+O253+O255+O257+O259+O261+O263+O265</f>
        <v>0</v>
      </c>
      <c r="P243" s="19">
        <f>P245+P247+P249+P251+P253+P255+P257+P259+P261+P263+P265</f>
        <v>0</v>
      </c>
      <c r="Q243" s="20">
        <f t="shared" ref="Q243:Q266" si="101">P243+M243+J243</f>
        <v>248657</v>
      </c>
      <c r="R243" s="88"/>
    </row>
    <row r="244" spans="1:19" ht="14.4" thickBot="1" x14ac:dyDescent="0.35">
      <c r="A244" s="122"/>
      <c r="B244" s="123"/>
      <c r="C244" s="125"/>
      <c r="D244" s="127"/>
      <c r="E244" s="21">
        <f t="shared" si="98"/>
        <v>0</v>
      </c>
      <c r="F244" s="22">
        <f t="shared" si="98"/>
        <v>0</v>
      </c>
      <c r="G244" s="22">
        <f t="shared" si="98"/>
        <v>0</v>
      </c>
      <c r="H244" s="22">
        <f t="shared" si="98"/>
        <v>0</v>
      </c>
      <c r="I244" s="22">
        <f>I246+I248+I250+I252+I254+I256+I258+I260+I262+I264+I266</f>
        <v>0</v>
      </c>
      <c r="J244" s="24">
        <f t="shared" si="99"/>
        <v>0</v>
      </c>
      <c r="K244" s="53">
        <f t="shared" si="100"/>
        <v>0</v>
      </c>
      <c r="L244" s="22">
        <f t="shared" si="100"/>
        <v>0</v>
      </c>
      <c r="M244" s="24">
        <f t="shared" si="100"/>
        <v>0</v>
      </c>
      <c r="N244" s="53">
        <f>N246+N248+N250+N252+N254+N256+N258+N260+N262+N266</f>
        <v>0</v>
      </c>
      <c r="O244" s="22">
        <f>O246+O248+O250+O252+O254+O256+O258+O260+O262+O264+O266</f>
        <v>0</v>
      </c>
      <c r="P244" s="24">
        <f>P246+P248+P250+P252+P254+P256+P258+P260+P262+P264+P266</f>
        <v>0</v>
      </c>
      <c r="Q244" s="25">
        <f t="shared" si="101"/>
        <v>0</v>
      </c>
      <c r="R244" s="88"/>
    </row>
    <row r="245" spans="1:19" x14ac:dyDescent="0.3">
      <c r="A245" s="118" t="s">
        <v>158</v>
      </c>
      <c r="B245" s="116"/>
      <c r="C245" s="114" t="s">
        <v>159</v>
      </c>
      <c r="D245" s="49" t="s">
        <v>160</v>
      </c>
      <c r="E245" s="26">
        <v>0</v>
      </c>
      <c r="F245" s="27">
        <v>0</v>
      </c>
      <c r="G245" s="27">
        <v>0</v>
      </c>
      <c r="H245" s="27">
        <v>1000</v>
      </c>
      <c r="I245" s="27">
        <v>0</v>
      </c>
      <c r="J245" s="29">
        <f t="shared" si="99"/>
        <v>1000</v>
      </c>
      <c r="K245" s="54">
        <v>0</v>
      </c>
      <c r="L245" s="27">
        <v>0</v>
      </c>
      <c r="M245" s="29">
        <f>SUM(K245:L245)</f>
        <v>0</v>
      </c>
      <c r="N245" s="54">
        <v>0</v>
      </c>
      <c r="O245" s="27">
        <v>0</v>
      </c>
      <c r="P245" s="29">
        <f t="shared" ref="P245:P266" si="102">SUM(N245:O245)</f>
        <v>0</v>
      </c>
      <c r="Q245" s="30">
        <f t="shared" si="101"/>
        <v>1000</v>
      </c>
      <c r="R245" s="88"/>
    </row>
    <row r="246" spans="1:19" x14ac:dyDescent="0.3">
      <c r="A246" s="128"/>
      <c r="B246" s="129"/>
      <c r="C246" s="119"/>
      <c r="D246" s="36"/>
      <c r="E246" s="42"/>
      <c r="F246" s="43"/>
      <c r="G246" s="43"/>
      <c r="H246" s="43"/>
      <c r="I246" s="43"/>
      <c r="J246" s="34">
        <f t="shared" si="99"/>
        <v>0</v>
      </c>
      <c r="K246" s="55"/>
      <c r="L246" s="43"/>
      <c r="M246" s="34">
        <f t="shared" ref="M246:M266" si="103">SUM(K246:L246)</f>
        <v>0</v>
      </c>
      <c r="N246" s="55"/>
      <c r="O246" s="43"/>
      <c r="P246" s="34">
        <f t="shared" si="102"/>
        <v>0</v>
      </c>
      <c r="Q246" s="35">
        <f t="shared" si="101"/>
        <v>0</v>
      </c>
      <c r="R246" s="88"/>
    </row>
    <row r="247" spans="1:19" x14ac:dyDescent="0.3">
      <c r="A247" s="128" t="s">
        <v>161</v>
      </c>
      <c r="B247" s="129"/>
      <c r="C247" s="119" t="s">
        <v>162</v>
      </c>
      <c r="D247" s="36" t="s">
        <v>163</v>
      </c>
      <c r="E247" s="37">
        <v>0</v>
      </c>
      <c r="F247" s="38">
        <v>0</v>
      </c>
      <c r="G247" s="38">
        <v>0</v>
      </c>
      <c r="H247" s="38">
        <v>3000</v>
      </c>
      <c r="I247" s="38">
        <v>0</v>
      </c>
      <c r="J247" s="29">
        <f t="shared" si="99"/>
        <v>3000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2"/>
        <v>0</v>
      </c>
      <c r="Q247" s="41">
        <f t="shared" si="101"/>
        <v>3000</v>
      </c>
      <c r="R247" s="88"/>
    </row>
    <row r="248" spans="1:19" x14ac:dyDescent="0.3">
      <c r="A248" s="128"/>
      <c r="B248" s="129"/>
      <c r="C248" s="119"/>
      <c r="D248" s="36"/>
      <c r="E248" s="42"/>
      <c r="F248" s="43"/>
      <c r="G248" s="43"/>
      <c r="H248" s="43"/>
      <c r="I248" s="43"/>
      <c r="J248" s="34">
        <f t="shared" si="99"/>
        <v>0</v>
      </c>
      <c r="K248" s="55"/>
      <c r="L248" s="43"/>
      <c r="M248" s="34">
        <f t="shared" si="103"/>
        <v>0</v>
      </c>
      <c r="N248" s="55"/>
      <c r="O248" s="43"/>
      <c r="P248" s="34">
        <f t="shared" si="102"/>
        <v>0</v>
      </c>
      <c r="Q248" s="35">
        <f t="shared" si="101"/>
        <v>0</v>
      </c>
      <c r="R248" s="88"/>
    </row>
    <row r="249" spans="1:19" x14ac:dyDescent="0.3">
      <c r="A249" s="128" t="s">
        <v>164</v>
      </c>
      <c r="B249" s="129"/>
      <c r="C249" s="119" t="s">
        <v>165</v>
      </c>
      <c r="D249" s="36" t="s">
        <v>160</v>
      </c>
      <c r="E249" s="37">
        <v>0</v>
      </c>
      <c r="F249" s="38">
        <v>0</v>
      </c>
      <c r="G249" s="38">
        <v>600</v>
      </c>
      <c r="H249" s="38">
        <v>0</v>
      </c>
      <c r="I249" s="38">
        <v>0</v>
      </c>
      <c r="J249" s="29">
        <f t="shared" si="99"/>
        <v>600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2"/>
        <v>0</v>
      </c>
      <c r="Q249" s="41">
        <f t="shared" si="101"/>
        <v>600</v>
      </c>
      <c r="R249" s="88"/>
    </row>
    <row r="250" spans="1:19" x14ac:dyDescent="0.3">
      <c r="A250" s="128"/>
      <c r="B250" s="129"/>
      <c r="C250" s="119"/>
      <c r="D250" s="36"/>
      <c r="E250" s="42"/>
      <c r="F250" s="43"/>
      <c r="G250" s="43"/>
      <c r="H250" s="43"/>
      <c r="I250" s="43"/>
      <c r="J250" s="34">
        <f t="shared" si="99"/>
        <v>0</v>
      </c>
      <c r="K250" s="55"/>
      <c r="L250" s="43"/>
      <c r="M250" s="34">
        <f t="shared" si="103"/>
        <v>0</v>
      </c>
      <c r="N250" s="55"/>
      <c r="O250" s="43"/>
      <c r="P250" s="34">
        <f t="shared" si="102"/>
        <v>0</v>
      </c>
      <c r="Q250" s="35">
        <f t="shared" si="101"/>
        <v>0</v>
      </c>
      <c r="R250" s="88"/>
    </row>
    <row r="251" spans="1:19" x14ac:dyDescent="0.3">
      <c r="A251" s="128" t="s">
        <v>166</v>
      </c>
      <c r="B251" s="129"/>
      <c r="C251" s="119" t="s">
        <v>167</v>
      </c>
      <c r="D251" s="36" t="s">
        <v>168</v>
      </c>
      <c r="E251" s="94">
        <v>22134</v>
      </c>
      <c r="F251" s="97">
        <v>7735</v>
      </c>
      <c r="G251" s="99">
        <v>198</v>
      </c>
      <c r="H251" s="97">
        <v>250</v>
      </c>
      <c r="I251" s="38">
        <v>0</v>
      </c>
      <c r="J251" s="29">
        <f t="shared" si="99"/>
        <v>30317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2"/>
        <v>0</v>
      </c>
      <c r="Q251" s="41">
        <f t="shared" si="101"/>
        <v>30317</v>
      </c>
      <c r="R251" s="128" t="s">
        <v>166</v>
      </c>
      <c r="S251" s="104">
        <f>Q251+Q253</f>
        <v>214442</v>
      </c>
    </row>
    <row r="252" spans="1:19" x14ac:dyDescent="0.3">
      <c r="A252" s="128"/>
      <c r="B252" s="129"/>
      <c r="C252" s="119"/>
      <c r="D252" s="36"/>
      <c r="E252" s="42"/>
      <c r="F252" s="43"/>
      <c r="G252" s="43"/>
      <c r="H252" s="43"/>
      <c r="I252" s="43"/>
      <c r="J252" s="34">
        <f t="shared" si="99"/>
        <v>0</v>
      </c>
      <c r="K252" s="55"/>
      <c r="L252" s="43"/>
      <c r="M252" s="34">
        <f t="shared" si="103"/>
        <v>0</v>
      </c>
      <c r="N252" s="55"/>
      <c r="O252" s="43"/>
      <c r="P252" s="34">
        <f t="shared" si="102"/>
        <v>0</v>
      </c>
      <c r="Q252" s="35">
        <f t="shared" si="101"/>
        <v>0</v>
      </c>
      <c r="R252" s="128"/>
      <c r="S252" s="105">
        <f>Q252+Q254</f>
        <v>0</v>
      </c>
    </row>
    <row r="253" spans="1:19" x14ac:dyDescent="0.3">
      <c r="A253" s="128" t="s">
        <v>166</v>
      </c>
      <c r="B253" s="129"/>
      <c r="C253" s="119" t="s">
        <v>167</v>
      </c>
      <c r="D253" s="36" t="s">
        <v>169</v>
      </c>
      <c r="E253" s="94">
        <v>117854</v>
      </c>
      <c r="F253" s="97">
        <v>43045</v>
      </c>
      <c r="G253" s="97">
        <v>22836</v>
      </c>
      <c r="H253" s="97">
        <v>390</v>
      </c>
      <c r="I253" s="38">
        <v>0</v>
      </c>
      <c r="J253" s="29">
        <f t="shared" si="99"/>
        <v>184125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2"/>
        <v>0</v>
      </c>
      <c r="Q253" s="41">
        <f t="shared" si="101"/>
        <v>184125</v>
      </c>
      <c r="R253" s="88"/>
    </row>
    <row r="254" spans="1:19" x14ac:dyDescent="0.3">
      <c r="A254" s="128"/>
      <c r="B254" s="129"/>
      <c r="C254" s="119"/>
      <c r="D254" s="36"/>
      <c r="E254" s="42"/>
      <c r="F254" s="43"/>
      <c r="G254" s="43"/>
      <c r="H254" s="43"/>
      <c r="I254" s="43"/>
      <c r="J254" s="34">
        <f t="shared" si="99"/>
        <v>0</v>
      </c>
      <c r="K254" s="55"/>
      <c r="L254" s="43"/>
      <c r="M254" s="34">
        <f t="shared" si="103"/>
        <v>0</v>
      </c>
      <c r="N254" s="55"/>
      <c r="O254" s="43"/>
      <c r="P254" s="34">
        <f t="shared" si="102"/>
        <v>0</v>
      </c>
      <c r="Q254" s="35">
        <f t="shared" si="101"/>
        <v>0</v>
      </c>
      <c r="R254" s="88"/>
    </row>
    <row r="255" spans="1:19" x14ac:dyDescent="0.3">
      <c r="A255" s="128" t="s">
        <v>170</v>
      </c>
      <c r="B255" s="129"/>
      <c r="C255" s="119" t="s">
        <v>171</v>
      </c>
      <c r="D255" s="36" t="s">
        <v>160</v>
      </c>
      <c r="E255" s="37">
        <v>0</v>
      </c>
      <c r="F255" s="38">
        <v>0</v>
      </c>
      <c r="G255" s="38">
        <v>16000</v>
      </c>
      <c r="H255" s="38">
        <v>0</v>
      </c>
      <c r="I255" s="38">
        <v>0</v>
      </c>
      <c r="J255" s="29">
        <f t="shared" si="99"/>
        <v>16000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2"/>
        <v>0</v>
      </c>
      <c r="Q255" s="41">
        <f t="shared" si="101"/>
        <v>16000</v>
      </c>
      <c r="R255" s="88"/>
    </row>
    <row r="256" spans="1:19" x14ac:dyDescent="0.3">
      <c r="A256" s="128"/>
      <c r="B256" s="129"/>
      <c r="C256" s="119"/>
      <c r="D256" s="36"/>
      <c r="E256" s="42"/>
      <c r="F256" s="43"/>
      <c r="G256" s="43"/>
      <c r="H256" s="43"/>
      <c r="I256" s="43"/>
      <c r="J256" s="34">
        <f t="shared" si="99"/>
        <v>0</v>
      </c>
      <c r="K256" s="55"/>
      <c r="L256" s="43"/>
      <c r="M256" s="34">
        <f t="shared" si="103"/>
        <v>0</v>
      </c>
      <c r="N256" s="55"/>
      <c r="O256" s="43"/>
      <c r="P256" s="34">
        <f t="shared" si="102"/>
        <v>0</v>
      </c>
      <c r="Q256" s="35">
        <f t="shared" si="101"/>
        <v>0</v>
      </c>
      <c r="R256" s="88"/>
    </row>
    <row r="257" spans="1:18" x14ac:dyDescent="0.3">
      <c r="A257" s="128" t="s">
        <v>172</v>
      </c>
      <c r="B257" s="129"/>
      <c r="C257" s="119" t="s">
        <v>173</v>
      </c>
      <c r="D257" s="36" t="s">
        <v>174</v>
      </c>
      <c r="E257" s="37">
        <v>0</v>
      </c>
      <c r="F257" s="38">
        <v>192</v>
      </c>
      <c r="G257" s="38">
        <v>6981</v>
      </c>
      <c r="H257" s="38">
        <v>0</v>
      </c>
      <c r="I257" s="38">
        <v>0</v>
      </c>
      <c r="J257" s="29">
        <f t="shared" si="99"/>
        <v>7173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2"/>
        <v>0</v>
      </c>
      <c r="Q257" s="41">
        <f t="shared" si="101"/>
        <v>7173</v>
      </c>
      <c r="R257" s="88"/>
    </row>
    <row r="258" spans="1:18" x14ac:dyDescent="0.3">
      <c r="A258" s="128"/>
      <c r="B258" s="129"/>
      <c r="C258" s="119"/>
      <c r="D258" s="36"/>
      <c r="E258" s="42"/>
      <c r="F258" s="43"/>
      <c r="G258" s="43"/>
      <c r="H258" s="43"/>
      <c r="I258" s="43"/>
      <c r="J258" s="34">
        <f t="shared" si="99"/>
        <v>0</v>
      </c>
      <c r="K258" s="55"/>
      <c r="L258" s="43"/>
      <c r="M258" s="34">
        <f t="shared" si="103"/>
        <v>0</v>
      </c>
      <c r="N258" s="55"/>
      <c r="O258" s="43"/>
      <c r="P258" s="34">
        <f t="shared" si="102"/>
        <v>0</v>
      </c>
      <c r="Q258" s="35">
        <f t="shared" si="101"/>
        <v>0</v>
      </c>
      <c r="R258" s="88"/>
    </row>
    <row r="259" spans="1:18" x14ac:dyDescent="0.3">
      <c r="A259" s="128" t="s">
        <v>175</v>
      </c>
      <c r="B259" s="129"/>
      <c r="C259" s="119" t="s">
        <v>176</v>
      </c>
      <c r="D259" s="36" t="s">
        <v>160</v>
      </c>
      <c r="E259" s="37">
        <v>0</v>
      </c>
      <c r="F259" s="38">
        <v>0</v>
      </c>
      <c r="G259" s="38">
        <v>0</v>
      </c>
      <c r="H259" s="38">
        <v>570</v>
      </c>
      <c r="I259" s="38">
        <v>0</v>
      </c>
      <c r="J259" s="29">
        <f t="shared" si="99"/>
        <v>570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2"/>
        <v>0</v>
      </c>
      <c r="Q259" s="41">
        <f t="shared" si="101"/>
        <v>570</v>
      </c>
      <c r="R259" s="88"/>
    </row>
    <row r="260" spans="1:18" x14ac:dyDescent="0.3">
      <c r="A260" s="128"/>
      <c r="B260" s="129"/>
      <c r="C260" s="119"/>
      <c r="D260" s="36"/>
      <c r="E260" s="42"/>
      <c r="F260" s="43"/>
      <c r="G260" s="43"/>
      <c r="H260" s="43"/>
      <c r="I260" s="43"/>
      <c r="J260" s="34">
        <f t="shared" si="99"/>
        <v>0</v>
      </c>
      <c r="K260" s="55"/>
      <c r="L260" s="43"/>
      <c r="M260" s="34">
        <f t="shared" si="103"/>
        <v>0</v>
      </c>
      <c r="N260" s="55"/>
      <c r="O260" s="43"/>
      <c r="P260" s="34">
        <f t="shared" si="102"/>
        <v>0</v>
      </c>
      <c r="Q260" s="35">
        <f t="shared" si="101"/>
        <v>0</v>
      </c>
      <c r="R260" s="88"/>
    </row>
    <row r="261" spans="1:18" x14ac:dyDescent="0.3">
      <c r="A261" s="128" t="s">
        <v>177</v>
      </c>
      <c r="B261" s="129"/>
      <c r="C261" s="119" t="s">
        <v>178</v>
      </c>
      <c r="D261" s="36" t="s">
        <v>160</v>
      </c>
      <c r="E261" s="37">
        <v>0</v>
      </c>
      <c r="F261" s="38">
        <v>0</v>
      </c>
      <c r="G261" s="38">
        <v>70</v>
      </c>
      <c r="H261" s="38">
        <v>0</v>
      </c>
      <c r="I261" s="38">
        <v>0</v>
      </c>
      <c r="J261" s="29">
        <f t="shared" si="99"/>
        <v>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2"/>
        <v>0</v>
      </c>
      <c r="Q261" s="41">
        <f t="shared" si="101"/>
        <v>70</v>
      </c>
      <c r="R261" s="88"/>
    </row>
    <row r="262" spans="1:18" x14ac:dyDescent="0.3">
      <c r="A262" s="128"/>
      <c r="B262" s="129"/>
      <c r="C262" s="119"/>
      <c r="D262" s="36"/>
      <c r="E262" s="42"/>
      <c r="F262" s="43"/>
      <c r="G262" s="43"/>
      <c r="H262" s="43"/>
      <c r="I262" s="43"/>
      <c r="J262" s="34">
        <f t="shared" si="99"/>
        <v>0</v>
      </c>
      <c r="K262" s="55"/>
      <c r="L262" s="43"/>
      <c r="M262" s="34">
        <f t="shared" si="103"/>
        <v>0</v>
      </c>
      <c r="N262" s="55"/>
      <c r="O262" s="43"/>
      <c r="P262" s="34">
        <f t="shared" si="102"/>
        <v>0</v>
      </c>
      <c r="Q262" s="35">
        <f t="shared" si="101"/>
        <v>0</v>
      </c>
      <c r="R262" s="88"/>
    </row>
    <row r="263" spans="1:18" x14ac:dyDescent="0.3">
      <c r="A263" s="128" t="s">
        <v>179</v>
      </c>
      <c r="B263" s="129"/>
      <c r="C263" s="119" t="s">
        <v>180</v>
      </c>
      <c r="D263" s="36" t="s">
        <v>181</v>
      </c>
      <c r="E263" s="37">
        <v>0</v>
      </c>
      <c r="F263" s="38">
        <v>0</v>
      </c>
      <c r="G263" s="38">
        <v>4640</v>
      </c>
      <c r="H263" s="38">
        <v>0</v>
      </c>
      <c r="I263" s="38">
        <v>0</v>
      </c>
      <c r="J263" s="29">
        <f>SUM(E263:I263)</f>
        <v>4640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2"/>
        <v>0</v>
      </c>
      <c r="Q263" s="41">
        <f t="shared" si="101"/>
        <v>4640</v>
      </c>
      <c r="R263" s="88"/>
    </row>
    <row r="264" spans="1:18" x14ac:dyDescent="0.3">
      <c r="A264" s="128"/>
      <c r="B264" s="129"/>
      <c r="C264" s="119"/>
      <c r="D264" s="36"/>
      <c r="E264" s="42"/>
      <c r="F264" s="43"/>
      <c r="G264" s="43"/>
      <c r="H264" s="43"/>
      <c r="I264" s="43"/>
      <c r="J264" s="34">
        <f>SUM(E264:I264)</f>
        <v>0</v>
      </c>
      <c r="K264" s="55"/>
      <c r="L264" s="43"/>
      <c r="M264" s="34">
        <f>SUM(K264:L264)</f>
        <v>0</v>
      </c>
      <c r="N264" s="55"/>
      <c r="O264" s="43"/>
      <c r="P264" s="34">
        <f t="shared" si="102"/>
        <v>0</v>
      </c>
      <c r="Q264" s="35">
        <f t="shared" si="101"/>
        <v>0</v>
      </c>
      <c r="R264" s="88"/>
    </row>
    <row r="265" spans="1:18" x14ac:dyDescent="0.3">
      <c r="A265" s="128" t="s">
        <v>295</v>
      </c>
      <c r="B265" s="129"/>
      <c r="C265" s="119" t="s">
        <v>296</v>
      </c>
      <c r="D265" s="36" t="s">
        <v>181</v>
      </c>
      <c r="E265" s="37">
        <v>0</v>
      </c>
      <c r="F265" s="38">
        <v>0</v>
      </c>
      <c r="G265" s="38">
        <v>1162</v>
      </c>
      <c r="H265" s="38">
        <v>0</v>
      </c>
      <c r="I265" s="38">
        <v>0</v>
      </c>
      <c r="J265" s="29">
        <f t="shared" si="99"/>
        <v>1162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2"/>
        <v>0</v>
      </c>
      <c r="Q265" s="41">
        <f t="shared" si="101"/>
        <v>1162</v>
      </c>
      <c r="R265" s="88"/>
    </row>
    <row r="266" spans="1:18" ht="14.4" thickBot="1" x14ac:dyDescent="0.35">
      <c r="A266" s="133"/>
      <c r="B266" s="134"/>
      <c r="C266" s="135"/>
      <c r="D266" s="50"/>
      <c r="E266" s="51"/>
      <c r="F266" s="45"/>
      <c r="G266" s="45"/>
      <c r="H266" s="45"/>
      <c r="I266" s="45"/>
      <c r="J266" s="24">
        <f t="shared" si="99"/>
        <v>0</v>
      </c>
      <c r="K266" s="56"/>
      <c r="L266" s="45"/>
      <c r="M266" s="24">
        <f t="shared" si="103"/>
        <v>0</v>
      </c>
      <c r="N266" s="56"/>
      <c r="O266" s="45"/>
      <c r="P266" s="24">
        <f t="shared" si="102"/>
        <v>0</v>
      </c>
      <c r="Q266" s="25">
        <f t="shared" si="101"/>
        <v>0</v>
      </c>
      <c r="R266" s="88"/>
    </row>
    <row r="267" spans="1:18" ht="14.4" thickBot="1" x14ac:dyDescent="0.35">
      <c r="D267" s="48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8"/>
    </row>
    <row r="268" spans="1:18" x14ac:dyDescent="0.3">
      <c r="A268" s="120" t="s">
        <v>182</v>
      </c>
      <c r="B268" s="121"/>
      <c r="C268" s="124" t="s">
        <v>183</v>
      </c>
      <c r="D268" s="126"/>
      <c r="E268" s="16">
        <f>E270+E272+E274+E276+E278+E280+E282+E284+E286</f>
        <v>0</v>
      </c>
      <c r="F268" s="17">
        <f t="shared" ref="E268:I269" si="104">F270+F272+F274+F276+F278+F280+F282+F284+F286</f>
        <v>0</v>
      </c>
      <c r="G268" s="17">
        <f>G270+G272+G274+G276+G278+G280+G282+G284+G286</f>
        <v>68400</v>
      </c>
      <c r="H268" s="17">
        <f t="shared" si="104"/>
        <v>0</v>
      </c>
      <c r="I268" s="17">
        <f>I270+I272+I274+I276+I278+I280+I282+I284+I286</f>
        <v>11946</v>
      </c>
      <c r="J268" s="19">
        <f>SUM(E268:I268)</f>
        <v>80346</v>
      </c>
      <c r="K268" s="52">
        <f>K270+K272+K274+K276+K278+K280+K282+K284+K286</f>
        <v>18000</v>
      </c>
      <c r="L268" s="17">
        <f>L270+L272+L274+L276+L278+L280+L282+L284+L286</f>
        <v>0</v>
      </c>
      <c r="M268" s="19">
        <f>SUM(K268:L268)</f>
        <v>18000</v>
      </c>
      <c r="N268" s="52">
        <f>N270+N272+N274+N276+N278+N280+N282+N284+N286</f>
        <v>0</v>
      </c>
      <c r="O268" s="17">
        <f>O270+O272+O274+O276+O278+O280+O282+O284+O286</f>
        <v>48750</v>
      </c>
      <c r="P268" s="19">
        <f>SUM(N268:O268)</f>
        <v>48750</v>
      </c>
      <c r="Q268" s="20">
        <f>P268+M268+J268</f>
        <v>147096</v>
      </c>
      <c r="R268" s="88"/>
    </row>
    <row r="269" spans="1:18" ht="14.4" thickBot="1" x14ac:dyDescent="0.35">
      <c r="A269" s="122"/>
      <c r="B269" s="123"/>
      <c r="C269" s="125"/>
      <c r="D269" s="127"/>
      <c r="E269" s="21">
        <f t="shared" si="104"/>
        <v>0</v>
      </c>
      <c r="F269" s="22">
        <f t="shared" si="104"/>
        <v>0</v>
      </c>
      <c r="G269" s="22">
        <f t="shared" si="104"/>
        <v>0</v>
      </c>
      <c r="H269" s="22">
        <f t="shared" si="104"/>
        <v>0</v>
      </c>
      <c r="I269" s="22">
        <f t="shared" si="104"/>
        <v>0</v>
      </c>
      <c r="J269" s="24">
        <f t="shared" ref="J269:J287" si="105">SUM(E269:I269)</f>
        <v>0</v>
      </c>
      <c r="K269" s="53">
        <f>K271+K273+K275+K277+K279+K281+K283+K285+K287</f>
        <v>0</v>
      </c>
      <c r="L269" s="22">
        <f>L271+L273+L275+L277+L279+L281+L283+L285+L287</f>
        <v>0</v>
      </c>
      <c r="M269" s="24">
        <f t="shared" ref="M269:M285" si="106">SUM(K269:L269)</f>
        <v>0</v>
      </c>
      <c r="N269" s="53">
        <f>N271+N273+N275+N277+N279+N281+N283+N285+N287</f>
        <v>0</v>
      </c>
      <c r="O269" s="22">
        <f>O271+O273+O275+O277+O279+O281+O283+O285+O287</f>
        <v>0</v>
      </c>
      <c r="P269" s="24">
        <f t="shared" ref="P269:P287" si="107">SUM(N269:O269)</f>
        <v>0</v>
      </c>
      <c r="Q269" s="25">
        <f t="shared" ref="Q269:Q287" si="108">P269+M269+J269</f>
        <v>0</v>
      </c>
      <c r="R269" s="88"/>
    </row>
    <row r="270" spans="1:18" hidden="1" x14ac:dyDescent="0.3">
      <c r="A270" s="118" t="s">
        <v>184</v>
      </c>
      <c r="B270" s="116"/>
      <c r="C270" s="114" t="s">
        <v>185</v>
      </c>
      <c r="D270" s="156"/>
      <c r="E270" s="26">
        <v>0</v>
      </c>
      <c r="F270" s="27">
        <v>0</v>
      </c>
      <c r="G270" s="27">
        <v>0</v>
      </c>
      <c r="H270" s="27">
        <v>0</v>
      </c>
      <c r="I270" s="27">
        <v>0</v>
      </c>
      <c r="J270" s="29">
        <f t="shared" si="105"/>
        <v>0</v>
      </c>
      <c r="K270" s="54">
        <v>0</v>
      </c>
      <c r="L270" s="27">
        <v>0</v>
      </c>
      <c r="M270" s="29">
        <f>SUM(K270:L270)</f>
        <v>0</v>
      </c>
      <c r="N270" s="54">
        <v>0</v>
      </c>
      <c r="O270" s="27">
        <v>0</v>
      </c>
      <c r="P270" s="29">
        <f t="shared" si="107"/>
        <v>0</v>
      </c>
      <c r="Q270" s="30">
        <f t="shared" si="108"/>
        <v>0</v>
      </c>
      <c r="R270" s="88"/>
    </row>
    <row r="271" spans="1:18" hidden="1" x14ac:dyDescent="0.3">
      <c r="A271" s="128"/>
      <c r="B271" s="129"/>
      <c r="C271" s="119"/>
      <c r="D271" s="130"/>
      <c r="E271" s="42"/>
      <c r="F271" s="43"/>
      <c r="G271" s="43"/>
      <c r="H271" s="43"/>
      <c r="I271" s="43"/>
      <c r="J271" s="34"/>
      <c r="K271" s="55"/>
      <c r="L271" s="43"/>
      <c r="M271" s="34">
        <f t="shared" si="106"/>
        <v>0</v>
      </c>
      <c r="N271" s="55"/>
      <c r="O271" s="43"/>
      <c r="P271" s="34">
        <f t="shared" si="107"/>
        <v>0</v>
      </c>
      <c r="Q271" s="35">
        <f t="shared" si="108"/>
        <v>0</v>
      </c>
      <c r="R271" s="88"/>
    </row>
    <row r="272" spans="1:18" x14ac:dyDescent="0.3">
      <c r="A272" s="128" t="s">
        <v>186</v>
      </c>
      <c r="B272" s="129"/>
      <c r="C272" s="119" t="s">
        <v>187</v>
      </c>
      <c r="D272" s="36" t="s">
        <v>26</v>
      </c>
      <c r="E272" s="37">
        <v>0</v>
      </c>
      <c r="F272" s="38">
        <v>0</v>
      </c>
      <c r="G272" s="38">
        <v>68200</v>
      </c>
      <c r="H272" s="38">
        <v>0</v>
      </c>
      <c r="I272" s="38">
        <v>0</v>
      </c>
      <c r="J272" s="29">
        <f t="shared" si="105"/>
        <v>68200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0</v>
      </c>
      <c r="P272" s="40">
        <f t="shared" si="107"/>
        <v>0</v>
      </c>
      <c r="Q272" s="41">
        <f t="shared" si="108"/>
        <v>68200</v>
      </c>
      <c r="R272" s="88"/>
    </row>
    <row r="273" spans="1:19" x14ac:dyDescent="0.3">
      <c r="A273" s="128"/>
      <c r="B273" s="129"/>
      <c r="C273" s="119"/>
      <c r="D273" s="36"/>
      <c r="E273" s="42"/>
      <c r="F273" s="43"/>
      <c r="G273" s="43"/>
      <c r="H273" s="43"/>
      <c r="I273" s="43"/>
      <c r="J273" s="34">
        <f t="shared" si="105"/>
        <v>0</v>
      </c>
      <c r="K273" s="55"/>
      <c r="L273" s="43"/>
      <c r="M273" s="34">
        <f t="shared" si="106"/>
        <v>0</v>
      </c>
      <c r="N273" s="55"/>
      <c r="O273" s="43"/>
      <c r="P273" s="34">
        <f t="shared" si="107"/>
        <v>0</v>
      </c>
      <c r="Q273" s="35">
        <f t="shared" si="108"/>
        <v>0</v>
      </c>
      <c r="R273" s="88"/>
    </row>
    <row r="274" spans="1:19" hidden="1" x14ac:dyDescent="0.3">
      <c r="A274" s="128" t="s">
        <v>188</v>
      </c>
      <c r="B274" s="129"/>
      <c r="C274" s="119" t="s">
        <v>297</v>
      </c>
      <c r="D274" s="36" t="s">
        <v>112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5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7"/>
        <v>0</v>
      </c>
      <c r="Q274" s="41">
        <f t="shared" si="108"/>
        <v>0</v>
      </c>
      <c r="R274" s="128" t="s">
        <v>188</v>
      </c>
      <c r="S274" s="104">
        <f>Q274+Q276</f>
        <v>10000</v>
      </c>
    </row>
    <row r="275" spans="1:19" hidden="1" x14ac:dyDescent="0.3">
      <c r="A275" s="128"/>
      <c r="B275" s="129"/>
      <c r="C275" s="119"/>
      <c r="D275" s="36"/>
      <c r="E275" s="42"/>
      <c r="F275" s="43"/>
      <c r="G275" s="43"/>
      <c r="H275" s="43"/>
      <c r="I275" s="43"/>
      <c r="J275" s="34">
        <f t="shared" si="105"/>
        <v>0</v>
      </c>
      <c r="K275" s="55"/>
      <c r="L275" s="43"/>
      <c r="M275" s="34">
        <f t="shared" si="106"/>
        <v>0</v>
      </c>
      <c r="N275" s="55"/>
      <c r="O275" s="43"/>
      <c r="P275" s="34">
        <f t="shared" si="107"/>
        <v>0</v>
      </c>
      <c r="Q275" s="35">
        <f t="shared" si="108"/>
        <v>0</v>
      </c>
      <c r="R275" s="128"/>
      <c r="S275" s="105">
        <f>Q275+Q277</f>
        <v>0</v>
      </c>
    </row>
    <row r="276" spans="1:19" x14ac:dyDescent="0.3">
      <c r="A276" s="128" t="s">
        <v>188</v>
      </c>
      <c r="B276" s="129"/>
      <c r="C276" s="119" t="s">
        <v>298</v>
      </c>
      <c r="D276" s="36" t="s">
        <v>26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5"/>
        <v>0</v>
      </c>
      <c r="K276" s="44">
        <v>10000</v>
      </c>
      <c r="L276" s="38">
        <v>0</v>
      </c>
      <c r="M276" s="40">
        <f>SUM(K276:L276)</f>
        <v>10000</v>
      </c>
      <c r="N276" s="44">
        <v>0</v>
      </c>
      <c r="O276" s="38">
        <v>0</v>
      </c>
      <c r="P276" s="40">
        <f t="shared" si="107"/>
        <v>0</v>
      </c>
      <c r="Q276" s="41">
        <f t="shared" si="108"/>
        <v>10000</v>
      </c>
      <c r="R276" s="88"/>
    </row>
    <row r="277" spans="1:19" x14ac:dyDescent="0.3">
      <c r="A277" s="128"/>
      <c r="B277" s="129"/>
      <c r="C277" s="119"/>
      <c r="D277" s="36"/>
      <c r="E277" s="42"/>
      <c r="F277" s="43"/>
      <c r="G277" s="43"/>
      <c r="H277" s="43"/>
      <c r="I277" s="43"/>
      <c r="J277" s="34">
        <f t="shared" si="105"/>
        <v>0</v>
      </c>
      <c r="K277" s="55"/>
      <c r="L277" s="43"/>
      <c r="M277" s="34">
        <f t="shared" si="106"/>
        <v>0</v>
      </c>
      <c r="N277" s="55"/>
      <c r="O277" s="43"/>
      <c r="P277" s="34">
        <f t="shared" si="107"/>
        <v>0</v>
      </c>
      <c r="Q277" s="35">
        <f t="shared" si="108"/>
        <v>0</v>
      </c>
      <c r="R277" s="88"/>
    </row>
    <row r="278" spans="1:19" x14ac:dyDescent="0.3">
      <c r="A278" s="128" t="s">
        <v>189</v>
      </c>
      <c r="B278" s="129"/>
      <c r="C278" s="119" t="s">
        <v>190</v>
      </c>
      <c r="D278" s="36" t="s">
        <v>26</v>
      </c>
      <c r="E278" s="37">
        <v>0</v>
      </c>
      <c r="F278" s="38">
        <v>0</v>
      </c>
      <c r="G278" s="38">
        <v>200</v>
      </c>
      <c r="H278" s="38">
        <v>0</v>
      </c>
      <c r="I278" s="38">
        <v>0</v>
      </c>
      <c r="J278" s="29">
        <f t="shared" si="105"/>
        <v>200</v>
      </c>
      <c r="K278" s="44">
        <v>8000</v>
      </c>
      <c r="L278" s="38">
        <v>0</v>
      </c>
      <c r="M278" s="40">
        <f>SUM(K278:L278)</f>
        <v>8000</v>
      </c>
      <c r="N278" s="44">
        <v>0</v>
      </c>
      <c r="O278" s="38">
        <v>0</v>
      </c>
      <c r="P278" s="40">
        <f t="shared" si="107"/>
        <v>0</v>
      </c>
      <c r="Q278" s="41">
        <f t="shared" si="108"/>
        <v>8200</v>
      </c>
      <c r="R278" s="88"/>
    </row>
    <row r="279" spans="1:19" x14ac:dyDescent="0.3">
      <c r="A279" s="128"/>
      <c r="B279" s="129"/>
      <c r="C279" s="119"/>
      <c r="D279" s="36"/>
      <c r="E279" s="42"/>
      <c r="F279" s="43"/>
      <c r="G279" s="43"/>
      <c r="H279" s="43"/>
      <c r="I279" s="43"/>
      <c r="J279" s="34">
        <f t="shared" si="105"/>
        <v>0</v>
      </c>
      <c r="K279" s="55"/>
      <c r="L279" s="43"/>
      <c r="M279" s="34">
        <f t="shared" si="106"/>
        <v>0</v>
      </c>
      <c r="N279" s="55"/>
      <c r="O279" s="43"/>
      <c r="P279" s="34">
        <f t="shared" si="107"/>
        <v>0</v>
      </c>
      <c r="Q279" s="35">
        <f t="shared" si="108"/>
        <v>0</v>
      </c>
      <c r="R279" s="88"/>
    </row>
    <row r="280" spans="1:19" x14ac:dyDescent="0.3">
      <c r="A280" s="128" t="s">
        <v>191</v>
      </c>
      <c r="B280" s="129"/>
      <c r="C280" s="119" t="s">
        <v>194</v>
      </c>
      <c r="D280" s="36" t="s">
        <v>112</v>
      </c>
      <c r="E280" s="37">
        <v>0</v>
      </c>
      <c r="F280" s="38">
        <v>0</v>
      </c>
      <c r="G280" s="38">
        <v>0</v>
      </c>
      <c r="H280" s="38">
        <v>0</v>
      </c>
      <c r="I280" s="38">
        <v>3279</v>
      </c>
      <c r="J280" s="29">
        <f t="shared" si="105"/>
        <v>3279</v>
      </c>
      <c r="K280" s="44">
        <v>0</v>
      </c>
      <c r="L280" s="38">
        <v>0</v>
      </c>
      <c r="M280" s="40">
        <f>SUM(K280:L280)</f>
        <v>0</v>
      </c>
      <c r="N280" s="44">
        <v>0</v>
      </c>
      <c r="O280" s="97">
        <v>15317</v>
      </c>
      <c r="P280" s="40">
        <f t="shared" si="107"/>
        <v>15317</v>
      </c>
      <c r="Q280" s="41">
        <f t="shared" si="108"/>
        <v>18596</v>
      </c>
      <c r="R280" s="128" t="s">
        <v>191</v>
      </c>
      <c r="S280" s="104">
        <f>Q280+Q282+Q284</f>
        <v>60696</v>
      </c>
    </row>
    <row r="281" spans="1:19" x14ac:dyDescent="0.3">
      <c r="A281" s="128"/>
      <c r="B281" s="129"/>
      <c r="C281" s="119"/>
      <c r="D281" s="36"/>
      <c r="E281" s="42"/>
      <c r="F281" s="43"/>
      <c r="G281" s="43"/>
      <c r="H281" s="43"/>
      <c r="I281" s="43"/>
      <c r="J281" s="34">
        <f t="shared" si="105"/>
        <v>0</v>
      </c>
      <c r="K281" s="55"/>
      <c r="L281" s="43"/>
      <c r="M281" s="34">
        <f t="shared" si="106"/>
        <v>0</v>
      </c>
      <c r="N281" s="55"/>
      <c r="O281" s="98"/>
      <c r="P281" s="34">
        <f t="shared" si="107"/>
        <v>0</v>
      </c>
      <c r="Q281" s="35">
        <f t="shared" si="108"/>
        <v>0</v>
      </c>
      <c r="R281" s="128"/>
      <c r="S281" s="105">
        <f>Q281+Q283+Q285</f>
        <v>0</v>
      </c>
    </row>
    <row r="282" spans="1:19" x14ac:dyDescent="0.3">
      <c r="A282" s="128" t="s">
        <v>191</v>
      </c>
      <c r="B282" s="129"/>
      <c r="C282" s="113" t="s">
        <v>192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97">
        <v>4030</v>
      </c>
      <c r="J282" s="29">
        <f t="shared" si="105"/>
        <v>4030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7">
        <v>16753</v>
      </c>
      <c r="P282" s="40">
        <f t="shared" si="107"/>
        <v>16753</v>
      </c>
      <c r="Q282" s="41">
        <f t="shared" si="108"/>
        <v>20783</v>
      </c>
      <c r="R282" s="88"/>
    </row>
    <row r="283" spans="1:19" x14ac:dyDescent="0.3">
      <c r="A283" s="128"/>
      <c r="B283" s="129"/>
      <c r="C283" s="114"/>
      <c r="D283" s="36"/>
      <c r="E283" s="42"/>
      <c r="F283" s="43"/>
      <c r="G283" s="43"/>
      <c r="H283" s="43"/>
      <c r="I283" s="98"/>
      <c r="J283" s="34">
        <f t="shared" si="105"/>
        <v>0</v>
      </c>
      <c r="K283" s="55"/>
      <c r="L283" s="43"/>
      <c r="M283" s="34">
        <f t="shared" si="106"/>
        <v>0</v>
      </c>
      <c r="N283" s="55"/>
      <c r="O283" s="98"/>
      <c r="P283" s="34">
        <f t="shared" si="107"/>
        <v>0</v>
      </c>
      <c r="Q283" s="35">
        <f t="shared" si="108"/>
        <v>0</v>
      </c>
      <c r="R283" s="88"/>
    </row>
    <row r="284" spans="1:19" ht="12.75" customHeight="1" x14ac:dyDescent="0.3">
      <c r="A284" s="128" t="s">
        <v>191</v>
      </c>
      <c r="B284" s="129"/>
      <c r="C284" s="113" t="s">
        <v>193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7">
        <v>4637</v>
      </c>
      <c r="J284" s="29">
        <f t="shared" si="105"/>
        <v>4637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7">
        <v>16680</v>
      </c>
      <c r="P284" s="40">
        <f t="shared" si="107"/>
        <v>16680</v>
      </c>
      <c r="Q284" s="41">
        <f t="shared" si="108"/>
        <v>21317</v>
      </c>
      <c r="R284" s="88"/>
    </row>
    <row r="285" spans="1:19" x14ac:dyDescent="0.3">
      <c r="A285" s="128"/>
      <c r="B285" s="129"/>
      <c r="C285" s="114"/>
      <c r="D285" s="36"/>
      <c r="E285" s="42"/>
      <c r="F285" s="43"/>
      <c r="G285" s="43"/>
      <c r="H285" s="43"/>
      <c r="I285" s="43"/>
      <c r="J285" s="34">
        <f t="shared" si="105"/>
        <v>0</v>
      </c>
      <c r="K285" s="55"/>
      <c r="L285" s="43"/>
      <c r="M285" s="34">
        <f t="shared" si="106"/>
        <v>0</v>
      </c>
      <c r="N285" s="55"/>
      <c r="O285" s="43"/>
      <c r="P285" s="34">
        <f t="shared" si="107"/>
        <v>0</v>
      </c>
      <c r="Q285" s="35">
        <f t="shared" si="108"/>
        <v>0</v>
      </c>
      <c r="R285" s="88"/>
    </row>
    <row r="286" spans="1:19" ht="13.8" hidden="1" customHeight="1" x14ac:dyDescent="0.3">
      <c r="A286" s="128" t="s">
        <v>191</v>
      </c>
      <c r="B286" s="129"/>
      <c r="C286" s="119" t="s">
        <v>195</v>
      </c>
      <c r="D286" s="36" t="s">
        <v>26</v>
      </c>
      <c r="E286" s="37">
        <v>0</v>
      </c>
      <c r="F286" s="38">
        <v>0</v>
      </c>
      <c r="G286" s="38">
        <v>0</v>
      </c>
      <c r="H286" s="38">
        <v>0</v>
      </c>
      <c r="I286" s="38">
        <v>0</v>
      </c>
      <c r="J286" s="29">
        <f t="shared" si="105"/>
        <v>0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38">
        <v>0</v>
      </c>
      <c r="P286" s="40">
        <f t="shared" si="107"/>
        <v>0</v>
      </c>
      <c r="Q286" s="41">
        <f t="shared" si="108"/>
        <v>0</v>
      </c>
      <c r="R286" s="88"/>
    </row>
    <row r="287" spans="1:19" ht="14.4" hidden="1" customHeight="1" x14ac:dyDescent="0.3">
      <c r="A287" s="133"/>
      <c r="B287" s="134"/>
      <c r="C287" s="135"/>
      <c r="D287" s="50"/>
      <c r="E287" s="51"/>
      <c r="F287" s="45"/>
      <c r="G287" s="45"/>
      <c r="H287" s="45"/>
      <c r="I287" s="45"/>
      <c r="J287" s="24">
        <f t="shared" si="105"/>
        <v>0</v>
      </c>
      <c r="K287" s="56"/>
      <c r="L287" s="45"/>
      <c r="M287" s="24">
        <v>0</v>
      </c>
      <c r="N287" s="56"/>
      <c r="O287" s="45"/>
      <c r="P287" s="24">
        <f t="shared" si="107"/>
        <v>0</v>
      </c>
      <c r="Q287" s="25">
        <f t="shared" si="108"/>
        <v>0</v>
      </c>
      <c r="R287" s="88"/>
    </row>
    <row r="288" spans="1:19" ht="14.4" thickBot="1" x14ac:dyDescent="0.35">
      <c r="D288" s="48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8"/>
    </row>
    <row r="289" spans="1:18" x14ac:dyDescent="0.3">
      <c r="A289" s="120" t="s">
        <v>196</v>
      </c>
      <c r="B289" s="121"/>
      <c r="C289" s="124" t="s">
        <v>197</v>
      </c>
      <c r="D289" s="126"/>
      <c r="E289" s="16">
        <f>E291+E293+E295+E297+E317+E319+E321+E343+E345+E347</f>
        <v>378651</v>
      </c>
      <c r="F289" s="17">
        <f>F291+F293+F295+F297+F317+F319+F321+F343+F345+F347</f>
        <v>135838</v>
      </c>
      <c r="G289" s="17">
        <f>G291+G293+G295+G297+G317+G319+G321+G345+G347</f>
        <v>126055</v>
      </c>
      <c r="H289" s="17">
        <f>H291+H293+H295+H297+H317+H319+H321+H345+H347+H349</f>
        <v>11141</v>
      </c>
      <c r="I289" s="17">
        <f>I291+I293+I295+I297+I317+I319+I321+I343+I345+I347</f>
        <v>0</v>
      </c>
      <c r="J289" s="19">
        <f>SUM(E289:I289)</f>
        <v>651685</v>
      </c>
      <c r="K289" s="52">
        <f>K291+K293+K295+K297+K317+K319+K321+K343+K345+K347</f>
        <v>0</v>
      </c>
      <c r="L289" s="17">
        <f>L291+L293+L295+L297+L317+L319+L321+L343+L345+L347</f>
        <v>0</v>
      </c>
      <c r="M289" s="19">
        <f>SUM(K289:L289)</f>
        <v>0</v>
      </c>
      <c r="N289" s="52">
        <f>N291+N293+N295+N297+N317+N319+N321+N343+N345+N347</f>
        <v>0</v>
      </c>
      <c r="O289" s="17">
        <f>O291+O293+O295+O297+O317+O319+O321+O343+O345+O347</f>
        <v>0</v>
      </c>
      <c r="P289" s="18">
        <f>SUM(N289:O289)</f>
        <v>0</v>
      </c>
      <c r="Q289" s="61">
        <f>P289+M289+J289</f>
        <v>651685</v>
      </c>
      <c r="R289" s="88"/>
    </row>
    <row r="290" spans="1:18" ht="14.4" thickBot="1" x14ac:dyDescent="0.35">
      <c r="A290" s="122"/>
      <c r="B290" s="123"/>
      <c r="C290" s="125"/>
      <c r="D290" s="127"/>
      <c r="E290" s="21">
        <f>E292+E294+E296+E298+E318+E320+E322+E344+E346+E348</f>
        <v>0</v>
      </c>
      <c r="F290" s="22">
        <f>F292+F294+F296+F298+F318+F320+F322+F344+F346+F348</f>
        <v>0</v>
      </c>
      <c r="G290" s="22">
        <f>G292+G294+G296+G298+G318+G320+G322+G346+G348</f>
        <v>0</v>
      </c>
      <c r="H290" s="22">
        <f>H292+H294+H296+H298+H318+H320+H322+H350+H346+H348</f>
        <v>0</v>
      </c>
      <c r="I290" s="22">
        <f>I292+I294+I296+I298+I318+I320+I322+I344+I346+I348</f>
        <v>0</v>
      </c>
      <c r="J290" s="24">
        <f>SUM(E290:I290)</f>
        <v>0</v>
      </c>
      <c r="K290" s="53">
        <f>K292+K294+K296+K298+K318+K320+K322+K344+K346+K348</f>
        <v>0</v>
      </c>
      <c r="L290" s="22">
        <f>L292+L294+L296+L298+L318+L320+L322+L344+L346+L348</f>
        <v>0</v>
      </c>
      <c r="M290" s="24">
        <f>SUM(K290:L290)</f>
        <v>0</v>
      </c>
      <c r="N290" s="53">
        <f>N292+N294+N296+N298+N318+N320+N322+N344+N346+N348</f>
        <v>0</v>
      </c>
      <c r="O290" s="22">
        <f>O292+O294+O296+O298+O318+O320+O322+O344+O346+O348+O350</f>
        <v>0</v>
      </c>
      <c r="P290" s="23">
        <f>SUM(N290:O290)</f>
        <v>0</v>
      </c>
      <c r="Q290" s="62">
        <f>P290+M290+J290</f>
        <v>0</v>
      </c>
      <c r="R290" s="88"/>
    </row>
    <row r="291" spans="1:18" x14ac:dyDescent="0.3">
      <c r="A291" s="118" t="s">
        <v>198</v>
      </c>
      <c r="B291" s="116"/>
      <c r="C291" s="114" t="s">
        <v>199</v>
      </c>
      <c r="D291" s="49" t="s">
        <v>41</v>
      </c>
      <c r="E291" s="96">
        <v>378651</v>
      </c>
      <c r="F291" s="27">
        <v>135838</v>
      </c>
      <c r="G291" s="27">
        <v>0</v>
      </c>
      <c r="H291" s="27">
        <v>0</v>
      </c>
      <c r="I291" s="27">
        <v>0</v>
      </c>
      <c r="J291" s="29">
        <f t="shared" ref="J291:J319" si="109">SUM(E291:I291)</f>
        <v>514489</v>
      </c>
      <c r="K291" s="54"/>
      <c r="L291" s="27">
        <v>0</v>
      </c>
      <c r="M291" s="29">
        <f t="shared" ref="M291:M303" si="110">SUM(K291:L291)</f>
        <v>0</v>
      </c>
      <c r="N291" s="54">
        <v>0</v>
      </c>
      <c r="O291" s="27">
        <v>0</v>
      </c>
      <c r="P291" s="28">
        <f t="shared" ref="P291:P348" si="111">SUM(N291:O291)</f>
        <v>0</v>
      </c>
      <c r="Q291" s="63">
        <f t="shared" ref="Q291:Q350" si="112">P291+M291+J291</f>
        <v>514489</v>
      </c>
      <c r="R291" s="88"/>
    </row>
    <row r="292" spans="1:18" x14ac:dyDescent="0.3">
      <c r="A292" s="128"/>
      <c r="B292" s="129"/>
      <c r="C292" s="119"/>
      <c r="D292" s="36"/>
      <c r="E292" s="42"/>
      <c r="F292" s="43"/>
      <c r="G292" s="43"/>
      <c r="H292" s="43"/>
      <c r="I292" s="43"/>
      <c r="J292" s="34">
        <f t="shared" si="109"/>
        <v>0</v>
      </c>
      <c r="K292" s="55"/>
      <c r="L292" s="43"/>
      <c r="M292" s="34">
        <f t="shared" si="110"/>
        <v>0</v>
      </c>
      <c r="N292" s="55"/>
      <c r="O292" s="43"/>
      <c r="P292" s="33">
        <f t="shared" si="111"/>
        <v>0</v>
      </c>
      <c r="Q292" s="64">
        <f t="shared" si="112"/>
        <v>0</v>
      </c>
      <c r="R292" s="88"/>
    </row>
    <row r="293" spans="1:18" x14ac:dyDescent="0.3">
      <c r="A293" s="128" t="s">
        <v>198</v>
      </c>
      <c r="B293" s="129"/>
      <c r="C293" s="119" t="s">
        <v>200</v>
      </c>
      <c r="D293" s="36"/>
      <c r="E293" s="37">
        <v>0</v>
      </c>
      <c r="F293" s="38">
        <v>0</v>
      </c>
      <c r="G293" s="38">
        <v>2000</v>
      </c>
      <c r="H293" s="38">
        <v>0</v>
      </c>
      <c r="I293" s="38">
        <v>0</v>
      </c>
      <c r="J293" s="40">
        <f t="shared" si="109"/>
        <v>2000</v>
      </c>
      <c r="K293" s="44">
        <v>0</v>
      </c>
      <c r="L293" s="38">
        <v>0</v>
      </c>
      <c r="M293" s="40">
        <f t="shared" si="110"/>
        <v>0</v>
      </c>
      <c r="N293" s="44">
        <v>0</v>
      </c>
      <c r="O293" s="38">
        <v>0</v>
      </c>
      <c r="P293" s="39">
        <f t="shared" si="111"/>
        <v>0</v>
      </c>
      <c r="Q293" s="65">
        <f t="shared" si="112"/>
        <v>2000</v>
      </c>
      <c r="R293" s="88"/>
    </row>
    <row r="294" spans="1:18" x14ac:dyDescent="0.3">
      <c r="A294" s="128"/>
      <c r="B294" s="129"/>
      <c r="C294" s="119"/>
      <c r="D294" s="36"/>
      <c r="E294" s="42"/>
      <c r="F294" s="43"/>
      <c r="G294" s="43"/>
      <c r="H294" s="43"/>
      <c r="I294" s="43"/>
      <c r="J294" s="34">
        <f t="shared" si="109"/>
        <v>0</v>
      </c>
      <c r="K294" s="55"/>
      <c r="L294" s="43"/>
      <c r="M294" s="34">
        <f t="shared" si="110"/>
        <v>0</v>
      </c>
      <c r="N294" s="55"/>
      <c r="O294" s="43"/>
      <c r="P294" s="33">
        <f t="shared" si="111"/>
        <v>0</v>
      </c>
      <c r="Q294" s="64">
        <f t="shared" si="112"/>
        <v>0</v>
      </c>
      <c r="R294" s="88"/>
    </row>
    <row r="295" spans="1:18" x14ac:dyDescent="0.3">
      <c r="A295" s="128" t="s">
        <v>198</v>
      </c>
      <c r="B295" s="129"/>
      <c r="C295" s="119" t="s">
        <v>201</v>
      </c>
      <c r="D295" s="36"/>
      <c r="E295" s="37">
        <v>0</v>
      </c>
      <c r="F295" s="38">
        <v>0</v>
      </c>
      <c r="G295" s="38">
        <v>17000</v>
      </c>
      <c r="H295" s="38">
        <v>0</v>
      </c>
      <c r="I295" s="38">
        <v>0</v>
      </c>
      <c r="J295" s="40">
        <f t="shared" si="109"/>
        <v>17000</v>
      </c>
      <c r="K295" s="44">
        <v>0</v>
      </c>
      <c r="L295" s="38">
        <v>0</v>
      </c>
      <c r="M295" s="40">
        <f t="shared" si="110"/>
        <v>0</v>
      </c>
      <c r="N295" s="44">
        <v>0</v>
      </c>
      <c r="O295" s="38">
        <v>0</v>
      </c>
      <c r="P295" s="39">
        <f t="shared" si="111"/>
        <v>0</v>
      </c>
      <c r="Q295" s="65">
        <f t="shared" si="112"/>
        <v>17000</v>
      </c>
      <c r="R295" s="88"/>
    </row>
    <row r="296" spans="1:18" x14ac:dyDescent="0.3">
      <c r="A296" s="128"/>
      <c r="B296" s="129"/>
      <c r="C296" s="119"/>
      <c r="D296" s="36"/>
      <c r="E296" s="42"/>
      <c r="F296" s="43"/>
      <c r="G296" s="43"/>
      <c r="H296" s="43"/>
      <c r="I296" s="43"/>
      <c r="J296" s="34">
        <f t="shared" si="109"/>
        <v>0</v>
      </c>
      <c r="K296" s="55"/>
      <c r="L296" s="43"/>
      <c r="M296" s="34">
        <f t="shared" si="110"/>
        <v>0</v>
      </c>
      <c r="N296" s="55"/>
      <c r="O296" s="43"/>
      <c r="P296" s="33">
        <f t="shared" si="111"/>
        <v>0</v>
      </c>
      <c r="Q296" s="64">
        <f t="shared" si="112"/>
        <v>0</v>
      </c>
      <c r="R296" s="88"/>
    </row>
    <row r="297" spans="1:18" x14ac:dyDescent="0.3">
      <c r="A297" s="128" t="s">
        <v>198</v>
      </c>
      <c r="B297" s="129"/>
      <c r="C297" s="119" t="s">
        <v>202</v>
      </c>
      <c r="D297" s="36"/>
      <c r="E297" s="37">
        <f t="shared" ref="E297:I298" si="113">E299+E301+E303+E305+E307+E309+E311+E313+E315</f>
        <v>0</v>
      </c>
      <c r="F297" s="38">
        <f t="shared" si="113"/>
        <v>0</v>
      </c>
      <c r="G297" s="38">
        <f>G299+G301+G303+G305+G307+G309+G311+G313+G315</f>
        <v>19450</v>
      </c>
      <c r="H297" s="38">
        <f t="shared" ref="H297:I297" si="114">H299+H301+H303+H305+H307+H309+H311+H313+H315</f>
        <v>0</v>
      </c>
      <c r="I297" s="38">
        <f t="shared" si="114"/>
        <v>0</v>
      </c>
      <c r="J297" s="40">
        <f t="shared" si="109"/>
        <v>19450</v>
      </c>
      <c r="K297" s="44">
        <f t="shared" ref="K297:L298" si="115">K299+K301+K303+K305+K307+K309+K311+K313+K315</f>
        <v>0</v>
      </c>
      <c r="L297" s="38">
        <f t="shared" si="115"/>
        <v>0</v>
      </c>
      <c r="M297" s="40">
        <f t="shared" si="110"/>
        <v>0</v>
      </c>
      <c r="N297" s="44">
        <f t="shared" ref="N297:O298" si="116">N299+N301+N303+N305+N307+N309+N311+N313+N315</f>
        <v>0</v>
      </c>
      <c r="O297" s="38">
        <f t="shared" si="116"/>
        <v>0</v>
      </c>
      <c r="P297" s="39">
        <f t="shared" si="111"/>
        <v>0</v>
      </c>
      <c r="Q297" s="65">
        <f t="shared" si="112"/>
        <v>19450</v>
      </c>
      <c r="R297" s="88"/>
    </row>
    <row r="298" spans="1:18" x14ac:dyDescent="0.3">
      <c r="A298" s="128"/>
      <c r="B298" s="129"/>
      <c r="C298" s="119"/>
      <c r="D298" s="36"/>
      <c r="E298" s="31">
        <f t="shared" si="113"/>
        <v>0</v>
      </c>
      <c r="F298" s="32">
        <f t="shared" si="113"/>
        <v>0</v>
      </c>
      <c r="G298" s="32">
        <f t="shared" si="113"/>
        <v>0</v>
      </c>
      <c r="H298" s="32">
        <f t="shared" si="113"/>
        <v>0</v>
      </c>
      <c r="I298" s="32">
        <f t="shared" si="113"/>
        <v>0</v>
      </c>
      <c r="J298" s="34">
        <f t="shared" si="109"/>
        <v>0</v>
      </c>
      <c r="K298" s="57">
        <f t="shared" si="115"/>
        <v>0</v>
      </c>
      <c r="L298" s="32">
        <f t="shared" si="115"/>
        <v>0</v>
      </c>
      <c r="M298" s="34">
        <f t="shared" si="110"/>
        <v>0</v>
      </c>
      <c r="N298" s="57">
        <f t="shared" si="116"/>
        <v>0</v>
      </c>
      <c r="O298" s="32">
        <f t="shared" si="116"/>
        <v>0</v>
      </c>
      <c r="P298" s="33">
        <f t="shared" si="111"/>
        <v>0</v>
      </c>
      <c r="Q298" s="64">
        <f t="shared" si="112"/>
        <v>0</v>
      </c>
      <c r="R298" s="88"/>
    </row>
    <row r="299" spans="1:18" x14ac:dyDescent="0.3">
      <c r="A299" s="128"/>
      <c r="B299" s="129" t="s">
        <v>203</v>
      </c>
      <c r="C299" s="119" t="s">
        <v>204</v>
      </c>
      <c r="D299" s="36"/>
      <c r="E299" s="37">
        <v>0</v>
      </c>
      <c r="F299" s="38">
        <v>0</v>
      </c>
      <c r="G299" s="97">
        <v>3500</v>
      </c>
      <c r="H299" s="38">
        <v>0</v>
      </c>
      <c r="I299" s="38">
        <v>0</v>
      </c>
      <c r="J299" s="40">
        <f t="shared" si="109"/>
        <v>3500</v>
      </c>
      <c r="K299" s="44">
        <v>0</v>
      </c>
      <c r="L299" s="38">
        <v>0</v>
      </c>
      <c r="M299" s="40">
        <f t="shared" si="110"/>
        <v>0</v>
      </c>
      <c r="N299" s="44">
        <v>0</v>
      </c>
      <c r="O299" s="38">
        <v>0</v>
      </c>
      <c r="P299" s="39">
        <f t="shared" si="111"/>
        <v>0</v>
      </c>
      <c r="Q299" s="65">
        <f t="shared" si="112"/>
        <v>3500</v>
      </c>
      <c r="R299" s="88"/>
    </row>
    <row r="300" spans="1:18" x14ac:dyDescent="0.3">
      <c r="A300" s="128"/>
      <c r="B300" s="129"/>
      <c r="C300" s="119"/>
      <c r="D300" s="36"/>
      <c r="E300" s="42"/>
      <c r="F300" s="43"/>
      <c r="G300" s="98"/>
      <c r="H300" s="43"/>
      <c r="I300" s="43"/>
      <c r="J300" s="34">
        <f t="shared" si="109"/>
        <v>0</v>
      </c>
      <c r="K300" s="55"/>
      <c r="L300" s="43"/>
      <c r="M300" s="34">
        <f t="shared" si="110"/>
        <v>0</v>
      </c>
      <c r="N300" s="55"/>
      <c r="O300" s="43"/>
      <c r="P300" s="33">
        <f t="shared" si="111"/>
        <v>0</v>
      </c>
      <c r="Q300" s="64">
        <f t="shared" si="112"/>
        <v>0</v>
      </c>
      <c r="R300" s="88"/>
    </row>
    <row r="301" spans="1:18" x14ac:dyDescent="0.3">
      <c r="A301" s="128"/>
      <c r="B301" s="129" t="s">
        <v>205</v>
      </c>
      <c r="C301" s="119" t="s">
        <v>206</v>
      </c>
      <c r="D301" s="36"/>
      <c r="E301" s="37">
        <v>0</v>
      </c>
      <c r="F301" s="38">
        <v>0</v>
      </c>
      <c r="G301" s="97">
        <v>50</v>
      </c>
      <c r="H301" s="38">
        <v>0</v>
      </c>
      <c r="I301" s="38">
        <v>0</v>
      </c>
      <c r="J301" s="40">
        <f t="shared" si="109"/>
        <v>50</v>
      </c>
      <c r="K301" s="44">
        <v>0</v>
      </c>
      <c r="L301" s="38">
        <v>0</v>
      </c>
      <c r="M301" s="40">
        <f t="shared" si="110"/>
        <v>0</v>
      </c>
      <c r="N301" s="44">
        <v>0</v>
      </c>
      <c r="O301" s="38">
        <v>0</v>
      </c>
      <c r="P301" s="39">
        <f t="shared" si="111"/>
        <v>0</v>
      </c>
      <c r="Q301" s="65">
        <f t="shared" si="112"/>
        <v>50</v>
      </c>
      <c r="R301" s="88"/>
    </row>
    <row r="302" spans="1:18" x14ac:dyDescent="0.3">
      <c r="A302" s="128"/>
      <c r="B302" s="129"/>
      <c r="C302" s="119"/>
      <c r="D302" s="36"/>
      <c r="E302" s="42"/>
      <c r="F302" s="43"/>
      <c r="G302" s="98"/>
      <c r="H302" s="43"/>
      <c r="I302" s="43"/>
      <c r="J302" s="34">
        <f t="shared" si="109"/>
        <v>0</v>
      </c>
      <c r="K302" s="55"/>
      <c r="L302" s="43"/>
      <c r="M302" s="34">
        <f t="shared" si="110"/>
        <v>0</v>
      </c>
      <c r="N302" s="55"/>
      <c r="O302" s="43"/>
      <c r="P302" s="33">
        <f t="shared" si="111"/>
        <v>0</v>
      </c>
      <c r="Q302" s="64">
        <f t="shared" si="112"/>
        <v>0</v>
      </c>
      <c r="R302" s="88"/>
    </row>
    <row r="303" spans="1:18" x14ac:dyDescent="0.3">
      <c r="A303" s="128"/>
      <c r="B303" s="129" t="s">
        <v>207</v>
      </c>
      <c r="C303" s="119" t="s">
        <v>208</v>
      </c>
      <c r="D303" s="36"/>
      <c r="E303" s="37">
        <v>0</v>
      </c>
      <c r="F303" s="38">
        <v>0</v>
      </c>
      <c r="G303" s="97">
        <v>3000</v>
      </c>
      <c r="H303" s="38">
        <v>0</v>
      </c>
      <c r="I303" s="38">
        <v>0</v>
      </c>
      <c r="J303" s="40">
        <f t="shared" si="109"/>
        <v>3000</v>
      </c>
      <c r="K303" s="44">
        <v>0</v>
      </c>
      <c r="L303" s="38">
        <v>0</v>
      </c>
      <c r="M303" s="40">
        <f t="shared" si="110"/>
        <v>0</v>
      </c>
      <c r="N303" s="44">
        <v>0</v>
      </c>
      <c r="O303" s="38">
        <v>0</v>
      </c>
      <c r="P303" s="39">
        <f t="shared" si="111"/>
        <v>0</v>
      </c>
      <c r="Q303" s="65">
        <f t="shared" si="112"/>
        <v>3000</v>
      </c>
      <c r="R303" s="88"/>
    </row>
    <row r="304" spans="1:18" x14ac:dyDescent="0.3">
      <c r="A304" s="128"/>
      <c r="B304" s="129"/>
      <c r="C304" s="119"/>
      <c r="D304" s="36"/>
      <c r="E304" s="42"/>
      <c r="F304" s="43"/>
      <c r="G304" s="98"/>
      <c r="H304" s="43"/>
      <c r="I304" s="43"/>
      <c r="J304" s="34">
        <f t="shared" si="109"/>
        <v>0</v>
      </c>
      <c r="K304" s="55"/>
      <c r="L304" s="43"/>
      <c r="M304" s="34">
        <f t="shared" ref="M304:M348" si="117">SUM(K304:L304)</f>
        <v>0</v>
      </c>
      <c r="N304" s="55"/>
      <c r="O304" s="43"/>
      <c r="P304" s="33">
        <f t="shared" si="111"/>
        <v>0</v>
      </c>
      <c r="Q304" s="64">
        <f t="shared" si="112"/>
        <v>0</v>
      </c>
      <c r="R304" s="88"/>
    </row>
    <row r="305" spans="1:18" x14ac:dyDescent="0.3">
      <c r="A305" s="128"/>
      <c r="B305" s="129" t="s">
        <v>209</v>
      </c>
      <c r="C305" s="119" t="s">
        <v>210</v>
      </c>
      <c r="D305" s="36"/>
      <c r="E305" s="37">
        <v>0</v>
      </c>
      <c r="F305" s="38">
        <v>0</v>
      </c>
      <c r="G305" s="97">
        <v>500</v>
      </c>
      <c r="H305" s="38">
        <v>0</v>
      </c>
      <c r="I305" s="38">
        <v>0</v>
      </c>
      <c r="J305" s="40">
        <f t="shared" si="109"/>
        <v>500</v>
      </c>
      <c r="K305" s="44">
        <v>0</v>
      </c>
      <c r="L305" s="38">
        <v>0</v>
      </c>
      <c r="M305" s="40">
        <f t="shared" si="117"/>
        <v>0</v>
      </c>
      <c r="N305" s="44">
        <v>0</v>
      </c>
      <c r="O305" s="38">
        <v>0</v>
      </c>
      <c r="P305" s="39">
        <f t="shared" si="111"/>
        <v>0</v>
      </c>
      <c r="Q305" s="65">
        <f t="shared" si="112"/>
        <v>500</v>
      </c>
      <c r="R305" s="88"/>
    </row>
    <row r="306" spans="1:18" x14ac:dyDescent="0.3">
      <c r="A306" s="128"/>
      <c r="B306" s="129"/>
      <c r="C306" s="119"/>
      <c r="D306" s="36"/>
      <c r="E306" s="42"/>
      <c r="F306" s="43"/>
      <c r="G306" s="98"/>
      <c r="H306" s="43"/>
      <c r="I306" s="43"/>
      <c r="J306" s="34">
        <f t="shared" si="109"/>
        <v>0</v>
      </c>
      <c r="K306" s="55"/>
      <c r="L306" s="43"/>
      <c r="M306" s="34">
        <f t="shared" si="117"/>
        <v>0</v>
      </c>
      <c r="N306" s="55"/>
      <c r="O306" s="43"/>
      <c r="P306" s="33">
        <f t="shared" si="111"/>
        <v>0</v>
      </c>
      <c r="Q306" s="64">
        <f t="shared" si="112"/>
        <v>0</v>
      </c>
      <c r="R306" s="88"/>
    </row>
    <row r="307" spans="1:18" x14ac:dyDescent="0.3">
      <c r="A307" s="128"/>
      <c r="B307" s="129" t="s">
        <v>211</v>
      </c>
      <c r="C307" s="119" t="s">
        <v>212</v>
      </c>
      <c r="D307" s="36"/>
      <c r="E307" s="37">
        <v>0</v>
      </c>
      <c r="F307" s="38">
        <v>0</v>
      </c>
      <c r="G307" s="97">
        <v>8000</v>
      </c>
      <c r="H307" s="38">
        <v>0</v>
      </c>
      <c r="I307" s="38">
        <v>0</v>
      </c>
      <c r="J307" s="40">
        <f t="shared" si="109"/>
        <v>8000</v>
      </c>
      <c r="K307" s="44">
        <v>0</v>
      </c>
      <c r="L307" s="38">
        <v>0</v>
      </c>
      <c r="M307" s="40">
        <f t="shared" si="117"/>
        <v>0</v>
      </c>
      <c r="N307" s="44">
        <v>0</v>
      </c>
      <c r="O307" s="38">
        <v>0</v>
      </c>
      <c r="P307" s="39">
        <f t="shared" si="111"/>
        <v>0</v>
      </c>
      <c r="Q307" s="65">
        <f t="shared" si="112"/>
        <v>8000</v>
      </c>
      <c r="R307" s="88"/>
    </row>
    <row r="308" spans="1:18" x14ac:dyDescent="0.3">
      <c r="A308" s="128"/>
      <c r="B308" s="129"/>
      <c r="C308" s="119"/>
      <c r="D308" s="36"/>
      <c r="E308" s="42"/>
      <c r="F308" s="43"/>
      <c r="G308" s="98"/>
      <c r="H308" s="43"/>
      <c r="I308" s="43"/>
      <c r="J308" s="34">
        <f t="shared" si="109"/>
        <v>0</v>
      </c>
      <c r="K308" s="55"/>
      <c r="L308" s="43"/>
      <c r="M308" s="34">
        <f t="shared" si="117"/>
        <v>0</v>
      </c>
      <c r="N308" s="55"/>
      <c r="O308" s="43"/>
      <c r="P308" s="33">
        <f t="shared" si="111"/>
        <v>0</v>
      </c>
      <c r="Q308" s="64">
        <f t="shared" si="112"/>
        <v>0</v>
      </c>
      <c r="R308" s="88"/>
    </row>
    <row r="309" spans="1:18" x14ac:dyDescent="0.3">
      <c r="A309" s="128"/>
      <c r="B309" s="129" t="s">
        <v>213</v>
      </c>
      <c r="C309" s="119" t="s">
        <v>214</v>
      </c>
      <c r="D309" s="36"/>
      <c r="E309" s="37">
        <v>0</v>
      </c>
      <c r="F309" s="38">
        <v>0</v>
      </c>
      <c r="G309" s="97">
        <v>800</v>
      </c>
      <c r="H309" s="38">
        <v>0</v>
      </c>
      <c r="I309" s="38">
        <v>0</v>
      </c>
      <c r="J309" s="40">
        <f t="shared" si="109"/>
        <v>800</v>
      </c>
      <c r="K309" s="44">
        <v>0</v>
      </c>
      <c r="L309" s="38">
        <v>0</v>
      </c>
      <c r="M309" s="40">
        <f t="shared" si="117"/>
        <v>0</v>
      </c>
      <c r="N309" s="44">
        <v>0</v>
      </c>
      <c r="O309" s="38">
        <v>0</v>
      </c>
      <c r="P309" s="39">
        <f t="shared" si="111"/>
        <v>0</v>
      </c>
      <c r="Q309" s="65">
        <f t="shared" si="112"/>
        <v>800</v>
      </c>
      <c r="R309" s="88"/>
    </row>
    <row r="310" spans="1:18" x14ac:dyDescent="0.3">
      <c r="A310" s="128"/>
      <c r="B310" s="129"/>
      <c r="C310" s="119"/>
      <c r="D310" s="36"/>
      <c r="E310" s="42"/>
      <c r="F310" s="43"/>
      <c r="G310" s="98"/>
      <c r="H310" s="43"/>
      <c r="I310" s="43"/>
      <c r="J310" s="34">
        <f t="shared" si="109"/>
        <v>0</v>
      </c>
      <c r="K310" s="55"/>
      <c r="L310" s="43"/>
      <c r="M310" s="34">
        <f t="shared" si="117"/>
        <v>0</v>
      </c>
      <c r="N310" s="55"/>
      <c r="O310" s="43"/>
      <c r="P310" s="33">
        <f t="shared" si="111"/>
        <v>0</v>
      </c>
      <c r="Q310" s="64">
        <f t="shared" si="112"/>
        <v>0</v>
      </c>
      <c r="R310" s="88"/>
    </row>
    <row r="311" spans="1:18" x14ac:dyDescent="0.3">
      <c r="A311" s="128"/>
      <c r="B311" s="129" t="s">
        <v>215</v>
      </c>
      <c r="C311" s="119" t="s">
        <v>216</v>
      </c>
      <c r="D311" s="36"/>
      <c r="E311" s="37">
        <v>0</v>
      </c>
      <c r="F311" s="38">
        <v>0</v>
      </c>
      <c r="G311" s="97">
        <v>500</v>
      </c>
      <c r="H311" s="38">
        <v>0</v>
      </c>
      <c r="I311" s="38">
        <v>0</v>
      </c>
      <c r="J311" s="40">
        <f t="shared" si="109"/>
        <v>500</v>
      </c>
      <c r="K311" s="44">
        <v>0</v>
      </c>
      <c r="L311" s="38">
        <v>0</v>
      </c>
      <c r="M311" s="40">
        <f t="shared" si="117"/>
        <v>0</v>
      </c>
      <c r="N311" s="44">
        <v>0</v>
      </c>
      <c r="O311" s="38">
        <v>0</v>
      </c>
      <c r="P311" s="39">
        <f t="shared" si="111"/>
        <v>0</v>
      </c>
      <c r="Q311" s="65">
        <f t="shared" si="112"/>
        <v>500</v>
      </c>
      <c r="R311" s="88"/>
    </row>
    <row r="312" spans="1:18" x14ac:dyDescent="0.3">
      <c r="A312" s="128"/>
      <c r="B312" s="129"/>
      <c r="C312" s="119"/>
      <c r="D312" s="36"/>
      <c r="E312" s="42"/>
      <c r="F312" s="43"/>
      <c r="G312" s="98"/>
      <c r="H312" s="43"/>
      <c r="I312" s="43"/>
      <c r="J312" s="34">
        <f t="shared" si="109"/>
        <v>0</v>
      </c>
      <c r="K312" s="55"/>
      <c r="L312" s="43"/>
      <c r="M312" s="34">
        <f t="shared" si="117"/>
        <v>0</v>
      </c>
      <c r="N312" s="55"/>
      <c r="O312" s="43"/>
      <c r="P312" s="33">
        <f t="shared" si="111"/>
        <v>0</v>
      </c>
      <c r="Q312" s="64">
        <f t="shared" si="112"/>
        <v>0</v>
      </c>
      <c r="R312" s="88"/>
    </row>
    <row r="313" spans="1:18" x14ac:dyDescent="0.3">
      <c r="A313" s="128"/>
      <c r="B313" s="129" t="s">
        <v>217</v>
      </c>
      <c r="C313" s="119" t="s">
        <v>325</v>
      </c>
      <c r="D313" s="36"/>
      <c r="E313" s="37">
        <v>0</v>
      </c>
      <c r="F313" s="38">
        <v>0</v>
      </c>
      <c r="G313" s="97">
        <v>2500</v>
      </c>
      <c r="H313" s="38">
        <v>0</v>
      </c>
      <c r="I313" s="38">
        <v>0</v>
      </c>
      <c r="J313" s="40">
        <f t="shared" ref="J313:J314" si="118">SUM(E313:I313)</f>
        <v>2500</v>
      </c>
      <c r="K313" s="44">
        <v>0</v>
      </c>
      <c r="L313" s="38">
        <v>0</v>
      </c>
      <c r="M313" s="40">
        <f t="shared" ref="M313:M314" si="119">SUM(K313:L313)</f>
        <v>0</v>
      </c>
      <c r="N313" s="44">
        <v>0</v>
      </c>
      <c r="O313" s="38">
        <v>0</v>
      </c>
      <c r="P313" s="39">
        <f t="shared" ref="P313:P314" si="120">SUM(N313:O313)</f>
        <v>0</v>
      </c>
      <c r="Q313" s="65">
        <f t="shared" si="112"/>
        <v>2500</v>
      </c>
      <c r="R313" s="88"/>
    </row>
    <row r="314" spans="1:18" x14ac:dyDescent="0.3">
      <c r="A314" s="128"/>
      <c r="B314" s="129"/>
      <c r="C314" s="119"/>
      <c r="D314" s="36"/>
      <c r="E314" s="42"/>
      <c r="F314" s="43"/>
      <c r="G314" s="43"/>
      <c r="H314" s="43"/>
      <c r="I314" s="43"/>
      <c r="J314" s="34">
        <f t="shared" si="118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20"/>
        <v>0</v>
      </c>
      <c r="Q314" s="64">
        <f t="shared" si="112"/>
        <v>0</v>
      </c>
      <c r="R314" s="88"/>
    </row>
    <row r="315" spans="1:18" x14ac:dyDescent="0.3">
      <c r="A315" s="128"/>
      <c r="B315" s="129" t="s">
        <v>217</v>
      </c>
      <c r="C315" s="119" t="s">
        <v>326</v>
      </c>
      <c r="D315" s="36"/>
      <c r="E315" s="37">
        <v>0</v>
      </c>
      <c r="F315" s="38">
        <v>0</v>
      </c>
      <c r="G315" s="97">
        <v>600</v>
      </c>
      <c r="H315" s="38">
        <v>0</v>
      </c>
      <c r="I315" s="38">
        <v>0</v>
      </c>
      <c r="J315" s="40">
        <f t="shared" si="109"/>
        <v>600</v>
      </c>
      <c r="K315" s="44">
        <v>0</v>
      </c>
      <c r="L315" s="38">
        <v>0</v>
      </c>
      <c r="M315" s="40">
        <f t="shared" si="117"/>
        <v>0</v>
      </c>
      <c r="N315" s="44">
        <v>0</v>
      </c>
      <c r="O315" s="38">
        <v>0</v>
      </c>
      <c r="P315" s="39">
        <f t="shared" si="111"/>
        <v>0</v>
      </c>
      <c r="Q315" s="65">
        <f t="shared" si="112"/>
        <v>600</v>
      </c>
      <c r="R315" s="88"/>
    </row>
    <row r="316" spans="1:18" x14ac:dyDescent="0.3">
      <c r="A316" s="128"/>
      <c r="B316" s="129"/>
      <c r="C316" s="119"/>
      <c r="D316" s="36"/>
      <c r="E316" s="42"/>
      <c r="F316" s="43"/>
      <c r="G316" s="43"/>
      <c r="H316" s="43"/>
      <c r="I316" s="43"/>
      <c r="J316" s="34">
        <f t="shared" si="109"/>
        <v>0</v>
      </c>
      <c r="K316" s="55"/>
      <c r="L316" s="43"/>
      <c r="M316" s="34">
        <f t="shared" si="117"/>
        <v>0</v>
      </c>
      <c r="N316" s="55"/>
      <c r="O316" s="43"/>
      <c r="P316" s="33">
        <f t="shared" si="111"/>
        <v>0</v>
      </c>
      <c r="Q316" s="64">
        <f t="shared" si="112"/>
        <v>0</v>
      </c>
      <c r="R316" s="88"/>
    </row>
    <row r="317" spans="1:18" x14ac:dyDescent="0.3">
      <c r="A317" s="128" t="s">
        <v>198</v>
      </c>
      <c r="B317" s="115"/>
      <c r="C317" s="113" t="s">
        <v>218</v>
      </c>
      <c r="D317" s="36"/>
      <c r="E317" s="37">
        <v>0</v>
      </c>
      <c r="F317" s="38">
        <v>0</v>
      </c>
      <c r="G317" s="97">
        <v>20800</v>
      </c>
      <c r="H317" s="38">
        <v>0</v>
      </c>
      <c r="I317" s="38">
        <v>0</v>
      </c>
      <c r="J317" s="40">
        <f t="shared" si="109"/>
        <v>20800</v>
      </c>
      <c r="K317" s="44">
        <v>0</v>
      </c>
      <c r="L317" s="38">
        <v>0</v>
      </c>
      <c r="M317" s="40">
        <f t="shared" si="117"/>
        <v>0</v>
      </c>
      <c r="N317" s="44">
        <v>0</v>
      </c>
      <c r="O317" s="38">
        <v>0</v>
      </c>
      <c r="P317" s="39">
        <f t="shared" si="111"/>
        <v>0</v>
      </c>
      <c r="Q317" s="65">
        <f t="shared" si="112"/>
        <v>20800</v>
      </c>
      <c r="R317" s="88"/>
    </row>
    <row r="318" spans="1:18" x14ac:dyDescent="0.3">
      <c r="A318" s="128"/>
      <c r="B318" s="116"/>
      <c r="C318" s="114"/>
      <c r="D318" s="36"/>
      <c r="E318" s="42"/>
      <c r="F318" s="43"/>
      <c r="G318" s="98"/>
      <c r="H318" s="43"/>
      <c r="I318" s="43"/>
      <c r="J318" s="34">
        <f t="shared" si="109"/>
        <v>0</v>
      </c>
      <c r="K318" s="55"/>
      <c r="L318" s="43"/>
      <c r="M318" s="34">
        <f t="shared" si="117"/>
        <v>0</v>
      </c>
      <c r="N318" s="55"/>
      <c r="O318" s="43"/>
      <c r="P318" s="33">
        <f t="shared" si="111"/>
        <v>0</v>
      </c>
      <c r="Q318" s="64">
        <f t="shared" si="112"/>
        <v>0</v>
      </c>
      <c r="R318" s="88"/>
    </row>
    <row r="319" spans="1:18" x14ac:dyDescent="0.3">
      <c r="A319" s="128" t="s">
        <v>198</v>
      </c>
      <c r="B319" s="115"/>
      <c r="C319" s="113" t="s">
        <v>219</v>
      </c>
      <c r="D319" s="36"/>
      <c r="E319" s="37">
        <v>0</v>
      </c>
      <c r="F319" s="38">
        <v>0</v>
      </c>
      <c r="G319" s="97">
        <v>2000</v>
      </c>
      <c r="H319" s="38">
        <v>0</v>
      </c>
      <c r="I319" s="38">
        <v>0</v>
      </c>
      <c r="J319" s="40">
        <f t="shared" si="109"/>
        <v>2000</v>
      </c>
      <c r="K319" s="44">
        <v>0</v>
      </c>
      <c r="L319" s="38">
        <v>0</v>
      </c>
      <c r="M319" s="40">
        <f t="shared" si="117"/>
        <v>0</v>
      </c>
      <c r="N319" s="44">
        <v>0</v>
      </c>
      <c r="O319" s="38">
        <v>0</v>
      </c>
      <c r="P319" s="39">
        <f t="shared" si="111"/>
        <v>0</v>
      </c>
      <c r="Q319" s="65">
        <f t="shared" si="112"/>
        <v>2000</v>
      </c>
      <c r="R319" s="88"/>
    </row>
    <row r="320" spans="1:18" x14ac:dyDescent="0.3">
      <c r="A320" s="128"/>
      <c r="B320" s="116"/>
      <c r="C320" s="114"/>
      <c r="D320" s="36"/>
      <c r="E320" s="42"/>
      <c r="F320" s="43"/>
      <c r="G320" s="43"/>
      <c r="H320" s="43"/>
      <c r="I320" s="43"/>
      <c r="J320" s="34">
        <f t="shared" ref="J320:J348" si="121">SUM(E320:I320)</f>
        <v>0</v>
      </c>
      <c r="K320" s="55"/>
      <c r="L320" s="43"/>
      <c r="M320" s="34">
        <f t="shared" si="117"/>
        <v>0</v>
      </c>
      <c r="N320" s="55"/>
      <c r="O320" s="43"/>
      <c r="P320" s="33">
        <f t="shared" si="111"/>
        <v>0</v>
      </c>
      <c r="Q320" s="64">
        <f t="shared" si="112"/>
        <v>0</v>
      </c>
      <c r="R320" s="88"/>
    </row>
    <row r="321" spans="1:18" x14ac:dyDescent="0.3">
      <c r="A321" s="128" t="s">
        <v>198</v>
      </c>
      <c r="B321" s="129"/>
      <c r="C321" s="119" t="s">
        <v>220</v>
      </c>
      <c r="D321" s="36"/>
      <c r="E321" s="37">
        <f t="shared" ref="E321:I322" si="122">E323+E325+E327+E329+E331+E333+E335+E337+E339+E341+E343</f>
        <v>0</v>
      </c>
      <c r="F321" s="38">
        <f t="shared" si="122"/>
        <v>0</v>
      </c>
      <c r="G321" s="38">
        <f>G323+G325+G327+G329+G331+G333+G335+G337+G339+G341+G343</f>
        <v>64805</v>
      </c>
      <c r="H321" s="38">
        <f t="shared" ref="H321:I321" si="123">H323+H325+H327+H329+H331+H333+H335+H337+H339+H341+H343</f>
        <v>0</v>
      </c>
      <c r="I321" s="38">
        <f t="shared" si="123"/>
        <v>0</v>
      </c>
      <c r="J321" s="40">
        <f t="shared" si="121"/>
        <v>64805</v>
      </c>
      <c r="K321" s="44">
        <f t="shared" ref="K321:L322" si="124">K323+K325+K327+K329+K331+K333+K335+K337+K339+K341+K343</f>
        <v>0</v>
      </c>
      <c r="L321" s="38">
        <f t="shared" si="124"/>
        <v>0</v>
      </c>
      <c r="M321" s="40">
        <f t="shared" si="117"/>
        <v>0</v>
      </c>
      <c r="N321" s="44">
        <f t="shared" ref="N321:O322" si="125">N323+N325+N327+N329+N331+N333+N335+N337+N339+N341+N343</f>
        <v>0</v>
      </c>
      <c r="O321" s="38">
        <f t="shared" si="125"/>
        <v>0</v>
      </c>
      <c r="P321" s="39">
        <f t="shared" si="111"/>
        <v>0</v>
      </c>
      <c r="Q321" s="65">
        <f t="shared" si="112"/>
        <v>64805</v>
      </c>
      <c r="R321" s="88"/>
    </row>
    <row r="322" spans="1:18" x14ac:dyDescent="0.3">
      <c r="A322" s="128"/>
      <c r="B322" s="129"/>
      <c r="C322" s="119"/>
      <c r="D322" s="36"/>
      <c r="E322" s="31">
        <f t="shared" si="122"/>
        <v>0</v>
      </c>
      <c r="F322" s="32">
        <f t="shared" si="122"/>
        <v>0</v>
      </c>
      <c r="G322" s="32">
        <f t="shared" si="122"/>
        <v>0</v>
      </c>
      <c r="H322" s="32">
        <f t="shared" si="122"/>
        <v>0</v>
      </c>
      <c r="I322" s="32">
        <f t="shared" si="122"/>
        <v>0</v>
      </c>
      <c r="J322" s="34">
        <f t="shared" si="121"/>
        <v>0</v>
      </c>
      <c r="K322" s="57">
        <f t="shared" si="124"/>
        <v>0</v>
      </c>
      <c r="L322" s="32">
        <f t="shared" si="124"/>
        <v>0</v>
      </c>
      <c r="M322" s="34">
        <f t="shared" si="117"/>
        <v>0</v>
      </c>
      <c r="N322" s="57">
        <f t="shared" si="125"/>
        <v>0</v>
      </c>
      <c r="O322" s="32">
        <f t="shared" si="125"/>
        <v>0</v>
      </c>
      <c r="P322" s="33">
        <f t="shared" si="111"/>
        <v>0</v>
      </c>
      <c r="Q322" s="64">
        <f t="shared" si="112"/>
        <v>0</v>
      </c>
      <c r="R322" s="88"/>
    </row>
    <row r="323" spans="1:18" x14ac:dyDescent="0.3">
      <c r="A323" s="128"/>
      <c r="B323" s="129" t="s">
        <v>221</v>
      </c>
      <c r="C323" s="119" t="s">
        <v>222</v>
      </c>
      <c r="D323" s="36"/>
      <c r="E323" s="37">
        <v>0</v>
      </c>
      <c r="F323" s="38">
        <v>0</v>
      </c>
      <c r="G323" s="97">
        <v>2500</v>
      </c>
      <c r="H323" s="38">
        <v>0</v>
      </c>
      <c r="I323" s="38">
        <v>0</v>
      </c>
      <c r="J323" s="40">
        <f t="shared" si="121"/>
        <v>2500</v>
      </c>
      <c r="K323" s="44">
        <v>0</v>
      </c>
      <c r="L323" s="38">
        <v>0</v>
      </c>
      <c r="M323" s="40">
        <f t="shared" si="117"/>
        <v>0</v>
      </c>
      <c r="N323" s="44">
        <v>0</v>
      </c>
      <c r="O323" s="38">
        <v>0</v>
      </c>
      <c r="P323" s="39">
        <f t="shared" si="111"/>
        <v>0</v>
      </c>
      <c r="Q323" s="65">
        <f t="shared" si="112"/>
        <v>2500</v>
      </c>
      <c r="R323" s="88"/>
    </row>
    <row r="324" spans="1:18" x14ac:dyDescent="0.3">
      <c r="A324" s="128"/>
      <c r="B324" s="129"/>
      <c r="C324" s="119"/>
      <c r="D324" s="36"/>
      <c r="E324" s="42"/>
      <c r="F324" s="43"/>
      <c r="G324" s="98"/>
      <c r="H324" s="43"/>
      <c r="I324" s="43"/>
      <c r="J324" s="34">
        <f t="shared" si="121"/>
        <v>0</v>
      </c>
      <c r="K324" s="55"/>
      <c r="L324" s="43"/>
      <c r="M324" s="34">
        <f t="shared" si="117"/>
        <v>0</v>
      </c>
      <c r="N324" s="55"/>
      <c r="O324" s="43"/>
      <c r="P324" s="33">
        <f t="shared" si="111"/>
        <v>0</v>
      </c>
      <c r="Q324" s="64">
        <f t="shared" si="112"/>
        <v>0</v>
      </c>
      <c r="R324" s="88"/>
    </row>
    <row r="325" spans="1:18" x14ac:dyDescent="0.3">
      <c r="A325" s="128"/>
      <c r="B325" s="129" t="s">
        <v>223</v>
      </c>
      <c r="C325" s="119" t="s">
        <v>224</v>
      </c>
      <c r="D325" s="36"/>
      <c r="E325" s="37">
        <v>0</v>
      </c>
      <c r="F325" s="38">
        <v>0</v>
      </c>
      <c r="G325" s="97">
        <v>6500</v>
      </c>
      <c r="H325" s="38">
        <v>0</v>
      </c>
      <c r="I325" s="38">
        <v>0</v>
      </c>
      <c r="J325" s="40">
        <f t="shared" si="121"/>
        <v>6500</v>
      </c>
      <c r="K325" s="44">
        <v>0</v>
      </c>
      <c r="L325" s="38">
        <v>0</v>
      </c>
      <c r="M325" s="40">
        <f t="shared" si="117"/>
        <v>0</v>
      </c>
      <c r="N325" s="44">
        <v>0</v>
      </c>
      <c r="O325" s="38">
        <v>0</v>
      </c>
      <c r="P325" s="39">
        <f t="shared" si="111"/>
        <v>0</v>
      </c>
      <c r="Q325" s="65">
        <f t="shared" si="112"/>
        <v>6500</v>
      </c>
      <c r="R325" s="88"/>
    </row>
    <row r="326" spans="1:18" x14ac:dyDescent="0.3">
      <c r="A326" s="128"/>
      <c r="B326" s="129"/>
      <c r="C326" s="119"/>
      <c r="D326" s="36"/>
      <c r="E326" s="42"/>
      <c r="F326" s="43"/>
      <c r="G326" s="98"/>
      <c r="H326" s="43"/>
      <c r="I326" s="43"/>
      <c r="J326" s="34">
        <f t="shared" si="121"/>
        <v>0</v>
      </c>
      <c r="K326" s="55"/>
      <c r="L326" s="43"/>
      <c r="M326" s="34">
        <f t="shared" si="117"/>
        <v>0</v>
      </c>
      <c r="N326" s="55"/>
      <c r="O326" s="43"/>
      <c r="P326" s="33">
        <f t="shared" si="111"/>
        <v>0</v>
      </c>
      <c r="Q326" s="64">
        <f t="shared" si="112"/>
        <v>0</v>
      </c>
      <c r="R326" s="88"/>
    </row>
    <row r="327" spans="1:18" x14ac:dyDescent="0.3">
      <c r="A327" s="128"/>
      <c r="B327" s="129" t="s">
        <v>225</v>
      </c>
      <c r="C327" s="119" t="s">
        <v>226</v>
      </c>
      <c r="D327" s="36"/>
      <c r="E327" s="37">
        <v>0</v>
      </c>
      <c r="F327" s="38">
        <v>0</v>
      </c>
      <c r="G327" s="97">
        <v>5000</v>
      </c>
      <c r="H327" s="38">
        <v>0</v>
      </c>
      <c r="I327" s="38">
        <v>0</v>
      </c>
      <c r="J327" s="40">
        <f t="shared" si="121"/>
        <v>5000</v>
      </c>
      <c r="K327" s="44">
        <v>0</v>
      </c>
      <c r="L327" s="38">
        <v>0</v>
      </c>
      <c r="M327" s="40">
        <f t="shared" si="117"/>
        <v>0</v>
      </c>
      <c r="N327" s="44">
        <v>0</v>
      </c>
      <c r="O327" s="38">
        <v>0</v>
      </c>
      <c r="P327" s="39">
        <f t="shared" si="111"/>
        <v>0</v>
      </c>
      <c r="Q327" s="65">
        <f t="shared" si="112"/>
        <v>5000</v>
      </c>
      <c r="R327" s="88"/>
    </row>
    <row r="328" spans="1:18" x14ac:dyDescent="0.3">
      <c r="A328" s="128"/>
      <c r="B328" s="129"/>
      <c r="C328" s="119"/>
      <c r="D328" s="36"/>
      <c r="E328" s="42"/>
      <c r="F328" s="43"/>
      <c r="G328" s="98"/>
      <c r="H328" s="43"/>
      <c r="I328" s="43"/>
      <c r="J328" s="34">
        <f t="shared" si="121"/>
        <v>0</v>
      </c>
      <c r="K328" s="55"/>
      <c r="L328" s="43"/>
      <c r="M328" s="34">
        <f t="shared" si="117"/>
        <v>0</v>
      </c>
      <c r="N328" s="55"/>
      <c r="O328" s="43"/>
      <c r="P328" s="33">
        <f t="shared" si="111"/>
        <v>0</v>
      </c>
      <c r="Q328" s="64">
        <f t="shared" si="112"/>
        <v>0</v>
      </c>
      <c r="R328" s="88"/>
    </row>
    <row r="329" spans="1:18" x14ac:dyDescent="0.3">
      <c r="A329" s="128"/>
      <c r="B329" s="129" t="s">
        <v>227</v>
      </c>
      <c r="C329" s="119" t="s">
        <v>228</v>
      </c>
      <c r="D329" s="36"/>
      <c r="E329" s="37">
        <v>0</v>
      </c>
      <c r="F329" s="38">
        <v>0</v>
      </c>
      <c r="G329" s="97">
        <v>510</v>
      </c>
      <c r="H329" s="38">
        <v>0</v>
      </c>
      <c r="I329" s="38">
        <v>0</v>
      </c>
      <c r="J329" s="40">
        <f t="shared" si="121"/>
        <v>510</v>
      </c>
      <c r="K329" s="44">
        <v>0</v>
      </c>
      <c r="L329" s="38">
        <v>0</v>
      </c>
      <c r="M329" s="40">
        <f t="shared" si="117"/>
        <v>0</v>
      </c>
      <c r="N329" s="44">
        <v>0</v>
      </c>
      <c r="O329" s="38">
        <v>0</v>
      </c>
      <c r="P329" s="39">
        <f t="shared" si="111"/>
        <v>0</v>
      </c>
      <c r="Q329" s="65">
        <f t="shared" si="112"/>
        <v>510</v>
      </c>
      <c r="R329" s="88"/>
    </row>
    <row r="330" spans="1:18" x14ac:dyDescent="0.3">
      <c r="A330" s="128"/>
      <c r="B330" s="129"/>
      <c r="C330" s="119"/>
      <c r="D330" s="36"/>
      <c r="E330" s="42"/>
      <c r="F330" s="43"/>
      <c r="G330" s="98"/>
      <c r="H330" s="43"/>
      <c r="I330" s="43"/>
      <c r="J330" s="34">
        <f t="shared" si="121"/>
        <v>0</v>
      </c>
      <c r="K330" s="55"/>
      <c r="L330" s="43"/>
      <c r="M330" s="34">
        <f t="shared" si="117"/>
        <v>0</v>
      </c>
      <c r="N330" s="55"/>
      <c r="O330" s="43"/>
      <c r="P330" s="33">
        <f t="shared" si="111"/>
        <v>0</v>
      </c>
      <c r="Q330" s="64">
        <f t="shared" si="112"/>
        <v>0</v>
      </c>
      <c r="R330" s="88"/>
    </row>
    <row r="331" spans="1:18" x14ac:dyDescent="0.3">
      <c r="A331" s="128"/>
      <c r="B331" s="129" t="s">
        <v>229</v>
      </c>
      <c r="C331" s="119" t="s">
        <v>230</v>
      </c>
      <c r="D331" s="36"/>
      <c r="E331" s="37">
        <v>0</v>
      </c>
      <c r="F331" s="38">
        <v>0</v>
      </c>
      <c r="G331" s="97">
        <v>3000</v>
      </c>
      <c r="H331" s="38">
        <v>0</v>
      </c>
      <c r="I331" s="38">
        <v>0</v>
      </c>
      <c r="J331" s="40">
        <f t="shared" si="121"/>
        <v>3000</v>
      </c>
      <c r="K331" s="44">
        <v>0</v>
      </c>
      <c r="L331" s="38">
        <v>0</v>
      </c>
      <c r="M331" s="40">
        <f t="shared" si="117"/>
        <v>0</v>
      </c>
      <c r="N331" s="44">
        <v>0</v>
      </c>
      <c r="O331" s="38">
        <v>0</v>
      </c>
      <c r="P331" s="39">
        <f t="shared" si="111"/>
        <v>0</v>
      </c>
      <c r="Q331" s="65">
        <f t="shared" si="112"/>
        <v>3000</v>
      </c>
      <c r="R331" s="88"/>
    </row>
    <row r="332" spans="1:18" x14ac:dyDescent="0.3">
      <c r="A332" s="128"/>
      <c r="B332" s="129"/>
      <c r="C332" s="119"/>
      <c r="D332" s="36"/>
      <c r="E332" s="42"/>
      <c r="F332" s="43"/>
      <c r="G332" s="98"/>
      <c r="H332" s="43"/>
      <c r="I332" s="43"/>
      <c r="J332" s="34">
        <f t="shared" si="121"/>
        <v>0</v>
      </c>
      <c r="K332" s="55"/>
      <c r="L332" s="43"/>
      <c r="M332" s="34">
        <f t="shared" si="117"/>
        <v>0</v>
      </c>
      <c r="N332" s="55"/>
      <c r="O332" s="43"/>
      <c r="P332" s="33">
        <f t="shared" si="111"/>
        <v>0</v>
      </c>
      <c r="Q332" s="64">
        <f t="shared" si="112"/>
        <v>0</v>
      </c>
      <c r="R332" s="88"/>
    </row>
    <row r="333" spans="1:18" x14ac:dyDescent="0.3">
      <c r="A333" s="128"/>
      <c r="B333" s="129" t="s">
        <v>231</v>
      </c>
      <c r="C333" s="119" t="s">
        <v>232</v>
      </c>
      <c r="D333" s="36"/>
      <c r="E333" s="37">
        <v>0</v>
      </c>
      <c r="F333" s="38">
        <v>0</v>
      </c>
      <c r="G333" s="97">
        <v>15700</v>
      </c>
      <c r="H333" s="38">
        <v>0</v>
      </c>
      <c r="I333" s="38">
        <v>0</v>
      </c>
      <c r="J333" s="40">
        <f t="shared" si="121"/>
        <v>15700</v>
      </c>
      <c r="K333" s="44">
        <v>0</v>
      </c>
      <c r="L333" s="38">
        <v>0</v>
      </c>
      <c r="M333" s="40">
        <f t="shared" si="117"/>
        <v>0</v>
      </c>
      <c r="N333" s="44">
        <v>0</v>
      </c>
      <c r="O333" s="38">
        <v>0</v>
      </c>
      <c r="P333" s="39">
        <f t="shared" si="111"/>
        <v>0</v>
      </c>
      <c r="Q333" s="65">
        <f t="shared" si="112"/>
        <v>15700</v>
      </c>
      <c r="R333" s="88"/>
    </row>
    <row r="334" spans="1:18" x14ac:dyDescent="0.3">
      <c r="A334" s="128"/>
      <c r="B334" s="129"/>
      <c r="C334" s="119"/>
      <c r="D334" s="36"/>
      <c r="E334" s="42"/>
      <c r="F334" s="43"/>
      <c r="G334" s="98"/>
      <c r="H334" s="43"/>
      <c r="I334" s="43"/>
      <c r="J334" s="34">
        <f t="shared" si="121"/>
        <v>0</v>
      </c>
      <c r="K334" s="55"/>
      <c r="L334" s="43"/>
      <c r="M334" s="34">
        <f t="shared" si="117"/>
        <v>0</v>
      </c>
      <c r="N334" s="55"/>
      <c r="O334" s="43"/>
      <c r="P334" s="33">
        <f t="shared" si="111"/>
        <v>0</v>
      </c>
      <c r="Q334" s="64">
        <f t="shared" si="112"/>
        <v>0</v>
      </c>
      <c r="R334" s="88"/>
    </row>
    <row r="335" spans="1:18" x14ac:dyDescent="0.3">
      <c r="A335" s="128"/>
      <c r="B335" s="129" t="s">
        <v>233</v>
      </c>
      <c r="C335" s="119" t="s">
        <v>234</v>
      </c>
      <c r="D335" s="36"/>
      <c r="E335" s="37">
        <v>0</v>
      </c>
      <c r="F335" s="38">
        <v>0</v>
      </c>
      <c r="G335" s="97">
        <v>13000</v>
      </c>
      <c r="H335" s="38">
        <v>0</v>
      </c>
      <c r="I335" s="38">
        <v>0</v>
      </c>
      <c r="J335" s="40">
        <f t="shared" si="121"/>
        <v>13000</v>
      </c>
      <c r="K335" s="44">
        <v>0</v>
      </c>
      <c r="L335" s="38">
        <v>0</v>
      </c>
      <c r="M335" s="40">
        <f t="shared" si="117"/>
        <v>0</v>
      </c>
      <c r="N335" s="44">
        <v>0</v>
      </c>
      <c r="O335" s="38">
        <v>0</v>
      </c>
      <c r="P335" s="39">
        <f t="shared" si="111"/>
        <v>0</v>
      </c>
      <c r="Q335" s="65">
        <f t="shared" si="112"/>
        <v>13000</v>
      </c>
      <c r="R335" s="88"/>
    </row>
    <row r="336" spans="1:18" x14ac:dyDescent="0.3">
      <c r="A336" s="128"/>
      <c r="B336" s="129"/>
      <c r="C336" s="119"/>
      <c r="D336" s="36"/>
      <c r="E336" s="42"/>
      <c r="F336" s="43"/>
      <c r="G336" s="98"/>
      <c r="H336" s="43"/>
      <c r="I336" s="43"/>
      <c r="J336" s="34">
        <f t="shared" si="121"/>
        <v>0</v>
      </c>
      <c r="K336" s="55"/>
      <c r="L336" s="43"/>
      <c r="M336" s="34">
        <f t="shared" si="117"/>
        <v>0</v>
      </c>
      <c r="N336" s="55"/>
      <c r="O336" s="43"/>
      <c r="P336" s="33">
        <f t="shared" si="111"/>
        <v>0</v>
      </c>
      <c r="Q336" s="64">
        <f t="shared" si="112"/>
        <v>0</v>
      </c>
      <c r="R336" s="88"/>
    </row>
    <row r="337" spans="1:18" x14ac:dyDescent="0.3">
      <c r="A337" s="128"/>
      <c r="B337" s="129" t="s">
        <v>235</v>
      </c>
      <c r="C337" s="119" t="s">
        <v>236</v>
      </c>
      <c r="D337" s="36"/>
      <c r="E337" s="37">
        <v>0</v>
      </c>
      <c r="F337" s="38">
        <v>0</v>
      </c>
      <c r="G337" s="97">
        <v>3395</v>
      </c>
      <c r="H337" s="38">
        <v>0</v>
      </c>
      <c r="I337" s="38">
        <v>0</v>
      </c>
      <c r="J337" s="40">
        <f t="shared" si="121"/>
        <v>3395</v>
      </c>
      <c r="K337" s="44">
        <v>0</v>
      </c>
      <c r="L337" s="38">
        <v>0</v>
      </c>
      <c r="M337" s="40">
        <f t="shared" si="117"/>
        <v>0</v>
      </c>
      <c r="N337" s="44">
        <v>0</v>
      </c>
      <c r="O337" s="38">
        <v>0</v>
      </c>
      <c r="P337" s="39">
        <f t="shared" si="111"/>
        <v>0</v>
      </c>
      <c r="Q337" s="65">
        <f t="shared" si="112"/>
        <v>3395</v>
      </c>
      <c r="R337" s="88"/>
    </row>
    <row r="338" spans="1:18" x14ac:dyDescent="0.3">
      <c r="A338" s="128"/>
      <c r="B338" s="129"/>
      <c r="C338" s="119"/>
      <c r="D338" s="36"/>
      <c r="E338" s="42"/>
      <c r="F338" s="43"/>
      <c r="G338" s="98"/>
      <c r="H338" s="43"/>
      <c r="I338" s="43"/>
      <c r="J338" s="34">
        <f t="shared" si="121"/>
        <v>0</v>
      </c>
      <c r="K338" s="55"/>
      <c r="L338" s="43"/>
      <c r="M338" s="34">
        <f t="shared" si="117"/>
        <v>0</v>
      </c>
      <c r="N338" s="55"/>
      <c r="O338" s="43"/>
      <c r="P338" s="33">
        <f t="shared" si="111"/>
        <v>0</v>
      </c>
      <c r="Q338" s="64">
        <f t="shared" si="112"/>
        <v>0</v>
      </c>
      <c r="R338" s="88"/>
    </row>
    <row r="339" spans="1:18" x14ac:dyDescent="0.3">
      <c r="A339" s="128"/>
      <c r="B339" s="129" t="s">
        <v>237</v>
      </c>
      <c r="C339" s="119" t="s">
        <v>238</v>
      </c>
      <c r="D339" s="36"/>
      <c r="E339" s="37">
        <v>0</v>
      </c>
      <c r="F339" s="38">
        <v>0</v>
      </c>
      <c r="G339" s="97">
        <v>14000</v>
      </c>
      <c r="H339" s="38">
        <v>0</v>
      </c>
      <c r="I339" s="38">
        <v>0</v>
      </c>
      <c r="J339" s="40">
        <f t="shared" si="121"/>
        <v>14000</v>
      </c>
      <c r="K339" s="44">
        <v>0</v>
      </c>
      <c r="L339" s="38">
        <v>0</v>
      </c>
      <c r="M339" s="40">
        <f t="shared" si="117"/>
        <v>0</v>
      </c>
      <c r="N339" s="44">
        <v>0</v>
      </c>
      <c r="O339" s="38">
        <v>0</v>
      </c>
      <c r="P339" s="39">
        <f t="shared" si="111"/>
        <v>0</v>
      </c>
      <c r="Q339" s="65">
        <f t="shared" si="112"/>
        <v>14000</v>
      </c>
      <c r="R339" s="88"/>
    </row>
    <row r="340" spans="1:18" x14ac:dyDescent="0.3">
      <c r="A340" s="128"/>
      <c r="B340" s="129"/>
      <c r="C340" s="119"/>
      <c r="D340" s="36"/>
      <c r="E340" s="42"/>
      <c r="F340" s="43"/>
      <c r="G340" s="98"/>
      <c r="H340" s="43"/>
      <c r="I340" s="43"/>
      <c r="J340" s="34">
        <f t="shared" si="121"/>
        <v>0</v>
      </c>
      <c r="K340" s="55"/>
      <c r="L340" s="43"/>
      <c r="M340" s="34">
        <f t="shared" si="117"/>
        <v>0</v>
      </c>
      <c r="N340" s="55"/>
      <c r="O340" s="43"/>
      <c r="P340" s="33">
        <f t="shared" si="111"/>
        <v>0</v>
      </c>
      <c r="Q340" s="64">
        <f t="shared" si="112"/>
        <v>0</v>
      </c>
      <c r="R340" s="88"/>
    </row>
    <row r="341" spans="1:18" hidden="1" x14ac:dyDescent="0.3">
      <c r="A341" s="128"/>
      <c r="B341" s="129" t="s">
        <v>239</v>
      </c>
      <c r="C341" s="119" t="s">
        <v>240</v>
      </c>
      <c r="D341" s="36"/>
      <c r="E341" s="37">
        <v>0</v>
      </c>
      <c r="F341" s="38">
        <v>0</v>
      </c>
      <c r="G341" s="97">
        <v>0</v>
      </c>
      <c r="H341" s="38">
        <v>0</v>
      </c>
      <c r="I341" s="38">
        <v>0</v>
      </c>
      <c r="J341" s="40">
        <f t="shared" si="121"/>
        <v>0</v>
      </c>
      <c r="K341" s="44">
        <v>0</v>
      </c>
      <c r="L341" s="38">
        <v>0</v>
      </c>
      <c r="M341" s="40">
        <f t="shared" si="117"/>
        <v>0</v>
      </c>
      <c r="N341" s="44">
        <v>0</v>
      </c>
      <c r="O341" s="38">
        <v>0</v>
      </c>
      <c r="P341" s="39">
        <f t="shared" si="111"/>
        <v>0</v>
      </c>
      <c r="Q341" s="65">
        <f t="shared" si="112"/>
        <v>0</v>
      </c>
      <c r="R341" s="88"/>
    </row>
    <row r="342" spans="1:18" hidden="1" x14ac:dyDescent="0.3">
      <c r="A342" s="128"/>
      <c r="B342" s="129"/>
      <c r="C342" s="119"/>
      <c r="D342" s="36"/>
      <c r="E342" s="42"/>
      <c r="F342" s="43"/>
      <c r="G342" s="98"/>
      <c r="H342" s="43"/>
      <c r="I342" s="43"/>
      <c r="J342" s="34">
        <f t="shared" si="121"/>
        <v>0</v>
      </c>
      <c r="K342" s="55"/>
      <c r="L342" s="43"/>
      <c r="M342" s="34">
        <f t="shared" si="117"/>
        <v>0</v>
      </c>
      <c r="N342" s="55"/>
      <c r="O342" s="43"/>
      <c r="P342" s="33">
        <f t="shared" si="111"/>
        <v>0</v>
      </c>
      <c r="Q342" s="64">
        <f t="shared" si="112"/>
        <v>0</v>
      </c>
      <c r="R342" s="88"/>
    </row>
    <row r="343" spans="1:18" x14ac:dyDescent="0.3">
      <c r="A343" s="128"/>
      <c r="B343" s="129" t="s">
        <v>241</v>
      </c>
      <c r="C343" s="119" t="s">
        <v>242</v>
      </c>
      <c r="D343" s="36"/>
      <c r="E343" s="37">
        <v>0</v>
      </c>
      <c r="F343" s="38">
        <v>0</v>
      </c>
      <c r="G343" s="97">
        <v>1200</v>
      </c>
      <c r="H343" s="38">
        <v>0</v>
      </c>
      <c r="I343" s="38">
        <v>0</v>
      </c>
      <c r="J343" s="40">
        <f t="shared" si="121"/>
        <v>1200</v>
      </c>
      <c r="K343" s="44">
        <v>0</v>
      </c>
      <c r="L343" s="38">
        <v>0</v>
      </c>
      <c r="M343" s="40">
        <f t="shared" si="117"/>
        <v>0</v>
      </c>
      <c r="N343" s="44">
        <v>0</v>
      </c>
      <c r="O343" s="38">
        <v>0</v>
      </c>
      <c r="P343" s="39">
        <f t="shared" si="111"/>
        <v>0</v>
      </c>
      <c r="Q343" s="65">
        <f t="shared" si="112"/>
        <v>1200</v>
      </c>
      <c r="R343" s="88"/>
    </row>
    <row r="344" spans="1:18" x14ac:dyDescent="0.3">
      <c r="A344" s="128"/>
      <c r="B344" s="129"/>
      <c r="C344" s="119"/>
      <c r="D344" s="36"/>
      <c r="E344" s="42"/>
      <c r="F344" s="43"/>
      <c r="G344" s="43"/>
      <c r="H344" s="43"/>
      <c r="I344" s="43"/>
      <c r="J344" s="34">
        <f t="shared" si="121"/>
        <v>0</v>
      </c>
      <c r="K344" s="55"/>
      <c r="L344" s="43"/>
      <c r="M344" s="34">
        <f t="shared" si="117"/>
        <v>0</v>
      </c>
      <c r="N344" s="55"/>
      <c r="O344" s="43"/>
      <c r="P344" s="33">
        <f t="shared" si="111"/>
        <v>0</v>
      </c>
      <c r="Q344" s="64">
        <f t="shared" si="112"/>
        <v>0</v>
      </c>
      <c r="R344" s="88"/>
    </row>
    <row r="345" spans="1:18" x14ac:dyDescent="0.3">
      <c r="A345" s="128" t="s">
        <v>198</v>
      </c>
      <c r="B345" s="129"/>
      <c r="C345" s="119" t="s">
        <v>243</v>
      </c>
      <c r="D345" s="36"/>
      <c r="E345" s="37">
        <v>0</v>
      </c>
      <c r="F345" s="38">
        <v>0</v>
      </c>
      <c r="G345" s="38">
        <v>0</v>
      </c>
      <c r="H345" s="38">
        <v>10152</v>
      </c>
      <c r="I345" s="38">
        <v>0</v>
      </c>
      <c r="J345" s="40">
        <f t="shared" si="121"/>
        <v>10152</v>
      </c>
      <c r="K345" s="44">
        <v>0</v>
      </c>
      <c r="L345" s="38">
        <v>0</v>
      </c>
      <c r="M345" s="40">
        <f t="shared" si="117"/>
        <v>0</v>
      </c>
      <c r="N345" s="44">
        <v>0</v>
      </c>
      <c r="O345" s="38">
        <v>0</v>
      </c>
      <c r="P345" s="39">
        <f t="shared" si="111"/>
        <v>0</v>
      </c>
      <c r="Q345" s="65">
        <f t="shared" si="112"/>
        <v>10152</v>
      </c>
      <c r="R345" s="88"/>
    </row>
    <row r="346" spans="1:18" x14ac:dyDescent="0.3">
      <c r="A346" s="128"/>
      <c r="B346" s="129"/>
      <c r="C346" s="119"/>
      <c r="D346" s="36"/>
      <c r="E346" s="42"/>
      <c r="F346" s="43"/>
      <c r="G346" s="43"/>
      <c r="H346" s="43"/>
      <c r="I346" s="43"/>
      <c r="J346" s="34">
        <f t="shared" si="121"/>
        <v>0</v>
      </c>
      <c r="K346" s="55"/>
      <c r="L346" s="43"/>
      <c r="M346" s="34">
        <f t="shared" si="117"/>
        <v>0</v>
      </c>
      <c r="N346" s="55"/>
      <c r="O346" s="43"/>
      <c r="P346" s="33">
        <f t="shared" si="111"/>
        <v>0</v>
      </c>
      <c r="Q346" s="64">
        <f t="shared" si="112"/>
        <v>0</v>
      </c>
      <c r="R346" s="88"/>
    </row>
    <row r="347" spans="1:18" x14ac:dyDescent="0.3">
      <c r="A347" s="128" t="s">
        <v>198</v>
      </c>
      <c r="B347" s="129"/>
      <c r="C347" s="119" t="s">
        <v>268</v>
      </c>
      <c r="D347" s="36"/>
      <c r="E347" s="37">
        <v>0</v>
      </c>
      <c r="F347" s="38">
        <v>0</v>
      </c>
      <c r="G347" s="38">
        <v>0</v>
      </c>
      <c r="H347" s="38">
        <v>989</v>
      </c>
      <c r="I347" s="38">
        <v>0</v>
      </c>
      <c r="J347" s="40">
        <f t="shared" si="121"/>
        <v>989</v>
      </c>
      <c r="K347" s="44">
        <v>0</v>
      </c>
      <c r="L347" s="38">
        <v>0</v>
      </c>
      <c r="M347" s="40">
        <f t="shared" si="117"/>
        <v>0</v>
      </c>
      <c r="N347" s="44">
        <v>0</v>
      </c>
      <c r="O347" s="38">
        <v>0</v>
      </c>
      <c r="P347" s="39">
        <f t="shared" si="111"/>
        <v>0</v>
      </c>
      <c r="Q347" s="65">
        <f t="shared" si="112"/>
        <v>989</v>
      </c>
      <c r="R347" s="88"/>
    </row>
    <row r="348" spans="1:18" x14ac:dyDescent="0.3">
      <c r="A348" s="128"/>
      <c r="B348" s="129"/>
      <c r="C348" s="119"/>
      <c r="D348" s="36"/>
      <c r="E348" s="42"/>
      <c r="F348" s="43"/>
      <c r="G348" s="43"/>
      <c r="H348" s="43"/>
      <c r="I348" s="43"/>
      <c r="J348" s="34">
        <f t="shared" si="121"/>
        <v>0</v>
      </c>
      <c r="K348" s="55"/>
      <c r="L348" s="43"/>
      <c r="M348" s="34">
        <f t="shared" si="117"/>
        <v>0</v>
      </c>
      <c r="N348" s="55"/>
      <c r="O348" s="43"/>
      <c r="P348" s="33">
        <f t="shared" si="111"/>
        <v>0</v>
      </c>
      <c r="Q348" s="64">
        <f t="shared" si="112"/>
        <v>0</v>
      </c>
      <c r="R348" s="88"/>
    </row>
    <row r="349" spans="1:18" hidden="1" x14ac:dyDescent="0.3">
      <c r="A349" s="128" t="s">
        <v>198</v>
      </c>
      <c r="B349" s="129"/>
      <c r="C349" s="119" t="s">
        <v>197</v>
      </c>
      <c r="D349" s="36" t="s">
        <v>112</v>
      </c>
      <c r="E349" s="37">
        <v>0</v>
      </c>
      <c r="F349" s="38">
        <v>0</v>
      </c>
      <c r="G349" s="38">
        <v>0</v>
      </c>
      <c r="H349" s="38">
        <v>0</v>
      </c>
      <c r="I349" s="38">
        <v>0</v>
      </c>
      <c r="J349" s="40">
        <f t="shared" ref="J349" si="126">SUM(E349:I349)</f>
        <v>0</v>
      </c>
      <c r="K349" s="44">
        <v>0</v>
      </c>
      <c r="L349" s="38">
        <v>0</v>
      </c>
      <c r="M349" s="40">
        <f t="shared" ref="M349" si="127">SUM(K349:L349)</f>
        <v>0</v>
      </c>
      <c r="N349" s="44">
        <v>0</v>
      </c>
      <c r="O349" s="38">
        <v>0</v>
      </c>
      <c r="P349" s="39">
        <f t="shared" ref="P349" si="128">SUM(N349:O349)</f>
        <v>0</v>
      </c>
      <c r="Q349" s="65">
        <f t="shared" si="112"/>
        <v>0</v>
      </c>
      <c r="R349" s="88"/>
    </row>
    <row r="350" spans="1:18" ht="14.4" hidden="1" thickBot="1" x14ac:dyDescent="0.35">
      <c r="A350" s="133"/>
      <c r="B350" s="134"/>
      <c r="C350" s="135"/>
      <c r="D350" s="66"/>
      <c r="E350" s="51"/>
      <c r="F350" s="45"/>
      <c r="G350" s="45"/>
      <c r="H350" s="45"/>
      <c r="I350" s="45"/>
      <c r="J350" s="24">
        <f>SUM(E350:I350)</f>
        <v>0</v>
      </c>
      <c r="K350" s="56"/>
      <c r="L350" s="45"/>
      <c r="M350" s="24">
        <f>SUM(K350:L350)</f>
        <v>0</v>
      </c>
      <c r="N350" s="56"/>
      <c r="O350" s="45"/>
      <c r="P350" s="23">
        <f>SUM(N350:O350)</f>
        <v>0</v>
      </c>
      <c r="Q350" s="62">
        <f t="shared" si="112"/>
        <v>0</v>
      </c>
      <c r="R350" s="88"/>
    </row>
  </sheetData>
  <mergeCells count="555"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D289:D290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R280:R281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A268:B269"/>
    <mergeCell ref="D268:D269"/>
    <mergeCell ref="D270:D271"/>
    <mergeCell ref="R274:R275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68:C269"/>
    <mergeCell ref="A270:A271"/>
    <mergeCell ref="B270:B271"/>
    <mergeCell ref="C270:C271"/>
    <mergeCell ref="A272:A273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D243:D244"/>
    <mergeCell ref="R251:R252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C243:C244"/>
    <mergeCell ref="D228:D229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D189:D190"/>
    <mergeCell ref="R189:R190"/>
    <mergeCell ref="A191:A192"/>
    <mergeCell ref="B191:B192"/>
    <mergeCell ref="C191:C192"/>
    <mergeCell ref="D191:D192"/>
    <mergeCell ref="A194:B195"/>
    <mergeCell ref="D194:D195"/>
    <mergeCell ref="R206:R207"/>
    <mergeCell ref="C206:C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194:C195"/>
    <mergeCell ref="A196:A197"/>
    <mergeCell ref="R16:R17"/>
    <mergeCell ref="R49:R50"/>
    <mergeCell ref="R66:R67"/>
    <mergeCell ref="R78:R79"/>
    <mergeCell ref="R89:R90"/>
    <mergeCell ref="R118:R119"/>
    <mergeCell ref="R126:R127"/>
    <mergeCell ref="R150:R151"/>
    <mergeCell ref="R161:R162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C245:C246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C289:C290"/>
    <mergeCell ref="A289:B290"/>
    <mergeCell ref="A280:A281"/>
    <mergeCell ref="B280:B281"/>
    <mergeCell ref="C280:C281"/>
    <mergeCell ref="A243:B244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A236:A237"/>
    <mergeCell ref="B236:B237"/>
    <mergeCell ref="C236:C237"/>
    <mergeCell ref="A238:A239"/>
    <mergeCell ref="B238:B239"/>
    <mergeCell ref="C238:C239"/>
    <mergeCell ref="A240:A241"/>
    <mergeCell ref="B240:B241"/>
    <mergeCell ref="C240:C241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B196:B197"/>
    <mergeCell ref="C196:C197"/>
    <mergeCell ref="A189:A190"/>
    <mergeCell ref="B189:B190"/>
    <mergeCell ref="C189:C190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D8:D9"/>
    <mergeCell ref="D36:D37"/>
    <mergeCell ref="D116:D117"/>
    <mergeCell ref="D22:D23"/>
    <mergeCell ref="D39:D40"/>
    <mergeCell ref="D28:D29"/>
    <mergeCell ref="C218:C219"/>
    <mergeCell ref="A8:A9"/>
    <mergeCell ref="B8:B9"/>
    <mergeCell ref="C8:C9"/>
    <mergeCell ref="A10:A11"/>
    <mergeCell ref="A12:A13"/>
    <mergeCell ref="B12:B13"/>
    <mergeCell ref="C12:C13"/>
    <mergeCell ref="A14:A1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0"/>
  <sheetViews>
    <sheetView workbookViewId="0">
      <pane ySplit="3" topLeftCell="A79" activePane="bottomLeft" state="frozen"/>
      <selection pane="bottomLef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9" t="s">
        <v>302</v>
      </c>
      <c r="B1" s="149"/>
      <c r="C1" s="149"/>
      <c r="D1" s="150"/>
      <c r="E1" s="153" t="s">
        <v>0</v>
      </c>
      <c r="F1" s="154"/>
      <c r="G1" s="154"/>
      <c r="H1" s="154"/>
      <c r="I1" s="154"/>
      <c r="J1" s="154"/>
      <c r="K1" s="154" t="s">
        <v>1</v>
      </c>
      <c r="L1" s="154"/>
      <c r="M1" s="154"/>
      <c r="N1" s="154" t="s">
        <v>2</v>
      </c>
      <c r="O1" s="154"/>
      <c r="P1" s="154"/>
      <c r="Q1" s="139" t="s">
        <v>3</v>
      </c>
      <c r="R1" s="106"/>
    </row>
    <row r="2" spans="1:20" s="1" customFormat="1" ht="14.4" x14ac:dyDescent="0.3">
      <c r="A2" s="149"/>
      <c r="B2" s="149"/>
      <c r="C2" s="149"/>
      <c r="D2" s="150"/>
      <c r="E2" s="141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40"/>
      <c r="R2" s="106"/>
    </row>
    <row r="3" spans="1:20" s="1" customFormat="1" ht="15" thickBot="1" x14ac:dyDescent="0.35">
      <c r="A3" s="151"/>
      <c r="B3" s="151"/>
      <c r="C3" s="151"/>
      <c r="D3" s="152"/>
      <c r="E3" s="142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6"/>
    </row>
    <row r="4" spans="1:20" ht="14.4" x14ac:dyDescent="0.3">
      <c r="A4" s="145" t="s">
        <v>303</v>
      </c>
      <c r="B4" s="146"/>
      <c r="C4" s="124" t="s">
        <v>6</v>
      </c>
      <c r="D4" s="3" t="s">
        <v>7</v>
      </c>
      <c r="E4" s="4">
        <f t="shared" ref="E4:I5" si="0">E6+E39+E58+E85+E96+E109+E116+E135+E148+E159+E194+E243+E268+E289</f>
        <v>941725</v>
      </c>
      <c r="F4" s="5">
        <f t="shared" si="0"/>
        <v>340315</v>
      </c>
      <c r="G4" s="5">
        <f t="shared" si="0"/>
        <v>1289253</v>
      </c>
      <c r="H4" s="5">
        <f t="shared" si="0"/>
        <v>203706</v>
      </c>
      <c r="I4" s="5">
        <f t="shared" si="0"/>
        <v>21867</v>
      </c>
      <c r="J4" s="6">
        <f t="shared" ref="J4:J9" si="1">SUM(E4:I4)</f>
        <v>2796866</v>
      </c>
      <c r="K4" s="5">
        <f>K6+K39+K58+K85+K96+K109+K116+K135+K148+K159+K194+K243+K268+K289</f>
        <v>576847</v>
      </c>
      <c r="L4" s="5">
        <f>L6+L39+L58+L85+L96+L109+L116+L135+L148+L159+L194+L243+L268+L289</f>
        <v>0</v>
      </c>
      <c r="M4" s="5">
        <f>SUM(K4:L4)</f>
        <v>576847</v>
      </c>
      <c r="N4" s="5">
        <f>N6+N39+N58+N85+N96+N109+N116+N135+N148+N159+N194+N243+N268+N289</f>
        <v>0</v>
      </c>
      <c r="O4" s="7">
        <f>O6+O39+O58+O85+O96+O109+O116+O135+O148+O159+O194+O243+O268+O289</f>
        <v>176042</v>
      </c>
      <c r="P4" s="7">
        <f>SUM(N4:O4)</f>
        <v>176042</v>
      </c>
      <c r="Q4" s="8">
        <f>P4+M4+J4</f>
        <v>3549755</v>
      </c>
      <c r="R4" s="107"/>
      <c r="T4" s="10"/>
    </row>
    <row r="5" spans="1:20" ht="15" thickBot="1" x14ac:dyDescent="0.35">
      <c r="A5" s="147"/>
      <c r="B5" s="148"/>
      <c r="C5" s="12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K7+K40+K59+K86+K97+K110+K117+K136+K149+K160+K195+K244+K269+K290</f>
        <v>0</v>
      </c>
      <c r="L5" s="13">
        <f>L7+L40+L59+L86+L97+L110+L117+L136+L149+L160+L195+L244+L269+L290</f>
        <v>0</v>
      </c>
      <c r="M5" s="13">
        <f>SUM(K5:L5)</f>
        <v>0</v>
      </c>
      <c r="N5" s="13">
        <f>N7+N40+N59+N86+N97+N110+N117+N136+N149+N160+N195+N244+N269+N290</f>
        <v>0</v>
      </c>
      <c r="O5" s="13">
        <f>O7+O40+O59+O86+O97+O110+O117+O136+O149+O160+O195+O244+O269+O290</f>
        <v>0</v>
      </c>
      <c r="P5" s="14">
        <f>SUM(N5:O5)</f>
        <v>0</v>
      </c>
      <c r="Q5" s="15">
        <f>P5+M5+J5</f>
        <v>0</v>
      </c>
      <c r="R5" s="107"/>
    </row>
    <row r="6" spans="1:20" x14ac:dyDescent="0.3">
      <c r="A6" s="120" t="s">
        <v>8</v>
      </c>
      <c r="B6" s="121"/>
      <c r="C6" s="124" t="s">
        <v>9</v>
      </c>
      <c r="D6" s="126"/>
      <c r="E6" s="16">
        <f t="shared" ref="E6:I7" si="2">E8+E14+E16+E18+E20+E22+E34+E36</f>
        <v>29697</v>
      </c>
      <c r="F6" s="17">
        <f t="shared" si="2"/>
        <v>14176</v>
      </c>
      <c r="G6" s="17">
        <f t="shared" si="2"/>
        <v>83166</v>
      </c>
      <c r="H6" s="17">
        <f t="shared" si="2"/>
        <v>109</v>
      </c>
      <c r="I6" s="17">
        <f t="shared" si="2"/>
        <v>0</v>
      </c>
      <c r="J6" s="18">
        <f t="shared" si="1"/>
        <v>127148</v>
      </c>
      <c r="K6" s="16">
        <f>K8+K14+K16+K18+K20+K22+K34+K36</f>
        <v>5000</v>
      </c>
      <c r="L6" s="17">
        <f>L8+L14+L16+L18+L20+L22+L34+L36</f>
        <v>0</v>
      </c>
      <c r="M6" s="18">
        <f t="shared" ref="M6:M37" si="3">SUM(K6:L6)</f>
        <v>5000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132148</v>
      </c>
      <c r="R6" s="88"/>
    </row>
    <row r="7" spans="1:20" ht="14.4" thickBot="1" x14ac:dyDescent="0.35">
      <c r="A7" s="122"/>
      <c r="B7" s="123"/>
      <c r="C7" s="125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6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5" si="5">SUM(N8:O8)</f>
        <v>0</v>
      </c>
      <c r="Q8" s="20">
        <f t="shared" ref="Q8:Q37" si="6">P8+M8+J8</f>
        <v>61532</v>
      </c>
      <c r="R8" s="88"/>
    </row>
    <row r="9" spans="1:20" x14ac:dyDescent="0.3">
      <c r="A9" s="128"/>
      <c r="B9" s="129"/>
      <c r="C9" s="119"/>
      <c r="D9" s="130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28"/>
      <c r="B10" s="129" t="s">
        <v>12</v>
      </c>
      <c r="C10" s="119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7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28"/>
      <c r="B11" s="129"/>
      <c r="C11" s="119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28"/>
      <c r="B12" s="129" t="s">
        <v>14</v>
      </c>
      <c r="C12" s="119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28"/>
      <c r="B13" s="129"/>
      <c r="C13" s="119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28" t="s">
        <v>16</v>
      </c>
      <c r="B14" s="129"/>
      <c r="C14" s="119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28"/>
      <c r="B15" s="129"/>
      <c r="C15" s="119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28" t="s">
        <v>19</v>
      </c>
      <c r="B16" s="129"/>
      <c r="C16" s="119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28" t="s">
        <v>19</v>
      </c>
      <c r="S16" s="104">
        <f>Q16+Q18</f>
        <v>13020</v>
      </c>
    </row>
    <row r="17" spans="1:19" x14ac:dyDescent="0.3">
      <c r="A17" s="128"/>
      <c r="B17" s="129"/>
      <c r="C17" s="119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28"/>
      <c r="S17" s="105">
        <f>Q17+Q19</f>
        <v>0</v>
      </c>
    </row>
    <row r="18" spans="1:19" x14ac:dyDescent="0.3">
      <c r="A18" s="128" t="s">
        <v>19</v>
      </c>
      <c r="B18" s="129"/>
      <c r="C18" s="119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28"/>
      <c r="B19" s="129"/>
      <c r="C19" s="119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28" t="s">
        <v>24</v>
      </c>
      <c r="B20" s="129"/>
      <c r="C20" s="119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28"/>
      <c r="B21" s="129"/>
      <c r="C21" s="119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28" t="s">
        <v>27</v>
      </c>
      <c r="B22" s="129"/>
      <c r="C22" s="119" t="s">
        <v>28</v>
      </c>
      <c r="D22" s="130"/>
      <c r="E22" s="37">
        <f>E24+E26+E28+E30+E32</f>
        <v>0</v>
      </c>
      <c r="F22" s="38">
        <f>F24+F26+F28+F30+F32</f>
        <v>0</v>
      </c>
      <c r="G22" s="38">
        <f>G24+G26+G28+G30+G32</f>
        <v>39000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39000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1">
        <f>Q24+Q26+Q28+Q30+Q32</f>
        <v>39000</v>
      </c>
      <c r="R22" s="88"/>
    </row>
    <row r="23" spans="1:19" x14ac:dyDescent="0.3">
      <c r="A23" s="128"/>
      <c r="B23" s="129"/>
      <c r="C23" s="119"/>
      <c r="D23" s="13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  <c r="R23" s="88"/>
    </row>
    <row r="24" spans="1:19" ht="13.8" customHeight="1" x14ac:dyDescent="0.3">
      <c r="A24" s="128"/>
      <c r="B24" s="129" t="s">
        <v>29</v>
      </c>
      <c r="C24" s="113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28"/>
      <c r="B25" s="129"/>
      <c r="C25" s="114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28"/>
      <c r="B26" s="129" t="s">
        <v>29</v>
      </c>
      <c r="C26" s="119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28"/>
      <c r="B27" s="129"/>
      <c r="C27" s="119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28"/>
      <c r="B28" s="129" t="s">
        <v>32</v>
      </c>
      <c r="C28" s="113" t="s">
        <v>306</v>
      </c>
      <c r="D28" s="130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28"/>
      <c r="B29" s="129"/>
      <c r="C29" s="114"/>
      <c r="D29" s="130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28"/>
      <c r="B30" s="129" t="s">
        <v>300</v>
      </c>
      <c r="C30" s="119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x14ac:dyDescent="0.3">
      <c r="A31" s="128"/>
      <c r="B31" s="129"/>
      <c r="C31" s="119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x14ac:dyDescent="0.3">
      <c r="A32" s="128"/>
      <c r="B32" s="129" t="s">
        <v>287</v>
      </c>
      <c r="C32" s="119" t="s">
        <v>288</v>
      </c>
      <c r="D32" s="36" t="s">
        <v>30</v>
      </c>
      <c r="E32" s="37">
        <v>0</v>
      </c>
      <c r="F32" s="38">
        <v>0</v>
      </c>
      <c r="G32" s="38">
        <v>26000</v>
      </c>
      <c r="H32" s="38">
        <v>0</v>
      </c>
      <c r="I32" s="38">
        <v>0</v>
      </c>
      <c r="J32" s="39">
        <f t="shared" si="7"/>
        <v>26000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26000</v>
      </c>
      <c r="R32" s="88"/>
    </row>
    <row r="33" spans="1:18" x14ac:dyDescent="0.3">
      <c r="A33" s="128"/>
      <c r="B33" s="129"/>
      <c r="C33" s="119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hidden="1" x14ac:dyDescent="0.3">
      <c r="A34" s="128" t="s">
        <v>33</v>
      </c>
      <c r="B34" s="129"/>
      <c r="C34" s="119" t="s">
        <v>34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  <c r="R34" s="88"/>
    </row>
    <row r="35" spans="1:18" hidden="1" x14ac:dyDescent="0.3">
      <c r="A35" s="128"/>
      <c r="B35" s="129"/>
      <c r="C35" s="11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  <c r="R35" s="88"/>
    </row>
    <row r="36" spans="1:18" x14ac:dyDescent="0.3">
      <c r="A36" s="128" t="s">
        <v>35</v>
      </c>
      <c r="B36" s="129"/>
      <c r="C36" s="119" t="s">
        <v>36</v>
      </c>
      <c r="D36" s="13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  <c r="R36" s="88"/>
    </row>
    <row r="37" spans="1:18" ht="14.4" thickBot="1" x14ac:dyDescent="0.35">
      <c r="A37" s="133"/>
      <c r="B37" s="134"/>
      <c r="C37" s="135"/>
      <c r="D37" s="127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25">
        <f t="shared" si="6"/>
        <v>0</v>
      </c>
      <c r="R37" s="88"/>
    </row>
    <row r="38" spans="1:18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8"/>
    </row>
    <row r="39" spans="1:18" x14ac:dyDescent="0.3">
      <c r="A39" s="120" t="s">
        <v>37</v>
      </c>
      <c r="B39" s="121"/>
      <c r="C39" s="124" t="s">
        <v>38</v>
      </c>
      <c r="D39" s="126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15935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15935</v>
      </c>
      <c r="R39" s="88"/>
    </row>
    <row r="40" spans="1:18" ht="14.4" thickBot="1" x14ac:dyDescent="0.35">
      <c r="A40" s="122"/>
      <c r="B40" s="123"/>
      <c r="C40" s="125"/>
      <c r="D40" s="127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  <c r="R40" s="88"/>
    </row>
    <row r="41" spans="1:18" x14ac:dyDescent="0.3">
      <c r="A41" s="116" t="s">
        <v>39</v>
      </c>
      <c r="B41" s="116"/>
      <c r="C41" s="114" t="s">
        <v>40</v>
      </c>
      <c r="D41" s="49" t="s">
        <v>41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  <c r="R41" s="88"/>
    </row>
    <row r="42" spans="1:18" x14ac:dyDescent="0.3">
      <c r="A42" s="129"/>
      <c r="B42" s="129"/>
      <c r="C42" s="119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  <c r="R42" s="88"/>
    </row>
    <row r="43" spans="1:18" x14ac:dyDescent="0.3">
      <c r="A43" s="129" t="s">
        <v>42</v>
      </c>
      <c r="B43" s="129"/>
      <c r="C43" s="119" t="s">
        <v>43</v>
      </c>
      <c r="D43" s="130"/>
      <c r="E43" s="37">
        <f t="shared" ref="E43:P43" si="15">E45+E47</f>
        <v>0</v>
      </c>
      <c r="F43" s="38">
        <v>235</v>
      </c>
      <c r="G43" s="38">
        <v>1300</v>
      </c>
      <c r="H43" s="38">
        <f t="shared" si="15"/>
        <v>0</v>
      </c>
      <c r="I43" s="38">
        <f t="shared" si="15"/>
        <v>0</v>
      </c>
      <c r="J43" s="29">
        <f t="shared" si="11"/>
        <v>1535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1535</v>
      </c>
      <c r="R43" s="88"/>
    </row>
    <row r="44" spans="1:18" x14ac:dyDescent="0.3">
      <c r="A44" s="129"/>
      <c r="B44" s="129"/>
      <c r="C44" s="119"/>
      <c r="D44" s="130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  <c r="R44" s="88"/>
    </row>
    <row r="45" spans="1:18" hidden="1" x14ac:dyDescent="0.3">
      <c r="A45" s="129"/>
      <c r="B45" s="129" t="s">
        <v>44</v>
      </c>
      <c r="C45" s="119" t="s">
        <v>45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  <c r="R45" s="88"/>
    </row>
    <row r="46" spans="1:18" hidden="1" x14ac:dyDescent="0.3">
      <c r="A46" s="129"/>
      <c r="B46" s="129"/>
      <c r="C46" s="11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  <c r="R46" s="88"/>
    </row>
    <row r="47" spans="1:18" hidden="1" x14ac:dyDescent="0.3">
      <c r="A47" s="129"/>
      <c r="B47" s="129" t="s">
        <v>46</v>
      </c>
      <c r="C47" s="119" t="s">
        <v>47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  <c r="R47" s="88"/>
    </row>
    <row r="48" spans="1:18" hidden="1" x14ac:dyDescent="0.3">
      <c r="A48" s="129"/>
      <c r="B48" s="129"/>
      <c r="C48" s="11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  <c r="R48" s="88"/>
    </row>
    <row r="49" spans="1:19" x14ac:dyDescent="0.3">
      <c r="A49" s="129" t="s">
        <v>48</v>
      </c>
      <c r="B49" s="129"/>
      <c r="C49" s="119" t="s">
        <v>49</v>
      </c>
      <c r="D49" s="36" t="s">
        <v>41</v>
      </c>
      <c r="E49" s="37">
        <v>0</v>
      </c>
      <c r="F49" s="38">
        <v>0</v>
      </c>
      <c r="G49" s="38">
        <v>300</v>
      </c>
      <c r="H49" s="38">
        <v>0</v>
      </c>
      <c r="I49" s="38">
        <v>0</v>
      </c>
      <c r="J49" s="29">
        <f t="shared" si="11"/>
        <v>300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300</v>
      </c>
      <c r="R49" s="129" t="s">
        <v>48</v>
      </c>
      <c r="S49" s="104">
        <f>Q49+Q51</f>
        <v>5300</v>
      </c>
    </row>
    <row r="50" spans="1:19" x14ac:dyDescent="0.3">
      <c r="A50" s="129"/>
      <c r="B50" s="129"/>
      <c r="C50" s="119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  <c r="R50" s="129"/>
      <c r="S50" s="105">
        <f>Q50+Q52</f>
        <v>0</v>
      </c>
    </row>
    <row r="51" spans="1:19" x14ac:dyDescent="0.3">
      <c r="A51" s="129" t="s">
        <v>48</v>
      </c>
      <c r="B51" s="129"/>
      <c r="C51" s="119" t="s">
        <v>50</v>
      </c>
      <c r="D51" s="36" t="s">
        <v>51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  <c r="R51" s="88"/>
    </row>
    <row r="52" spans="1:19" x14ac:dyDescent="0.3">
      <c r="A52" s="129"/>
      <c r="B52" s="129"/>
      <c r="C52" s="119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  <c r="R52" s="88"/>
    </row>
    <row r="53" spans="1:19" x14ac:dyDescent="0.3">
      <c r="A53" s="129" t="s">
        <v>52</v>
      </c>
      <c r="B53" s="129"/>
      <c r="C53" s="119" t="s">
        <v>53</v>
      </c>
      <c r="D53" s="36" t="s">
        <v>41</v>
      </c>
      <c r="E53" s="37">
        <v>0</v>
      </c>
      <c r="F53" s="38">
        <v>0</v>
      </c>
      <c r="G53" s="38">
        <v>4500</v>
      </c>
      <c r="H53" s="38">
        <v>0</v>
      </c>
      <c r="I53" s="38">
        <v>0</v>
      </c>
      <c r="J53" s="29">
        <f t="shared" si="11"/>
        <v>4500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4500</v>
      </c>
      <c r="R53" s="88"/>
    </row>
    <row r="54" spans="1:19" x14ac:dyDescent="0.3">
      <c r="A54" s="129"/>
      <c r="B54" s="129"/>
      <c r="C54" s="119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  <c r="R54" s="88"/>
    </row>
    <row r="55" spans="1:19" x14ac:dyDescent="0.3">
      <c r="A55" s="129" t="s">
        <v>54</v>
      </c>
      <c r="B55" s="129"/>
      <c r="C55" s="119" t="s">
        <v>55</v>
      </c>
      <c r="D55" s="36" t="s">
        <v>56</v>
      </c>
      <c r="E55" s="37">
        <v>0</v>
      </c>
      <c r="F55" s="38">
        <v>0</v>
      </c>
      <c r="G55" s="38">
        <v>1600</v>
      </c>
      <c r="H55" s="38">
        <v>0</v>
      </c>
      <c r="I55" s="38">
        <v>0</v>
      </c>
      <c r="J55" s="29">
        <f t="shared" si="11"/>
        <v>1600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1600</v>
      </c>
      <c r="R55" s="88"/>
    </row>
    <row r="56" spans="1:19" ht="14.4" thickBot="1" x14ac:dyDescent="0.35">
      <c r="A56" s="134"/>
      <c r="B56" s="134"/>
      <c r="C56" s="135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  <c r="R56" s="88"/>
    </row>
    <row r="57" spans="1:19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8"/>
    </row>
    <row r="58" spans="1:19" x14ac:dyDescent="0.3">
      <c r="A58" s="120" t="s">
        <v>57</v>
      </c>
      <c r="B58" s="121"/>
      <c r="C58" s="124" t="s">
        <v>58</v>
      </c>
      <c r="D58" s="126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68684</v>
      </c>
      <c r="H58" s="17">
        <f>H60+H62+H64+H66+H68+H70+H72+H74+H76+H78+H80+H82</f>
        <v>0</v>
      </c>
      <c r="I58" s="17">
        <f>I60+I62+I64+I66+I68+I70+I72+I74+I76+I78+I80+I82</f>
        <v>1</v>
      </c>
      <c r="J58" s="19">
        <f t="shared" ref="J58:J83" si="16">SUM(E58:I58)</f>
        <v>69078</v>
      </c>
      <c r="K58" s="52">
        <f>K60+K62+K64+K66+K68+K70+K72+K74+K76+K78+K80+K82</f>
        <v>11766</v>
      </c>
      <c r="L58" s="17">
        <f>L60+L62+L64+L66+L68+L70+L72+L74+L76+L78+L80+L82</f>
        <v>0</v>
      </c>
      <c r="M58" s="19">
        <f t="shared" ref="M58:M83" si="17">SUM(K58:L58)</f>
        <v>11766</v>
      </c>
      <c r="N58" s="52">
        <f>N60+N62+N64+N66+N68+N70+N72+N74+N76+N78+N80+N82</f>
        <v>0</v>
      </c>
      <c r="O58" s="17">
        <f>O60+O62+O64+O66+O68+O70+O72+O74+O76+O78+O80+O82</f>
        <v>0</v>
      </c>
      <c r="P58" s="19">
        <f t="shared" ref="P58:P83" si="18">SUM(N58:O58)</f>
        <v>0</v>
      </c>
      <c r="Q58" s="20">
        <f t="shared" ref="Q58:Q83" si="19">P58+M58+J58</f>
        <v>80844</v>
      </c>
      <c r="R58" s="88"/>
    </row>
    <row r="59" spans="1:19" ht="14.4" thickBot="1" x14ac:dyDescent="0.35">
      <c r="A59" s="122"/>
      <c r="B59" s="123"/>
      <c r="C59" s="125"/>
      <c r="D59" s="127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0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0</v>
      </c>
      <c r="P59" s="24">
        <f t="shared" si="18"/>
        <v>0</v>
      </c>
      <c r="Q59" s="25">
        <f t="shared" si="19"/>
        <v>0</v>
      </c>
      <c r="R59" s="88"/>
    </row>
    <row r="60" spans="1:19" x14ac:dyDescent="0.3">
      <c r="A60" s="116" t="s">
        <v>59</v>
      </c>
      <c r="B60" s="116"/>
      <c r="C60" s="114" t="s">
        <v>245</v>
      </c>
      <c r="D60" s="49" t="s">
        <v>41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  <c r="R60" s="88"/>
    </row>
    <row r="61" spans="1:19" x14ac:dyDescent="0.3">
      <c r="A61" s="129"/>
      <c r="B61" s="129"/>
      <c r="C61" s="119"/>
      <c r="D61" s="36"/>
      <c r="E61" s="42"/>
      <c r="F61" s="43"/>
      <c r="G61" s="43"/>
      <c r="H61" s="43"/>
      <c r="I61" s="43"/>
      <c r="J61" s="34">
        <f t="shared" si="16"/>
        <v>0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0</v>
      </c>
      <c r="R61" s="88"/>
    </row>
    <row r="62" spans="1:19" x14ac:dyDescent="0.3">
      <c r="A62" s="129" t="s">
        <v>60</v>
      </c>
      <c r="B62" s="129"/>
      <c r="C62" s="119" t="s">
        <v>61</v>
      </c>
      <c r="D62" s="36" t="s">
        <v>41</v>
      </c>
      <c r="E62" s="37">
        <v>0</v>
      </c>
      <c r="F62" s="38">
        <v>0</v>
      </c>
      <c r="G62" s="38">
        <v>27500</v>
      </c>
      <c r="H62" s="38">
        <v>0</v>
      </c>
      <c r="I62" s="38">
        <v>0</v>
      </c>
      <c r="J62" s="29">
        <f>SUM(E62:I62)</f>
        <v>27500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27500</v>
      </c>
      <c r="R62" s="88"/>
    </row>
    <row r="63" spans="1:19" x14ac:dyDescent="0.3">
      <c r="A63" s="129"/>
      <c r="B63" s="129"/>
      <c r="C63" s="119"/>
      <c r="D63" s="36"/>
      <c r="E63" s="42"/>
      <c r="F63" s="43"/>
      <c r="G63" s="43"/>
      <c r="H63" s="43"/>
      <c r="I63" s="43"/>
      <c r="J63" s="34">
        <f t="shared" si="16"/>
        <v>0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0</v>
      </c>
      <c r="R63" s="88"/>
    </row>
    <row r="64" spans="1:19" ht="13.8" hidden="1" customHeight="1" x14ac:dyDescent="0.3">
      <c r="A64" s="129" t="s">
        <v>62</v>
      </c>
      <c r="B64" s="129"/>
      <c r="C64" s="113" t="s">
        <v>246</v>
      </c>
      <c r="D64" s="36" t="s">
        <v>63</v>
      </c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29">
        <f>SUM(E64:I64)</f>
        <v>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0</v>
      </c>
      <c r="R64" s="88"/>
    </row>
    <row r="65" spans="1:19" hidden="1" x14ac:dyDescent="0.3">
      <c r="A65" s="129"/>
      <c r="B65" s="129"/>
      <c r="C65" s="114"/>
      <c r="D65" s="36"/>
      <c r="E65" s="42"/>
      <c r="F65" s="43"/>
      <c r="G65" s="43"/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  <c r="R65" s="88"/>
    </row>
    <row r="66" spans="1:19" x14ac:dyDescent="0.3">
      <c r="A66" s="129" t="s">
        <v>62</v>
      </c>
      <c r="B66" s="129"/>
      <c r="C66" s="119" t="s">
        <v>248</v>
      </c>
      <c r="D66" s="36" t="s">
        <v>26</v>
      </c>
      <c r="E66" s="37">
        <v>0</v>
      </c>
      <c r="F66" s="38">
        <v>0</v>
      </c>
      <c r="G66" s="38">
        <v>20</v>
      </c>
      <c r="H66" s="38">
        <v>0</v>
      </c>
      <c r="I66" s="38">
        <v>0</v>
      </c>
      <c r="J66" s="29">
        <f>SUM(E66:I66)</f>
        <v>20</v>
      </c>
      <c r="K66" s="44">
        <v>10000</v>
      </c>
      <c r="L66" s="38">
        <v>0</v>
      </c>
      <c r="M66" s="40">
        <f>SUM(K66:L66)</f>
        <v>10000</v>
      </c>
      <c r="N66" s="44">
        <v>0</v>
      </c>
      <c r="O66" s="38">
        <v>0</v>
      </c>
      <c r="P66" s="40">
        <f t="shared" si="18"/>
        <v>0</v>
      </c>
      <c r="Q66" s="41">
        <f>P66+M66+J66</f>
        <v>10020</v>
      </c>
      <c r="R66" s="129" t="s">
        <v>62</v>
      </c>
      <c r="S66" s="104">
        <f>Q66+Q68</f>
        <v>15864</v>
      </c>
    </row>
    <row r="67" spans="1:19" x14ac:dyDescent="0.3">
      <c r="A67" s="129"/>
      <c r="B67" s="129"/>
      <c r="C67" s="119"/>
      <c r="D67" s="36"/>
      <c r="E67" s="42"/>
      <c r="F67" s="43"/>
      <c r="G67" s="43"/>
      <c r="H67" s="43"/>
      <c r="I67" s="43"/>
      <c r="J67" s="34">
        <f>SUM(E67:I67)</f>
        <v>0</v>
      </c>
      <c r="K67" s="55"/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  <c r="R67" s="129"/>
      <c r="S67" s="105">
        <f>Q67+Q69</f>
        <v>0</v>
      </c>
    </row>
    <row r="68" spans="1:19" ht="13.8" customHeight="1" x14ac:dyDescent="0.3">
      <c r="A68" s="129" t="s">
        <v>62</v>
      </c>
      <c r="B68" s="129"/>
      <c r="C68" s="113" t="s">
        <v>307</v>
      </c>
      <c r="D68" s="36" t="s">
        <v>63</v>
      </c>
      <c r="E68" s="37">
        <v>0</v>
      </c>
      <c r="F68" s="38">
        <v>0</v>
      </c>
      <c r="G68" s="38">
        <v>5844</v>
      </c>
      <c r="H68" s="38">
        <v>0</v>
      </c>
      <c r="I68" s="38">
        <v>0</v>
      </c>
      <c r="J68" s="29">
        <f>SUM(E68:I68)</f>
        <v>5844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5844</v>
      </c>
      <c r="R68" s="88"/>
    </row>
    <row r="69" spans="1:19" x14ac:dyDescent="0.3">
      <c r="A69" s="129"/>
      <c r="B69" s="129"/>
      <c r="C69" s="114"/>
      <c r="D69" s="36"/>
      <c r="E69" s="42"/>
      <c r="F69" s="43"/>
      <c r="G69" s="43"/>
      <c r="H69" s="43"/>
      <c r="I69" s="43"/>
      <c r="J69" s="34">
        <f t="shared" si="16"/>
        <v>0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0</v>
      </c>
      <c r="R69" s="88"/>
    </row>
    <row r="70" spans="1:19" hidden="1" x14ac:dyDescent="0.3">
      <c r="A70" s="129" t="s">
        <v>62</v>
      </c>
      <c r="B70" s="129"/>
      <c r="C70" s="119" t="s">
        <v>247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  <c r="R70" s="88"/>
    </row>
    <row r="71" spans="1:19" hidden="1" x14ac:dyDescent="0.3">
      <c r="A71" s="129"/>
      <c r="B71" s="129"/>
      <c r="C71" s="119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  <c r="R71" s="88"/>
    </row>
    <row r="72" spans="1:19" hidden="1" x14ac:dyDescent="0.3">
      <c r="A72" s="115" t="s">
        <v>62</v>
      </c>
      <c r="B72" s="115"/>
      <c r="C72" s="113" t="s">
        <v>249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18"/>
        <v>0</v>
      </c>
      <c r="Q72" s="41">
        <f t="shared" si="19"/>
        <v>0</v>
      </c>
      <c r="R72" s="88"/>
    </row>
    <row r="73" spans="1:19" hidden="1" x14ac:dyDescent="0.3">
      <c r="A73" s="116"/>
      <c r="B73" s="116"/>
      <c r="C73" s="114"/>
      <c r="D73" s="36"/>
      <c r="E73" s="42"/>
      <c r="F73" s="43"/>
      <c r="G73" s="43"/>
      <c r="H73" s="43"/>
      <c r="I73" s="43"/>
      <c r="J73" s="34">
        <f t="shared" si="16"/>
        <v>0</v>
      </c>
      <c r="K73" s="55"/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  <c r="R73" s="88"/>
    </row>
    <row r="74" spans="1:19" x14ac:dyDescent="0.3">
      <c r="A74" s="129" t="s">
        <v>64</v>
      </c>
      <c r="B74" s="129"/>
      <c r="C74" s="119" t="s">
        <v>65</v>
      </c>
      <c r="D74" s="36" t="s">
        <v>66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  <c r="R74" s="88"/>
    </row>
    <row r="75" spans="1:19" x14ac:dyDescent="0.3">
      <c r="A75" s="129"/>
      <c r="B75" s="129"/>
      <c r="C75" s="119"/>
      <c r="D75" s="36"/>
      <c r="E75" s="42"/>
      <c r="F75" s="43"/>
      <c r="G75" s="43"/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  <c r="R75" s="88"/>
    </row>
    <row r="76" spans="1:19" x14ac:dyDescent="0.3">
      <c r="A76" s="129" t="s">
        <v>67</v>
      </c>
      <c r="B76" s="129"/>
      <c r="C76" s="119" t="s">
        <v>68</v>
      </c>
      <c r="D76" s="36" t="s">
        <v>41</v>
      </c>
      <c r="E76" s="37">
        <v>0</v>
      </c>
      <c r="F76" s="38">
        <v>0</v>
      </c>
      <c r="G76" s="38">
        <v>250</v>
      </c>
      <c r="H76" s="38">
        <v>0</v>
      </c>
      <c r="I76" s="38">
        <v>0</v>
      </c>
      <c r="J76" s="29">
        <f>SUM(E76:I76)</f>
        <v>250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250</v>
      </c>
      <c r="R76" s="88"/>
    </row>
    <row r="77" spans="1:19" x14ac:dyDescent="0.3">
      <c r="A77" s="129"/>
      <c r="B77" s="129"/>
      <c r="C77" s="119"/>
      <c r="D77" s="36"/>
      <c r="E77" s="42"/>
      <c r="F77" s="43"/>
      <c r="G77" s="43"/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  <c r="R77" s="88"/>
    </row>
    <row r="78" spans="1:19" x14ac:dyDescent="0.3">
      <c r="A78" s="129" t="s">
        <v>69</v>
      </c>
      <c r="B78" s="129"/>
      <c r="C78" s="119" t="s">
        <v>70</v>
      </c>
      <c r="D78" s="36" t="s">
        <v>41</v>
      </c>
      <c r="E78" s="37">
        <v>0</v>
      </c>
      <c r="F78" s="38">
        <v>0</v>
      </c>
      <c r="G78" s="38">
        <v>15700</v>
      </c>
      <c r="H78" s="38">
        <v>0</v>
      </c>
      <c r="I78" s="38">
        <v>1</v>
      </c>
      <c r="J78" s="29">
        <f>SUM(E78:I78)</f>
        <v>15701</v>
      </c>
      <c r="K78" s="44">
        <v>1766</v>
      </c>
      <c r="L78" s="38">
        <v>0</v>
      </c>
      <c r="M78" s="40">
        <f>SUM(K78:L78)</f>
        <v>1766</v>
      </c>
      <c r="N78" s="44">
        <v>0</v>
      </c>
      <c r="O78" s="38">
        <v>0</v>
      </c>
      <c r="P78" s="40">
        <f t="shared" si="18"/>
        <v>0</v>
      </c>
      <c r="Q78" s="41">
        <f t="shared" si="19"/>
        <v>17467</v>
      </c>
      <c r="R78" s="129" t="s">
        <v>69</v>
      </c>
      <c r="S78" s="104">
        <f>Q78+Q80</f>
        <v>20567</v>
      </c>
    </row>
    <row r="79" spans="1:19" x14ac:dyDescent="0.3">
      <c r="A79" s="129"/>
      <c r="B79" s="129"/>
      <c r="C79" s="119"/>
      <c r="D79" s="36"/>
      <c r="E79" s="42"/>
      <c r="F79" s="43"/>
      <c r="G79" s="43"/>
      <c r="H79" s="43"/>
      <c r="I79" s="43"/>
      <c r="J79" s="34">
        <f t="shared" si="16"/>
        <v>0</v>
      </c>
      <c r="K79" s="55"/>
      <c r="L79" s="43"/>
      <c r="M79" s="34">
        <f t="shared" si="17"/>
        <v>0</v>
      </c>
      <c r="N79" s="55"/>
      <c r="O79" s="43"/>
      <c r="P79" s="34">
        <f t="shared" si="18"/>
        <v>0</v>
      </c>
      <c r="Q79" s="35">
        <f t="shared" si="19"/>
        <v>0</v>
      </c>
      <c r="R79" s="129"/>
      <c r="S79" s="105">
        <f>Q79+Q81</f>
        <v>0</v>
      </c>
    </row>
    <row r="80" spans="1:19" x14ac:dyDescent="0.3">
      <c r="A80" s="129" t="s">
        <v>69</v>
      </c>
      <c r="B80" s="129"/>
      <c r="C80" s="119" t="s">
        <v>71</v>
      </c>
      <c r="D80" s="36" t="s">
        <v>72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3100</v>
      </c>
      <c r="R80" s="88"/>
    </row>
    <row r="81" spans="1:19" x14ac:dyDescent="0.3">
      <c r="A81" s="129"/>
      <c r="B81" s="129"/>
      <c r="C81" s="119" t="s">
        <v>73</v>
      </c>
      <c r="D81" s="36"/>
      <c r="E81" s="42"/>
      <c r="F81" s="43"/>
      <c r="G81" s="43"/>
      <c r="H81" s="43"/>
      <c r="I81" s="43"/>
      <c r="J81" s="34">
        <f t="shared" si="16"/>
        <v>0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0</v>
      </c>
      <c r="R81" s="88"/>
    </row>
    <row r="82" spans="1:19" hidden="1" x14ac:dyDescent="0.3">
      <c r="A82" s="129" t="s">
        <v>69</v>
      </c>
      <c r="B82" s="129"/>
      <c r="C82" s="119" t="s">
        <v>73</v>
      </c>
      <c r="D82" s="36" t="s">
        <v>72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  <c r="R82" s="88"/>
    </row>
    <row r="83" spans="1:19" ht="14.4" hidden="1" thickBot="1" x14ac:dyDescent="0.35">
      <c r="A83" s="134"/>
      <c r="B83" s="134"/>
      <c r="C83" s="135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  <c r="R83" s="88"/>
    </row>
    <row r="84" spans="1:19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8"/>
    </row>
    <row r="85" spans="1:19" x14ac:dyDescent="0.3">
      <c r="A85" s="120" t="s">
        <v>74</v>
      </c>
      <c r="B85" s="121"/>
      <c r="C85" s="124" t="s">
        <v>75</v>
      </c>
      <c r="D85" s="126"/>
      <c r="E85" s="16">
        <f>E87+E89+E91+E93</f>
        <v>4476</v>
      </c>
      <c r="F85" s="16">
        <f t="shared" ref="F85:H85" si="20">F87+F89+F91+F93</f>
        <v>3066</v>
      </c>
      <c r="G85" s="16">
        <f t="shared" si="20"/>
        <v>11491</v>
      </c>
      <c r="H85" s="16">
        <f t="shared" si="20"/>
        <v>8</v>
      </c>
      <c r="I85" s="16">
        <f>I87+I89+I91+I93</f>
        <v>0</v>
      </c>
      <c r="J85" s="19">
        <f t="shared" ref="J85:J94" si="21">SUM(E85:I85)</f>
        <v>19041</v>
      </c>
      <c r="K85" s="16">
        <f>K87+K89+K91+K93</f>
        <v>0</v>
      </c>
      <c r="L85" s="17">
        <f>L87+L89+L91+L93</f>
        <v>0</v>
      </c>
      <c r="M85" s="19">
        <f t="shared" ref="M85:M94" si="22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23">SUM(N85:O85)</f>
        <v>0</v>
      </c>
      <c r="Q85" s="20">
        <f>P85+M85+J85</f>
        <v>19041</v>
      </c>
      <c r="R85" s="88"/>
    </row>
    <row r="86" spans="1:19" ht="14.4" thickBot="1" x14ac:dyDescent="0.35">
      <c r="A86" s="122"/>
      <c r="B86" s="123"/>
      <c r="C86" s="125"/>
      <c r="D86" s="127"/>
      <c r="E86" s="21">
        <f t="shared" ref="E86:I86" si="24">E88+D90+E92+E94</f>
        <v>0</v>
      </c>
      <c r="F86" s="22">
        <f t="shared" si="24"/>
        <v>0</v>
      </c>
      <c r="G86" s="22">
        <f t="shared" si="24"/>
        <v>0</v>
      </c>
      <c r="H86" s="22">
        <f t="shared" si="24"/>
        <v>0</v>
      </c>
      <c r="I86" s="22">
        <f t="shared" si="24"/>
        <v>0</v>
      </c>
      <c r="J86" s="24">
        <f t="shared" si="21"/>
        <v>0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5">P86+M86+J86</f>
        <v>0</v>
      </c>
      <c r="R86" s="88"/>
    </row>
    <row r="87" spans="1:19" x14ac:dyDescent="0.3">
      <c r="A87" s="116" t="s">
        <v>76</v>
      </c>
      <c r="B87" s="116"/>
      <c r="C87" s="114" t="s">
        <v>77</v>
      </c>
      <c r="D87" s="49" t="s">
        <v>78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44">
        <v>0</v>
      </c>
      <c r="O87" s="38">
        <v>0</v>
      </c>
      <c r="P87" s="40">
        <f t="shared" si="23"/>
        <v>0</v>
      </c>
      <c r="Q87" s="41">
        <f t="shared" si="25"/>
        <v>5340</v>
      </c>
      <c r="R87" s="88"/>
    </row>
    <row r="88" spans="1:19" x14ac:dyDescent="0.3">
      <c r="A88" s="129"/>
      <c r="B88" s="129"/>
      <c r="C88" s="119"/>
      <c r="D88" s="36"/>
      <c r="E88" s="42"/>
      <c r="F88" s="43"/>
      <c r="G88" s="43"/>
      <c r="H88" s="43"/>
      <c r="I88" s="43"/>
      <c r="J88" s="34">
        <f t="shared" si="21"/>
        <v>0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5"/>
        <v>0</v>
      </c>
      <c r="R88" s="88"/>
    </row>
    <row r="89" spans="1:19" x14ac:dyDescent="0.3">
      <c r="A89" s="115" t="s">
        <v>79</v>
      </c>
      <c r="B89" s="115"/>
      <c r="C89" s="113" t="s">
        <v>80</v>
      </c>
      <c r="D89" s="103"/>
      <c r="E89" s="37">
        <v>1036</v>
      </c>
      <c r="F89" s="38">
        <v>362</v>
      </c>
      <c r="G89" s="38">
        <v>300</v>
      </c>
      <c r="H89" s="38">
        <v>0</v>
      </c>
      <c r="I89" s="38">
        <v>0</v>
      </c>
      <c r="J89" s="29">
        <f>SUM(D89:H89)</f>
        <v>1698</v>
      </c>
      <c r="K89" s="44">
        <v>0</v>
      </c>
      <c r="L89" s="38">
        <v>0</v>
      </c>
      <c r="M89" s="29">
        <f>SUM(K89:L89)</f>
        <v>0</v>
      </c>
      <c r="N89" s="44">
        <v>0</v>
      </c>
      <c r="O89" s="38">
        <v>0</v>
      </c>
      <c r="P89" s="29">
        <f>SUM(N89:O89)</f>
        <v>0</v>
      </c>
      <c r="Q89" s="41">
        <f>P89+M89+J89</f>
        <v>1698</v>
      </c>
      <c r="R89" s="129" t="s">
        <v>79</v>
      </c>
      <c r="S89" s="104">
        <f>Q89+Q91</f>
        <v>1888</v>
      </c>
    </row>
    <row r="90" spans="1:19" x14ac:dyDescent="0.3">
      <c r="A90" s="116"/>
      <c r="B90" s="116"/>
      <c r="C90" s="114"/>
      <c r="D90" s="103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 t="shared" si="22"/>
        <v>0</v>
      </c>
      <c r="N90" s="55"/>
      <c r="O90" s="43"/>
      <c r="P90" s="34">
        <f t="shared" ref="P90" si="26">SUM(N90:O90)</f>
        <v>0</v>
      </c>
      <c r="Q90" s="35">
        <f t="shared" si="25"/>
        <v>0</v>
      </c>
      <c r="R90" s="129"/>
      <c r="S90" s="105">
        <f>Q90+Q92</f>
        <v>0</v>
      </c>
    </row>
    <row r="91" spans="1:19" x14ac:dyDescent="0.3">
      <c r="A91" s="115" t="s">
        <v>79</v>
      </c>
      <c r="B91" s="115"/>
      <c r="C91" s="113" t="s">
        <v>308</v>
      </c>
      <c r="D91" s="111"/>
      <c r="E91" s="37">
        <v>0</v>
      </c>
      <c r="F91" s="38">
        <v>0</v>
      </c>
      <c r="G91" s="38">
        <v>190</v>
      </c>
      <c r="H91" s="38">
        <v>0</v>
      </c>
      <c r="I91" s="38">
        <v>0</v>
      </c>
      <c r="J91" s="29">
        <f>SUM(E91:I91)</f>
        <v>190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5"/>
        <v>190</v>
      </c>
      <c r="R91" s="88"/>
    </row>
    <row r="92" spans="1:19" x14ac:dyDescent="0.3">
      <c r="A92" s="116"/>
      <c r="B92" s="116"/>
      <c r="C92" s="114"/>
      <c r="D92" s="112"/>
      <c r="E92" s="42"/>
      <c r="F92" s="43"/>
      <c r="G92" s="43"/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5"/>
        <v>0</v>
      </c>
      <c r="R92" s="88"/>
    </row>
    <row r="93" spans="1:19" x14ac:dyDescent="0.3">
      <c r="A93" s="129" t="s">
        <v>81</v>
      </c>
      <c r="B93" s="129"/>
      <c r="C93" s="119" t="s">
        <v>82</v>
      </c>
      <c r="D93" s="36" t="s">
        <v>23</v>
      </c>
      <c r="E93" s="37">
        <v>0</v>
      </c>
      <c r="F93" s="38">
        <v>1673</v>
      </c>
      <c r="G93" s="38">
        <v>10140</v>
      </c>
      <c r="H93" s="38">
        <v>0</v>
      </c>
      <c r="I93" s="38">
        <v>0</v>
      </c>
      <c r="J93" s="29">
        <f t="shared" si="21"/>
        <v>11813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5"/>
        <v>11813</v>
      </c>
      <c r="R93" s="88"/>
    </row>
    <row r="94" spans="1:19" ht="14.4" thickBot="1" x14ac:dyDescent="0.35">
      <c r="A94" s="134"/>
      <c r="B94" s="134"/>
      <c r="C94" s="135"/>
      <c r="D94" s="50"/>
      <c r="E94" s="51"/>
      <c r="F94" s="45"/>
      <c r="G94" s="45"/>
      <c r="H94" s="45"/>
      <c r="I94" s="45"/>
      <c r="J94" s="24">
        <f t="shared" si="21"/>
        <v>0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5"/>
        <v>0</v>
      </c>
      <c r="R94" s="88"/>
    </row>
    <row r="95" spans="1:19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8"/>
    </row>
    <row r="96" spans="1:19" x14ac:dyDescent="0.3">
      <c r="A96" s="120" t="s">
        <v>83</v>
      </c>
      <c r="B96" s="121"/>
      <c r="C96" s="124" t="s">
        <v>84</v>
      </c>
      <c r="D96" s="131"/>
      <c r="E96" s="16">
        <f t="shared" ref="E96:I97" si="27">E98+E100+E102+E104+E106</f>
        <v>88870</v>
      </c>
      <c r="F96" s="17">
        <f t="shared" si="27"/>
        <v>31083</v>
      </c>
      <c r="G96" s="17">
        <f t="shared" si="27"/>
        <v>32329</v>
      </c>
      <c r="H96" s="17">
        <f t="shared" si="27"/>
        <v>526</v>
      </c>
      <c r="I96" s="17">
        <f t="shared" si="27"/>
        <v>0</v>
      </c>
      <c r="J96" s="19">
        <f t="shared" ref="J96:J107" si="28">SUM(E96:I96)</f>
        <v>152808</v>
      </c>
      <c r="K96" s="52">
        <f>K98+K100+K102+K104+K106</f>
        <v>0</v>
      </c>
      <c r="L96" s="17">
        <f>L98+L100+L102+L104+L106</f>
        <v>0</v>
      </c>
      <c r="M96" s="19">
        <f t="shared" ref="M96:M107" si="29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0">SUM(N96:O96)</f>
        <v>0</v>
      </c>
      <c r="Q96" s="20">
        <f t="shared" ref="Q96:Q107" si="31">P96+M96+J96</f>
        <v>152808</v>
      </c>
      <c r="R96" s="88"/>
    </row>
    <row r="97" spans="1:18" ht="14.4" thickBot="1" x14ac:dyDescent="0.35">
      <c r="A97" s="122"/>
      <c r="B97" s="123"/>
      <c r="C97" s="125"/>
      <c r="D97" s="132"/>
      <c r="E97" s="21">
        <f t="shared" si="27"/>
        <v>0</v>
      </c>
      <c r="F97" s="22">
        <f t="shared" si="27"/>
        <v>0</v>
      </c>
      <c r="G97" s="22">
        <f t="shared" si="27"/>
        <v>0</v>
      </c>
      <c r="H97" s="22">
        <f t="shared" si="27"/>
        <v>0</v>
      </c>
      <c r="I97" s="22">
        <f t="shared" si="27"/>
        <v>0</v>
      </c>
      <c r="J97" s="24">
        <f t="shared" si="28"/>
        <v>0</v>
      </c>
      <c r="K97" s="53">
        <f>K99+K101+K103+K105+K107</f>
        <v>0</v>
      </c>
      <c r="L97" s="22">
        <f>L99+L101+L103+L105+L107</f>
        <v>0</v>
      </c>
      <c r="M97" s="24">
        <f t="shared" si="29"/>
        <v>0</v>
      </c>
      <c r="N97" s="53">
        <f>N99+N101+N103+N105+N107</f>
        <v>0</v>
      </c>
      <c r="O97" s="22">
        <f>O99+O101+O103+O105+O107</f>
        <v>0</v>
      </c>
      <c r="P97" s="24">
        <f t="shared" si="30"/>
        <v>0</v>
      </c>
      <c r="Q97" s="25">
        <f t="shared" si="31"/>
        <v>0</v>
      </c>
      <c r="R97" s="88"/>
    </row>
    <row r="98" spans="1:18" x14ac:dyDescent="0.3">
      <c r="A98" s="118" t="s">
        <v>85</v>
      </c>
      <c r="B98" s="116"/>
      <c r="C98" s="114" t="s">
        <v>86</v>
      </c>
      <c r="D98" s="58" t="s">
        <v>72</v>
      </c>
      <c r="E98" s="26">
        <v>65677</v>
      </c>
      <c r="F98" s="27">
        <v>23071</v>
      </c>
      <c r="G98" s="27">
        <v>13528</v>
      </c>
      <c r="H98" s="27">
        <v>217</v>
      </c>
      <c r="I98" s="27">
        <v>0</v>
      </c>
      <c r="J98" s="29">
        <f t="shared" si="28"/>
        <v>102493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0"/>
        <v>0</v>
      </c>
      <c r="Q98" s="30">
        <f t="shared" si="31"/>
        <v>102493</v>
      </c>
      <c r="R98" s="88"/>
    </row>
    <row r="99" spans="1:18" x14ac:dyDescent="0.3">
      <c r="A99" s="128"/>
      <c r="B99" s="129"/>
      <c r="C99" s="119"/>
      <c r="D99" s="59"/>
      <c r="E99" s="42"/>
      <c r="F99" s="43"/>
      <c r="G99" s="43"/>
      <c r="H99" s="43"/>
      <c r="I99" s="43"/>
      <c r="J99" s="34">
        <f t="shared" si="28"/>
        <v>0</v>
      </c>
      <c r="K99" s="55"/>
      <c r="L99" s="43"/>
      <c r="M99" s="34">
        <f t="shared" si="29"/>
        <v>0</v>
      </c>
      <c r="N99" s="55"/>
      <c r="O99" s="43"/>
      <c r="P99" s="34">
        <f t="shared" si="30"/>
        <v>0</v>
      </c>
      <c r="Q99" s="35">
        <f t="shared" si="31"/>
        <v>0</v>
      </c>
      <c r="R99" s="88"/>
    </row>
    <row r="100" spans="1:18" x14ac:dyDescent="0.3">
      <c r="A100" s="128" t="s">
        <v>87</v>
      </c>
      <c r="B100" s="129"/>
      <c r="C100" s="119" t="s">
        <v>88</v>
      </c>
      <c r="D100" s="59" t="s">
        <v>72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8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0"/>
        <v>0</v>
      </c>
      <c r="Q100" s="41">
        <f t="shared" si="31"/>
        <v>350</v>
      </c>
      <c r="R100" s="88"/>
    </row>
    <row r="101" spans="1:18" x14ac:dyDescent="0.3">
      <c r="A101" s="128"/>
      <c r="B101" s="129"/>
      <c r="C101" s="119"/>
      <c r="D101" s="59"/>
      <c r="E101" s="42"/>
      <c r="F101" s="43"/>
      <c r="G101" s="43"/>
      <c r="H101" s="43"/>
      <c r="I101" s="43"/>
      <c r="J101" s="34">
        <f t="shared" si="28"/>
        <v>0</v>
      </c>
      <c r="K101" s="55"/>
      <c r="L101" s="43"/>
      <c r="M101" s="34">
        <f t="shared" si="29"/>
        <v>0</v>
      </c>
      <c r="N101" s="55"/>
      <c r="O101" s="43"/>
      <c r="P101" s="34">
        <f t="shared" si="30"/>
        <v>0</v>
      </c>
      <c r="Q101" s="35">
        <f t="shared" si="31"/>
        <v>0</v>
      </c>
      <c r="R101" s="88"/>
    </row>
    <row r="102" spans="1:18" x14ac:dyDescent="0.3">
      <c r="A102" s="128" t="s">
        <v>89</v>
      </c>
      <c r="B102" s="129"/>
      <c r="C102" s="119" t="s">
        <v>250</v>
      </c>
      <c r="D102" s="59" t="s">
        <v>72</v>
      </c>
      <c r="E102" s="37">
        <v>23193</v>
      </c>
      <c r="F102" s="38">
        <v>6944</v>
      </c>
      <c r="G102" s="38">
        <v>3637</v>
      </c>
      <c r="H102" s="38">
        <v>309</v>
      </c>
      <c r="I102" s="38">
        <v>0</v>
      </c>
      <c r="J102" s="29">
        <f t="shared" si="28"/>
        <v>34083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0"/>
        <v>0</v>
      </c>
      <c r="Q102" s="41">
        <f t="shared" si="31"/>
        <v>34083</v>
      </c>
      <c r="R102" s="88"/>
    </row>
    <row r="103" spans="1:18" x14ac:dyDescent="0.3">
      <c r="A103" s="128"/>
      <c r="B103" s="129"/>
      <c r="C103" s="119"/>
      <c r="D103" s="59"/>
      <c r="E103" s="42"/>
      <c r="F103" s="43"/>
      <c r="G103" s="43"/>
      <c r="H103" s="43"/>
      <c r="I103" s="43"/>
      <c r="J103" s="34">
        <f t="shared" si="28"/>
        <v>0</v>
      </c>
      <c r="K103" s="55"/>
      <c r="L103" s="43"/>
      <c r="M103" s="34">
        <f t="shared" si="29"/>
        <v>0</v>
      </c>
      <c r="N103" s="55"/>
      <c r="O103" s="43"/>
      <c r="P103" s="34">
        <f t="shared" si="30"/>
        <v>0</v>
      </c>
      <c r="Q103" s="35">
        <f t="shared" si="31"/>
        <v>0</v>
      </c>
      <c r="R103" s="88"/>
    </row>
    <row r="104" spans="1:18" x14ac:dyDescent="0.3">
      <c r="A104" s="128" t="s">
        <v>90</v>
      </c>
      <c r="B104" s="129"/>
      <c r="C104" s="119" t="s">
        <v>91</v>
      </c>
      <c r="D104" s="59" t="s">
        <v>92</v>
      </c>
      <c r="E104" s="37">
        <v>0</v>
      </c>
      <c r="F104" s="38">
        <v>228</v>
      </c>
      <c r="G104" s="38">
        <v>464</v>
      </c>
      <c r="H104" s="38">
        <v>0</v>
      </c>
      <c r="I104" s="38">
        <v>0</v>
      </c>
      <c r="J104" s="29">
        <f t="shared" si="28"/>
        <v>692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0"/>
        <v>0</v>
      </c>
      <c r="Q104" s="41">
        <f t="shared" si="31"/>
        <v>692</v>
      </c>
      <c r="R104" s="88"/>
    </row>
    <row r="105" spans="1:18" x14ac:dyDescent="0.3">
      <c r="A105" s="128"/>
      <c r="B105" s="129"/>
      <c r="C105" s="119"/>
      <c r="D105" s="59"/>
      <c r="E105" s="42"/>
      <c r="F105" s="43"/>
      <c r="G105" s="43"/>
      <c r="H105" s="43"/>
      <c r="I105" s="43"/>
      <c r="J105" s="34">
        <f t="shared" si="28"/>
        <v>0</v>
      </c>
      <c r="K105" s="55"/>
      <c r="L105" s="43"/>
      <c r="M105" s="34">
        <f t="shared" si="29"/>
        <v>0</v>
      </c>
      <c r="N105" s="55"/>
      <c r="O105" s="43"/>
      <c r="P105" s="34">
        <f t="shared" si="30"/>
        <v>0</v>
      </c>
      <c r="Q105" s="35">
        <f t="shared" si="31"/>
        <v>0</v>
      </c>
      <c r="R105" s="88"/>
    </row>
    <row r="106" spans="1:18" x14ac:dyDescent="0.3">
      <c r="A106" s="128" t="s">
        <v>93</v>
      </c>
      <c r="B106" s="129"/>
      <c r="C106" s="119" t="s">
        <v>94</v>
      </c>
      <c r="D106" s="59" t="s">
        <v>95</v>
      </c>
      <c r="E106" s="37">
        <v>0</v>
      </c>
      <c r="F106" s="38">
        <v>840</v>
      </c>
      <c r="G106" s="38">
        <v>14350</v>
      </c>
      <c r="H106" s="38">
        <v>0</v>
      </c>
      <c r="I106" s="38">
        <v>0</v>
      </c>
      <c r="J106" s="29">
        <f t="shared" si="28"/>
        <v>15190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0"/>
        <v>0</v>
      </c>
      <c r="Q106" s="41">
        <f t="shared" si="31"/>
        <v>15190</v>
      </c>
      <c r="R106" s="88"/>
    </row>
    <row r="107" spans="1:18" ht="14.4" thickBot="1" x14ac:dyDescent="0.35">
      <c r="A107" s="133"/>
      <c r="B107" s="134"/>
      <c r="C107" s="135"/>
      <c r="D107" s="60"/>
      <c r="E107" s="51"/>
      <c r="F107" s="45"/>
      <c r="G107" s="45"/>
      <c r="H107" s="45"/>
      <c r="I107" s="45"/>
      <c r="J107" s="24">
        <f t="shared" si="28"/>
        <v>0</v>
      </c>
      <c r="K107" s="56"/>
      <c r="L107" s="45"/>
      <c r="M107" s="24">
        <f t="shared" si="29"/>
        <v>0</v>
      </c>
      <c r="N107" s="55"/>
      <c r="O107" s="43"/>
      <c r="P107" s="34">
        <f t="shared" si="30"/>
        <v>0</v>
      </c>
      <c r="Q107" s="35">
        <f t="shared" si="31"/>
        <v>0</v>
      </c>
      <c r="R107" s="88"/>
    </row>
    <row r="108" spans="1:18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8"/>
    </row>
    <row r="109" spans="1:18" x14ac:dyDescent="0.3">
      <c r="A109" s="120" t="s">
        <v>96</v>
      </c>
      <c r="B109" s="121"/>
      <c r="C109" s="124" t="s">
        <v>97</v>
      </c>
      <c r="D109" s="126"/>
      <c r="E109" s="16">
        <f>E111+E113</f>
        <v>0</v>
      </c>
      <c r="F109" s="17">
        <f t="shared" ref="E109:I110" si="32">F111+F113</f>
        <v>0</v>
      </c>
      <c r="G109" s="17">
        <f t="shared" si="32"/>
        <v>188705</v>
      </c>
      <c r="H109" s="17">
        <f t="shared" si="32"/>
        <v>0</v>
      </c>
      <c r="I109" s="17">
        <f t="shared" si="32"/>
        <v>0</v>
      </c>
      <c r="J109" s="19">
        <f t="shared" ref="J109:J114" si="33">SUM(E109:I109)</f>
        <v>188705</v>
      </c>
      <c r="K109" s="16">
        <f>K111+K113</f>
        <v>542081</v>
      </c>
      <c r="L109" s="17">
        <f>L111+L113</f>
        <v>0</v>
      </c>
      <c r="M109" s="19">
        <f t="shared" ref="M109:M114" si="34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5">SUM(N109:O109)</f>
        <v>0</v>
      </c>
      <c r="Q109" s="20">
        <f t="shared" ref="Q109:Q114" si="36">P109+M109+J109</f>
        <v>730786</v>
      </c>
      <c r="R109" s="88"/>
    </row>
    <row r="110" spans="1:18" ht="14.4" thickBot="1" x14ac:dyDescent="0.35">
      <c r="A110" s="122"/>
      <c r="B110" s="123"/>
      <c r="C110" s="125"/>
      <c r="D110" s="127"/>
      <c r="E110" s="21">
        <f t="shared" si="32"/>
        <v>0</v>
      </c>
      <c r="F110" s="22">
        <f t="shared" si="32"/>
        <v>0</v>
      </c>
      <c r="G110" s="22">
        <f t="shared" si="32"/>
        <v>0</v>
      </c>
      <c r="H110" s="22">
        <f t="shared" si="32"/>
        <v>0</v>
      </c>
      <c r="I110" s="22">
        <f t="shared" si="32"/>
        <v>0</v>
      </c>
      <c r="J110" s="24">
        <f t="shared" si="33"/>
        <v>0</v>
      </c>
      <c r="K110" s="21">
        <f>K112+K114</f>
        <v>0</v>
      </c>
      <c r="L110" s="22">
        <f>L112+L114</f>
        <v>0</v>
      </c>
      <c r="M110" s="24">
        <f t="shared" si="34"/>
        <v>0</v>
      </c>
      <c r="N110" s="53">
        <f>N112+N114</f>
        <v>0</v>
      </c>
      <c r="O110" s="22">
        <f>O112+O114</f>
        <v>0</v>
      </c>
      <c r="P110" s="24">
        <f t="shared" si="35"/>
        <v>0</v>
      </c>
      <c r="Q110" s="25">
        <f t="shared" si="36"/>
        <v>0</v>
      </c>
      <c r="R110" s="88"/>
    </row>
    <row r="111" spans="1:18" x14ac:dyDescent="0.3">
      <c r="A111" s="116" t="s">
        <v>98</v>
      </c>
      <c r="B111" s="116"/>
      <c r="C111" s="114" t="s">
        <v>99</v>
      </c>
      <c r="D111" s="49" t="s">
        <v>63</v>
      </c>
      <c r="E111" s="26">
        <v>0</v>
      </c>
      <c r="F111" s="27">
        <v>0</v>
      </c>
      <c r="G111" s="27">
        <v>184205</v>
      </c>
      <c r="H111" s="27">
        <v>0</v>
      </c>
      <c r="I111" s="27">
        <v>0</v>
      </c>
      <c r="J111" s="29">
        <f>SUM(E111:I111)</f>
        <v>184205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5"/>
        <v>0</v>
      </c>
      <c r="Q111" s="30">
        <f t="shared" si="36"/>
        <v>726286</v>
      </c>
      <c r="R111" s="88"/>
    </row>
    <row r="112" spans="1:18" x14ac:dyDescent="0.3">
      <c r="A112" s="129"/>
      <c r="B112" s="129"/>
      <c r="C112" s="119"/>
      <c r="D112" s="36"/>
      <c r="E112" s="42"/>
      <c r="F112" s="43"/>
      <c r="G112" s="43"/>
      <c r="H112" s="43"/>
      <c r="I112" s="43"/>
      <c r="J112" s="34">
        <f t="shared" si="33"/>
        <v>0</v>
      </c>
      <c r="K112" s="42"/>
      <c r="L112" s="43"/>
      <c r="M112" s="34">
        <f t="shared" si="34"/>
        <v>0</v>
      </c>
      <c r="N112" s="55"/>
      <c r="O112" s="43"/>
      <c r="P112" s="34">
        <f t="shared" si="35"/>
        <v>0</v>
      </c>
      <c r="Q112" s="35">
        <f t="shared" si="36"/>
        <v>0</v>
      </c>
      <c r="R112" s="88"/>
    </row>
    <row r="113" spans="1:19" x14ac:dyDescent="0.3">
      <c r="A113" s="129" t="s">
        <v>100</v>
      </c>
      <c r="B113" s="129"/>
      <c r="C113" s="119" t="s">
        <v>101</v>
      </c>
      <c r="D113" s="36" t="s">
        <v>102</v>
      </c>
      <c r="E113" s="37">
        <v>0</v>
      </c>
      <c r="F113" s="38">
        <v>0</v>
      </c>
      <c r="G113" s="38">
        <v>4500</v>
      </c>
      <c r="H113" s="38">
        <v>0</v>
      </c>
      <c r="I113" s="38">
        <v>0</v>
      </c>
      <c r="J113" s="29">
        <f>SUM(E113:I113)</f>
        <v>4500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5"/>
        <v>0</v>
      </c>
      <c r="Q113" s="41">
        <f t="shared" si="36"/>
        <v>4500</v>
      </c>
      <c r="R113" s="88"/>
    </row>
    <row r="114" spans="1:19" ht="14.4" thickBot="1" x14ac:dyDescent="0.35">
      <c r="A114" s="134"/>
      <c r="B114" s="134"/>
      <c r="C114" s="135"/>
      <c r="D114" s="50"/>
      <c r="E114" s="51"/>
      <c r="F114" s="45"/>
      <c r="G114" s="45"/>
      <c r="H114" s="45"/>
      <c r="I114" s="45"/>
      <c r="J114" s="24">
        <f t="shared" si="33"/>
        <v>0</v>
      </c>
      <c r="K114" s="51"/>
      <c r="L114" s="45"/>
      <c r="M114" s="24">
        <f t="shared" si="34"/>
        <v>0</v>
      </c>
      <c r="N114" s="56"/>
      <c r="O114" s="45"/>
      <c r="P114" s="24">
        <f t="shared" si="35"/>
        <v>0</v>
      </c>
      <c r="Q114" s="25">
        <f t="shared" si="36"/>
        <v>0</v>
      </c>
      <c r="R114" s="88"/>
    </row>
    <row r="115" spans="1:19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8"/>
    </row>
    <row r="116" spans="1:19" x14ac:dyDescent="0.3">
      <c r="A116" s="120" t="s">
        <v>103</v>
      </c>
      <c r="B116" s="121"/>
      <c r="C116" s="124" t="s">
        <v>104</v>
      </c>
      <c r="D116" s="126"/>
      <c r="E116" s="16">
        <f t="shared" ref="E116:I117" si="37">E118+E120+E122+E124+E126+E128+E130+E132</f>
        <v>0</v>
      </c>
      <c r="F116" s="17">
        <f t="shared" si="37"/>
        <v>0</v>
      </c>
      <c r="G116" s="17">
        <f t="shared" si="37"/>
        <v>191000</v>
      </c>
      <c r="H116" s="17">
        <f t="shared" si="37"/>
        <v>0</v>
      </c>
      <c r="I116" s="17">
        <f t="shared" si="37"/>
        <v>2200</v>
      </c>
      <c r="J116" s="19">
        <f t="shared" ref="J116:J133" si="38">SUM(E116:I116)</f>
        <v>193200</v>
      </c>
      <c r="K116" s="16">
        <f>K118+K120+K122+K124+K126+K128+K130+K132</f>
        <v>0</v>
      </c>
      <c r="L116" s="17">
        <f>L118+L120+L122+L124+L126+L128+L132</f>
        <v>0</v>
      </c>
      <c r="M116" s="19">
        <f t="shared" ref="M116:M129" si="39">SUM(K116:L116)</f>
        <v>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0">SUM(N116:O116)</f>
        <v>17160</v>
      </c>
      <c r="Q116" s="20">
        <f>P116+M116+J116</f>
        <v>210360</v>
      </c>
      <c r="R116" s="88"/>
    </row>
    <row r="117" spans="1:19" ht="14.4" thickBot="1" x14ac:dyDescent="0.35">
      <c r="A117" s="122"/>
      <c r="B117" s="123"/>
      <c r="C117" s="125"/>
      <c r="D117" s="127"/>
      <c r="E117" s="21">
        <f t="shared" si="37"/>
        <v>0</v>
      </c>
      <c r="F117" s="22">
        <f t="shared" si="37"/>
        <v>0</v>
      </c>
      <c r="G117" s="22">
        <f t="shared" si="37"/>
        <v>0</v>
      </c>
      <c r="H117" s="22">
        <f t="shared" si="37"/>
        <v>0</v>
      </c>
      <c r="I117" s="22">
        <f t="shared" si="37"/>
        <v>0</v>
      </c>
      <c r="J117" s="24">
        <f t="shared" si="38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9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0"/>
        <v>0</v>
      </c>
      <c r="Q117" s="25">
        <f t="shared" ref="Q117:Q133" si="41">P117+M117+J117</f>
        <v>0</v>
      </c>
      <c r="R117" s="88"/>
    </row>
    <row r="118" spans="1:19" x14ac:dyDescent="0.3">
      <c r="A118" s="136" t="s">
        <v>105</v>
      </c>
      <c r="B118" s="137"/>
      <c r="C118" s="138" t="s">
        <v>106</v>
      </c>
      <c r="D118" s="100" t="s">
        <v>107</v>
      </c>
      <c r="E118" s="16">
        <v>0</v>
      </c>
      <c r="F118" s="17">
        <v>0</v>
      </c>
      <c r="G118" s="17">
        <v>29500</v>
      </c>
      <c r="H118" s="17">
        <v>0</v>
      </c>
      <c r="I118" s="17">
        <v>0</v>
      </c>
      <c r="J118" s="19">
        <f t="shared" si="38"/>
        <v>29500</v>
      </c>
      <c r="K118" s="16">
        <v>0</v>
      </c>
      <c r="L118" s="17">
        <v>0</v>
      </c>
      <c r="M118" s="19">
        <f>SUM(K118:L118)</f>
        <v>0</v>
      </c>
      <c r="N118" s="52">
        <v>0</v>
      </c>
      <c r="O118" s="17">
        <v>0</v>
      </c>
      <c r="P118" s="19">
        <f t="shared" si="40"/>
        <v>0</v>
      </c>
      <c r="Q118" s="20">
        <f t="shared" si="41"/>
        <v>29500</v>
      </c>
      <c r="R118" s="136" t="s">
        <v>105</v>
      </c>
      <c r="S118" s="104">
        <f>Q118+Q120+Q122+Q124</f>
        <v>51000</v>
      </c>
    </row>
    <row r="119" spans="1:19" x14ac:dyDescent="0.3">
      <c r="A119" s="128"/>
      <c r="B119" s="129"/>
      <c r="C119" s="119"/>
      <c r="D119" s="36"/>
      <c r="E119" s="42"/>
      <c r="F119" s="43"/>
      <c r="G119" s="43"/>
      <c r="H119" s="43"/>
      <c r="I119" s="43"/>
      <c r="J119" s="34">
        <f t="shared" si="38"/>
        <v>0</v>
      </c>
      <c r="K119" s="42"/>
      <c r="L119" s="43"/>
      <c r="M119" s="34">
        <f t="shared" si="39"/>
        <v>0</v>
      </c>
      <c r="N119" s="55"/>
      <c r="O119" s="43"/>
      <c r="P119" s="34">
        <f t="shared" si="40"/>
        <v>0</v>
      </c>
      <c r="Q119" s="35">
        <f t="shared" si="41"/>
        <v>0</v>
      </c>
      <c r="R119" s="128"/>
      <c r="S119" s="105">
        <f>Q119+Q121+Q123+Q125</f>
        <v>0</v>
      </c>
    </row>
    <row r="120" spans="1:19" x14ac:dyDescent="0.3">
      <c r="A120" s="118" t="s">
        <v>105</v>
      </c>
      <c r="B120" s="129"/>
      <c r="C120" s="119" t="s">
        <v>108</v>
      </c>
      <c r="D120" s="36" t="s">
        <v>63</v>
      </c>
      <c r="E120" s="37">
        <v>0</v>
      </c>
      <c r="F120" s="38">
        <v>0</v>
      </c>
      <c r="G120" s="38">
        <v>15000</v>
      </c>
      <c r="H120" s="38">
        <v>0</v>
      </c>
      <c r="I120" s="38">
        <v>0</v>
      </c>
      <c r="J120" s="29">
        <f t="shared" si="38"/>
        <v>15000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0"/>
        <v>0</v>
      </c>
      <c r="Q120" s="41">
        <f t="shared" si="41"/>
        <v>15000</v>
      </c>
      <c r="R120" s="88"/>
    </row>
    <row r="121" spans="1:19" x14ac:dyDescent="0.3">
      <c r="A121" s="128"/>
      <c r="B121" s="129"/>
      <c r="C121" s="119"/>
      <c r="D121" s="36"/>
      <c r="E121" s="42"/>
      <c r="F121" s="43"/>
      <c r="G121" s="43"/>
      <c r="H121" s="43"/>
      <c r="I121" s="43"/>
      <c r="J121" s="34">
        <f t="shared" si="38"/>
        <v>0</v>
      </c>
      <c r="K121" s="42"/>
      <c r="L121" s="43"/>
      <c r="M121" s="34">
        <f t="shared" si="39"/>
        <v>0</v>
      </c>
      <c r="N121" s="55"/>
      <c r="O121" s="43"/>
      <c r="P121" s="34">
        <f t="shared" si="40"/>
        <v>0</v>
      </c>
      <c r="Q121" s="35">
        <f t="shared" si="41"/>
        <v>0</v>
      </c>
      <c r="R121" s="88"/>
    </row>
    <row r="122" spans="1:19" x14ac:dyDescent="0.3">
      <c r="A122" s="128" t="s">
        <v>105</v>
      </c>
      <c r="B122" s="129"/>
      <c r="C122" s="119" t="s">
        <v>109</v>
      </c>
      <c r="D122" s="36" t="s">
        <v>102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38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0"/>
        <v>0</v>
      </c>
      <c r="Q122" s="41">
        <f t="shared" si="41"/>
        <v>6000</v>
      </c>
      <c r="R122" s="88"/>
    </row>
    <row r="123" spans="1:19" x14ac:dyDescent="0.3">
      <c r="A123" s="128"/>
      <c r="B123" s="129"/>
      <c r="C123" s="119"/>
      <c r="D123" s="36"/>
      <c r="E123" s="42"/>
      <c r="F123" s="43"/>
      <c r="G123" s="43"/>
      <c r="H123" s="43"/>
      <c r="I123" s="43"/>
      <c r="J123" s="34">
        <f t="shared" si="38"/>
        <v>0</v>
      </c>
      <c r="K123" s="42"/>
      <c r="L123" s="43"/>
      <c r="M123" s="34">
        <f t="shared" si="39"/>
        <v>0</v>
      </c>
      <c r="N123" s="55"/>
      <c r="O123" s="43"/>
      <c r="P123" s="34">
        <f t="shared" si="40"/>
        <v>0</v>
      </c>
      <c r="Q123" s="35">
        <f t="shared" si="41"/>
        <v>0</v>
      </c>
      <c r="R123" s="88"/>
    </row>
    <row r="124" spans="1:19" x14ac:dyDescent="0.3">
      <c r="A124" s="128" t="s">
        <v>105</v>
      </c>
      <c r="B124" s="129"/>
      <c r="C124" s="119" t="s">
        <v>110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8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0"/>
        <v>0</v>
      </c>
      <c r="Q124" s="41">
        <f t="shared" si="41"/>
        <v>500</v>
      </c>
      <c r="R124" s="88"/>
    </row>
    <row r="125" spans="1:19" x14ac:dyDescent="0.3">
      <c r="A125" s="128"/>
      <c r="B125" s="129"/>
      <c r="C125" s="119"/>
      <c r="D125" s="36"/>
      <c r="E125" s="42"/>
      <c r="F125" s="43"/>
      <c r="G125" s="43"/>
      <c r="H125" s="43"/>
      <c r="I125" s="43"/>
      <c r="J125" s="34">
        <f t="shared" si="38"/>
        <v>0</v>
      </c>
      <c r="K125" s="42"/>
      <c r="L125" s="43"/>
      <c r="M125" s="34">
        <f t="shared" si="39"/>
        <v>0</v>
      </c>
      <c r="N125" s="55"/>
      <c r="O125" s="43"/>
      <c r="P125" s="34">
        <f t="shared" si="40"/>
        <v>0</v>
      </c>
      <c r="Q125" s="35">
        <f t="shared" si="41"/>
        <v>0</v>
      </c>
      <c r="R125" s="88"/>
    </row>
    <row r="126" spans="1:19" x14ac:dyDescent="0.3">
      <c r="A126" s="117" t="s">
        <v>111</v>
      </c>
      <c r="B126" s="115"/>
      <c r="C126" s="113" t="s">
        <v>309</v>
      </c>
      <c r="D126" s="36" t="s">
        <v>112</v>
      </c>
      <c r="E126" s="37">
        <v>0</v>
      </c>
      <c r="F126" s="38">
        <v>0</v>
      </c>
      <c r="G126" s="38">
        <v>0</v>
      </c>
      <c r="H126" s="38">
        <v>0</v>
      </c>
      <c r="I126" s="38">
        <v>2200</v>
      </c>
      <c r="J126" s="29">
        <f t="shared" si="38"/>
        <v>2200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0"/>
        <v>17160</v>
      </c>
      <c r="Q126" s="41">
        <f t="shared" si="41"/>
        <v>19360</v>
      </c>
      <c r="R126" s="117" t="s">
        <v>111</v>
      </c>
      <c r="S126" s="104">
        <f>Q126+Q128</f>
        <v>19360</v>
      </c>
    </row>
    <row r="127" spans="1:19" x14ac:dyDescent="0.3">
      <c r="A127" s="118"/>
      <c r="B127" s="116"/>
      <c r="C127" s="114"/>
      <c r="D127" s="36"/>
      <c r="E127" s="42"/>
      <c r="F127" s="43"/>
      <c r="G127" s="43"/>
      <c r="H127" s="43"/>
      <c r="I127" s="43"/>
      <c r="J127" s="34">
        <f t="shared" si="38"/>
        <v>0</v>
      </c>
      <c r="K127" s="42"/>
      <c r="L127" s="43"/>
      <c r="M127" s="34">
        <f t="shared" si="39"/>
        <v>0</v>
      </c>
      <c r="N127" s="55"/>
      <c r="O127" s="43"/>
      <c r="P127" s="34">
        <f t="shared" si="40"/>
        <v>0</v>
      </c>
      <c r="Q127" s="35">
        <f t="shared" si="41"/>
        <v>0</v>
      </c>
      <c r="R127" s="118"/>
      <c r="S127" s="105">
        <f>Q127+Q129</f>
        <v>0</v>
      </c>
    </row>
    <row r="128" spans="1:19" hidden="1" x14ac:dyDescent="0.3">
      <c r="A128" s="117" t="s">
        <v>111</v>
      </c>
      <c r="B128" s="115"/>
      <c r="C128" s="113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8"/>
        <v>0</v>
      </c>
      <c r="K128" s="94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0"/>
        <v>0</v>
      </c>
      <c r="Q128" s="41">
        <f t="shared" si="41"/>
        <v>0</v>
      </c>
      <c r="R128" s="88"/>
    </row>
    <row r="129" spans="1:18" hidden="1" x14ac:dyDescent="0.3">
      <c r="A129" s="118"/>
      <c r="B129" s="116"/>
      <c r="C129" s="114"/>
      <c r="D129" s="36"/>
      <c r="E129" s="42"/>
      <c r="F129" s="43"/>
      <c r="G129" s="43"/>
      <c r="H129" s="43"/>
      <c r="I129" s="43"/>
      <c r="J129" s="34">
        <f t="shared" si="38"/>
        <v>0</v>
      </c>
      <c r="K129" s="95"/>
      <c r="L129" s="43"/>
      <c r="M129" s="34">
        <f t="shared" si="39"/>
        <v>0</v>
      </c>
      <c r="N129" s="55"/>
      <c r="O129" s="43"/>
      <c r="P129" s="34">
        <f t="shared" si="40"/>
        <v>0</v>
      </c>
      <c r="Q129" s="35">
        <f t="shared" si="41"/>
        <v>0</v>
      </c>
      <c r="R129" s="88"/>
    </row>
    <row r="130" spans="1:18" x14ac:dyDescent="0.3">
      <c r="A130" s="117" t="s">
        <v>111</v>
      </c>
      <c r="B130" s="115"/>
      <c r="C130" s="113" t="s">
        <v>310</v>
      </c>
      <c r="D130" s="36" t="s">
        <v>112</v>
      </c>
      <c r="E130" s="37">
        <v>0</v>
      </c>
      <c r="F130" s="38">
        <v>0</v>
      </c>
      <c r="G130" s="38">
        <v>140000</v>
      </c>
      <c r="H130" s="38">
        <v>0</v>
      </c>
      <c r="I130" s="38">
        <v>0</v>
      </c>
      <c r="J130" s="29">
        <f>SUM(E130:I130)</f>
        <v>140000</v>
      </c>
      <c r="K130" s="94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>SUM(N130:O130)</f>
        <v>0</v>
      </c>
      <c r="Q130" s="41">
        <f t="shared" si="41"/>
        <v>140000</v>
      </c>
      <c r="R130" s="88"/>
    </row>
    <row r="131" spans="1:18" ht="14.4" thickBot="1" x14ac:dyDescent="0.35">
      <c r="A131" s="157"/>
      <c r="B131" s="158"/>
      <c r="C131" s="159"/>
      <c r="D131" s="50"/>
      <c r="E131" s="51"/>
      <c r="F131" s="45"/>
      <c r="G131" s="45"/>
      <c r="H131" s="45"/>
      <c r="I131" s="45"/>
      <c r="J131" s="24">
        <f>SUM(E131:I131)</f>
        <v>0</v>
      </c>
      <c r="K131" s="101"/>
      <c r="L131" s="45"/>
      <c r="M131" s="24">
        <f>SUM(K131:L131)</f>
        <v>0</v>
      </c>
      <c r="N131" s="56"/>
      <c r="O131" s="45"/>
      <c r="P131" s="24">
        <f>SUM(N131:O131)</f>
        <v>0</v>
      </c>
      <c r="Q131" s="25">
        <f t="shared" si="41"/>
        <v>0</v>
      </c>
      <c r="R131" s="88"/>
    </row>
    <row r="132" spans="1:18" hidden="1" x14ac:dyDescent="0.3">
      <c r="A132" s="118" t="s">
        <v>111</v>
      </c>
      <c r="B132" s="116"/>
      <c r="C132" s="114" t="s">
        <v>251</v>
      </c>
      <c r="D132" s="49" t="s">
        <v>112</v>
      </c>
      <c r="E132" s="26">
        <v>0</v>
      </c>
      <c r="F132" s="27">
        <v>0</v>
      </c>
      <c r="G132" s="27">
        <v>0</v>
      </c>
      <c r="H132" s="27">
        <v>0</v>
      </c>
      <c r="I132" s="27">
        <v>0</v>
      </c>
      <c r="J132" s="29">
        <f t="shared" si="38"/>
        <v>0</v>
      </c>
      <c r="K132" s="96">
        <v>0</v>
      </c>
      <c r="L132" s="27">
        <v>0</v>
      </c>
      <c r="M132" s="29">
        <f>SUM(K132:L132)</f>
        <v>0</v>
      </c>
      <c r="N132" s="54">
        <v>0</v>
      </c>
      <c r="O132" s="27">
        <v>0</v>
      </c>
      <c r="P132" s="29">
        <f t="shared" si="40"/>
        <v>0</v>
      </c>
      <c r="Q132" s="30">
        <f t="shared" si="41"/>
        <v>0</v>
      </c>
      <c r="R132" s="88"/>
    </row>
    <row r="133" spans="1:18" ht="14.4" hidden="1" thickBot="1" x14ac:dyDescent="0.35">
      <c r="A133" s="133"/>
      <c r="B133" s="134"/>
      <c r="C133" s="135"/>
      <c r="D133" s="50"/>
      <c r="E133" s="51"/>
      <c r="F133" s="45"/>
      <c r="G133" s="45"/>
      <c r="H133" s="45"/>
      <c r="I133" s="45"/>
      <c r="J133" s="24">
        <f t="shared" si="38"/>
        <v>0</v>
      </c>
      <c r="K133" s="51"/>
      <c r="L133" s="45"/>
      <c r="M133" s="24">
        <f>SUM(K133:L133)</f>
        <v>0</v>
      </c>
      <c r="N133" s="56"/>
      <c r="O133" s="45"/>
      <c r="P133" s="24">
        <f t="shared" si="40"/>
        <v>0</v>
      </c>
      <c r="Q133" s="25">
        <f t="shared" si="41"/>
        <v>0</v>
      </c>
      <c r="R133" s="88"/>
    </row>
    <row r="134" spans="1:18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8"/>
    </row>
    <row r="135" spans="1:18" x14ac:dyDescent="0.3">
      <c r="A135" s="120" t="s">
        <v>113</v>
      </c>
      <c r="B135" s="121"/>
      <c r="C135" s="124" t="s">
        <v>114</v>
      </c>
      <c r="D135" s="126"/>
      <c r="E135" s="16">
        <f t="shared" ref="E135:I136" si="42">E137+E139+E141+E143+E145</f>
        <v>200371</v>
      </c>
      <c r="F135" s="17">
        <f t="shared" si="42"/>
        <v>68892</v>
      </c>
      <c r="G135" s="17">
        <f t="shared" si="42"/>
        <v>57226</v>
      </c>
      <c r="H135" s="17">
        <f t="shared" si="42"/>
        <v>3080</v>
      </c>
      <c r="I135" s="17">
        <f t="shared" si="42"/>
        <v>0</v>
      </c>
      <c r="J135" s="18">
        <f t="shared" ref="J135:J146" si="43">SUM(E135:I135)</f>
        <v>329569</v>
      </c>
      <c r="K135" s="16">
        <f>K137+K139+K141+K143+K145</f>
        <v>0</v>
      </c>
      <c r="L135" s="17">
        <f>L137+L139+L141+L143+L145</f>
        <v>0</v>
      </c>
      <c r="M135" s="19">
        <f t="shared" ref="M135:M146" si="44">SUM(K135:L135)</f>
        <v>0</v>
      </c>
      <c r="N135" s="52">
        <f>N137+N139+N141+N143+N145</f>
        <v>0</v>
      </c>
      <c r="O135" s="52">
        <f>O137+O139+O141+O143+O145</f>
        <v>0</v>
      </c>
      <c r="P135" s="19">
        <f t="shared" ref="P135:P146" si="45">SUM(N135:O135)</f>
        <v>0</v>
      </c>
      <c r="Q135" s="20">
        <f t="shared" ref="Q135:Q146" si="46">P135+M135+J135</f>
        <v>329569</v>
      </c>
      <c r="R135" s="88"/>
    </row>
    <row r="136" spans="1:18" ht="14.4" thickBot="1" x14ac:dyDescent="0.35">
      <c r="A136" s="122"/>
      <c r="B136" s="123"/>
      <c r="C136" s="125"/>
      <c r="D136" s="127"/>
      <c r="E136" s="21">
        <f t="shared" si="42"/>
        <v>0</v>
      </c>
      <c r="F136" s="22">
        <f t="shared" si="42"/>
        <v>0</v>
      </c>
      <c r="G136" s="22">
        <f t="shared" si="42"/>
        <v>0</v>
      </c>
      <c r="H136" s="22">
        <f t="shared" si="42"/>
        <v>0</v>
      </c>
      <c r="I136" s="22">
        <f t="shared" si="42"/>
        <v>0</v>
      </c>
      <c r="J136" s="23">
        <f t="shared" si="43"/>
        <v>0</v>
      </c>
      <c r="K136" s="21">
        <f>K138+K140+K142+K144+K146</f>
        <v>0</v>
      </c>
      <c r="L136" s="22">
        <f>L138+L140+L142+L144+L146</f>
        <v>0</v>
      </c>
      <c r="M136" s="24">
        <f t="shared" si="44"/>
        <v>0</v>
      </c>
      <c r="N136" s="53">
        <f>N138+N140+N142+N144+N146</f>
        <v>0</v>
      </c>
      <c r="O136" s="53">
        <f>O138+O140+O142+O144+O146</f>
        <v>0</v>
      </c>
      <c r="P136" s="24">
        <f t="shared" si="45"/>
        <v>0</v>
      </c>
      <c r="Q136" s="25">
        <f t="shared" si="46"/>
        <v>0</v>
      </c>
      <c r="R136" s="88"/>
    </row>
    <row r="137" spans="1:18" x14ac:dyDescent="0.3">
      <c r="A137" s="118" t="s">
        <v>115</v>
      </c>
      <c r="B137" s="116"/>
      <c r="C137" s="114" t="s">
        <v>116</v>
      </c>
      <c r="D137" s="49" t="s">
        <v>117</v>
      </c>
      <c r="E137" s="26">
        <v>184261</v>
      </c>
      <c r="F137" s="27">
        <v>63907</v>
      </c>
      <c r="G137" s="27">
        <v>50168</v>
      </c>
      <c r="H137" s="27">
        <v>2694</v>
      </c>
      <c r="I137" s="27">
        <v>0</v>
      </c>
      <c r="J137" s="29">
        <f t="shared" si="43"/>
        <v>301030</v>
      </c>
      <c r="K137" s="96">
        <v>0</v>
      </c>
      <c r="L137" s="27">
        <v>0</v>
      </c>
      <c r="M137" s="29">
        <f>SUM(K137:L137)</f>
        <v>0</v>
      </c>
      <c r="N137" s="54">
        <v>0</v>
      </c>
      <c r="O137" s="27">
        <v>0</v>
      </c>
      <c r="P137" s="29">
        <f t="shared" si="45"/>
        <v>0</v>
      </c>
      <c r="Q137" s="30">
        <f t="shared" si="46"/>
        <v>301030</v>
      </c>
      <c r="R137" s="88"/>
    </row>
    <row r="138" spans="1:18" x14ac:dyDescent="0.3">
      <c r="A138" s="128"/>
      <c r="B138" s="129"/>
      <c r="C138" s="119"/>
      <c r="D138" s="36"/>
      <c r="E138" s="42"/>
      <c r="F138" s="43"/>
      <c r="G138" s="43"/>
      <c r="H138" s="43"/>
      <c r="I138" s="43"/>
      <c r="J138" s="34">
        <f t="shared" si="43"/>
        <v>0</v>
      </c>
      <c r="K138" s="95"/>
      <c r="L138" s="43"/>
      <c r="M138" s="34">
        <f t="shared" si="44"/>
        <v>0</v>
      </c>
      <c r="N138" s="55"/>
      <c r="O138" s="43"/>
      <c r="P138" s="34">
        <f t="shared" si="45"/>
        <v>0</v>
      </c>
      <c r="Q138" s="35">
        <f t="shared" si="46"/>
        <v>0</v>
      </c>
      <c r="R138" s="88"/>
    </row>
    <row r="139" spans="1:18" x14ac:dyDescent="0.3">
      <c r="A139" s="117" t="s">
        <v>118</v>
      </c>
      <c r="B139" s="115"/>
      <c r="C139" s="113" t="s">
        <v>311</v>
      </c>
      <c r="D139" s="111"/>
      <c r="E139" s="37">
        <v>0</v>
      </c>
      <c r="F139" s="38">
        <v>0</v>
      </c>
      <c r="G139" s="38">
        <v>0</v>
      </c>
      <c r="H139" s="38">
        <v>37</v>
      </c>
      <c r="I139" s="38">
        <v>0</v>
      </c>
      <c r="J139" s="28">
        <f t="shared" si="43"/>
        <v>37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5"/>
        <v>0</v>
      </c>
      <c r="Q139" s="41">
        <f t="shared" si="46"/>
        <v>37</v>
      </c>
      <c r="R139" s="88"/>
    </row>
    <row r="140" spans="1:18" x14ac:dyDescent="0.3">
      <c r="A140" s="118"/>
      <c r="B140" s="116"/>
      <c r="C140" s="114"/>
      <c r="D140" s="112"/>
      <c r="E140" s="42"/>
      <c r="F140" s="43"/>
      <c r="G140" s="43"/>
      <c r="H140" s="43"/>
      <c r="I140" s="43"/>
      <c r="J140" s="33">
        <f t="shared" si="43"/>
        <v>0</v>
      </c>
      <c r="K140" s="42"/>
      <c r="L140" s="43"/>
      <c r="M140" s="34">
        <f t="shared" si="44"/>
        <v>0</v>
      </c>
      <c r="N140" s="55"/>
      <c r="O140" s="55"/>
      <c r="P140" s="34">
        <f t="shared" si="45"/>
        <v>0</v>
      </c>
      <c r="Q140" s="35">
        <f t="shared" si="46"/>
        <v>0</v>
      </c>
      <c r="R140" s="88"/>
    </row>
    <row r="141" spans="1:18" x14ac:dyDescent="0.3">
      <c r="A141" s="128" t="s">
        <v>119</v>
      </c>
      <c r="B141" s="129"/>
      <c r="C141" s="119" t="s">
        <v>290</v>
      </c>
      <c r="D141" s="13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6"/>
        <v>150</v>
      </c>
      <c r="R141" s="88"/>
    </row>
    <row r="142" spans="1:18" x14ac:dyDescent="0.3">
      <c r="A142" s="128"/>
      <c r="B142" s="129"/>
      <c r="C142" s="119"/>
      <c r="D142" s="130"/>
      <c r="E142" s="42"/>
      <c r="F142" s="43"/>
      <c r="G142" s="43"/>
      <c r="H142" s="43"/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6"/>
        <v>0</v>
      </c>
      <c r="R142" s="88"/>
    </row>
    <row r="143" spans="1:18" ht="13.8" hidden="1" customHeight="1" x14ac:dyDescent="0.3">
      <c r="A143" s="128" t="s">
        <v>120</v>
      </c>
      <c r="B143" s="129"/>
      <c r="C143" s="119" t="s">
        <v>289</v>
      </c>
      <c r="D143" s="5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3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5"/>
        <v>0</v>
      </c>
      <c r="Q143" s="41">
        <f t="shared" si="46"/>
        <v>0</v>
      </c>
      <c r="R143" s="88"/>
    </row>
    <row r="144" spans="1:18" hidden="1" x14ac:dyDescent="0.3">
      <c r="A144" s="128"/>
      <c r="B144" s="129"/>
      <c r="C144" s="119"/>
      <c r="D144" s="59"/>
      <c r="E144" s="42"/>
      <c r="F144" s="43"/>
      <c r="G144" s="43"/>
      <c r="H144" s="43"/>
      <c r="I144" s="43"/>
      <c r="J144" s="33">
        <f t="shared" si="43"/>
        <v>0</v>
      </c>
      <c r="K144" s="42"/>
      <c r="L144" s="43"/>
      <c r="M144" s="34">
        <f t="shared" si="44"/>
        <v>0</v>
      </c>
      <c r="N144" s="55"/>
      <c r="O144" s="55"/>
      <c r="P144" s="34">
        <f t="shared" si="45"/>
        <v>0</v>
      </c>
      <c r="Q144" s="35">
        <f t="shared" si="46"/>
        <v>0</v>
      </c>
      <c r="R144" s="88"/>
    </row>
    <row r="145" spans="1:19" x14ac:dyDescent="0.3">
      <c r="A145" s="128" t="s">
        <v>120</v>
      </c>
      <c r="B145" s="129"/>
      <c r="C145" s="119" t="s">
        <v>121</v>
      </c>
      <c r="D145" s="59" t="s">
        <v>122</v>
      </c>
      <c r="E145" s="94">
        <v>16110</v>
      </c>
      <c r="F145" s="97">
        <v>4985</v>
      </c>
      <c r="G145" s="97">
        <v>7058</v>
      </c>
      <c r="H145" s="97">
        <v>199</v>
      </c>
      <c r="I145" s="38">
        <v>0</v>
      </c>
      <c r="J145" s="28">
        <f t="shared" si="43"/>
        <v>28352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5"/>
        <v>0</v>
      </c>
      <c r="Q145" s="41">
        <f t="shared" si="46"/>
        <v>28352</v>
      </c>
      <c r="R145" s="88"/>
    </row>
    <row r="146" spans="1:19" ht="14.4" thickBot="1" x14ac:dyDescent="0.35">
      <c r="A146" s="133"/>
      <c r="B146" s="134"/>
      <c r="C146" s="135"/>
      <c r="D146" s="60"/>
      <c r="E146" s="51"/>
      <c r="F146" s="45"/>
      <c r="G146" s="45"/>
      <c r="H146" s="45"/>
      <c r="I146" s="45"/>
      <c r="J146" s="23">
        <f t="shared" si="43"/>
        <v>0</v>
      </c>
      <c r="K146" s="51"/>
      <c r="L146" s="45"/>
      <c r="M146" s="24">
        <f t="shared" si="44"/>
        <v>0</v>
      </c>
      <c r="N146" s="56"/>
      <c r="O146" s="56"/>
      <c r="P146" s="24">
        <f t="shared" si="45"/>
        <v>0</v>
      </c>
      <c r="Q146" s="25">
        <f t="shared" si="46"/>
        <v>0</v>
      </c>
      <c r="R146" s="88"/>
    </row>
    <row r="147" spans="1:19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8"/>
    </row>
    <row r="148" spans="1:19" x14ac:dyDescent="0.3">
      <c r="A148" s="120" t="s">
        <v>123</v>
      </c>
      <c r="B148" s="121"/>
      <c r="C148" s="124" t="s">
        <v>124</v>
      </c>
      <c r="D148" s="131"/>
      <c r="E148" s="16">
        <f t="shared" ref="E148:H149" si="47">E150+E152+E154+E156</f>
        <v>0</v>
      </c>
      <c r="F148" s="17">
        <f t="shared" si="47"/>
        <v>0</v>
      </c>
      <c r="G148" s="17">
        <f t="shared" si="47"/>
        <v>0</v>
      </c>
      <c r="H148" s="17">
        <f t="shared" si="47"/>
        <v>182755</v>
      </c>
      <c r="I148" s="17">
        <f>I150+I152+I154+I156</f>
        <v>0</v>
      </c>
      <c r="J148" s="19">
        <f>SUM(E148:I148)</f>
        <v>182755</v>
      </c>
      <c r="K148" s="52">
        <f>K150+K152+K154+K156</f>
        <v>0</v>
      </c>
      <c r="L148" s="17">
        <f>L150+L152+L154+L156</f>
        <v>0</v>
      </c>
      <c r="M148" s="19">
        <f t="shared" ref="M148:M157" si="48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9">SUM(N148:O148)</f>
        <v>0</v>
      </c>
      <c r="Q148" s="20">
        <f>P148+M148+J148</f>
        <v>182755</v>
      </c>
      <c r="R148" s="88"/>
    </row>
    <row r="149" spans="1:19" ht="14.4" thickBot="1" x14ac:dyDescent="0.35">
      <c r="A149" s="122"/>
      <c r="B149" s="123"/>
      <c r="C149" s="125"/>
      <c r="D149" s="132"/>
      <c r="E149" s="21">
        <f t="shared" si="47"/>
        <v>0</v>
      </c>
      <c r="F149" s="22">
        <f t="shared" si="47"/>
        <v>0</v>
      </c>
      <c r="G149" s="22">
        <f t="shared" si="47"/>
        <v>0</v>
      </c>
      <c r="H149" s="22">
        <f t="shared" si="47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48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  <c r="R149" s="88"/>
    </row>
    <row r="150" spans="1:19" x14ac:dyDescent="0.3">
      <c r="A150" s="136" t="s">
        <v>125</v>
      </c>
      <c r="B150" s="137"/>
      <c r="C150" s="138" t="s">
        <v>126</v>
      </c>
      <c r="D150" s="102" t="s">
        <v>127</v>
      </c>
      <c r="E150" s="16">
        <v>0</v>
      </c>
      <c r="F150" s="17">
        <v>0</v>
      </c>
      <c r="G150" s="17">
        <v>0</v>
      </c>
      <c r="H150" s="17">
        <v>162955</v>
      </c>
      <c r="I150" s="17">
        <v>0</v>
      </c>
      <c r="J150" s="19">
        <f t="shared" ref="J150:J157" si="50">SUM(E150:I150)</f>
        <v>162955</v>
      </c>
      <c r="K150" s="52">
        <v>0</v>
      </c>
      <c r="L150" s="17">
        <v>0</v>
      </c>
      <c r="M150" s="19">
        <f t="shared" si="48"/>
        <v>0</v>
      </c>
      <c r="N150" s="52">
        <v>0</v>
      </c>
      <c r="O150" s="17">
        <v>0</v>
      </c>
      <c r="P150" s="19">
        <f t="shared" si="49"/>
        <v>0</v>
      </c>
      <c r="Q150" s="20">
        <f t="shared" ref="Q150:Q157" si="51">P150+M150+J150</f>
        <v>162955</v>
      </c>
      <c r="R150" s="136" t="s">
        <v>125</v>
      </c>
      <c r="S150" s="104">
        <f>Q150+Q152</f>
        <v>165255</v>
      </c>
    </row>
    <row r="151" spans="1:19" x14ac:dyDescent="0.3">
      <c r="A151" s="128"/>
      <c r="B151" s="129"/>
      <c r="C151" s="119"/>
      <c r="D151" s="59"/>
      <c r="E151" s="42"/>
      <c r="F151" s="43"/>
      <c r="G151" s="43"/>
      <c r="H151" s="43"/>
      <c r="I151" s="43"/>
      <c r="J151" s="34">
        <f t="shared" si="50"/>
        <v>0</v>
      </c>
      <c r="K151" s="55"/>
      <c r="L151" s="43"/>
      <c r="M151" s="34">
        <f t="shared" si="48"/>
        <v>0</v>
      </c>
      <c r="N151" s="55"/>
      <c r="O151" s="43"/>
      <c r="P151" s="34">
        <f t="shared" si="49"/>
        <v>0</v>
      </c>
      <c r="Q151" s="35">
        <f t="shared" si="51"/>
        <v>0</v>
      </c>
      <c r="R151" s="128"/>
      <c r="S151" s="105">
        <f>Q151+Q153</f>
        <v>0</v>
      </c>
    </row>
    <row r="152" spans="1:19" x14ac:dyDescent="0.3">
      <c r="A152" s="128" t="s">
        <v>125</v>
      </c>
      <c r="B152" s="129"/>
      <c r="C152" s="119" t="s">
        <v>128</v>
      </c>
      <c r="D152" s="59" t="s">
        <v>23</v>
      </c>
      <c r="E152" s="37">
        <v>0</v>
      </c>
      <c r="F152" s="38">
        <v>0</v>
      </c>
      <c r="G152" s="38">
        <v>0</v>
      </c>
      <c r="H152" s="38">
        <v>2300</v>
      </c>
      <c r="I152" s="38">
        <v>0</v>
      </c>
      <c r="J152" s="29">
        <f t="shared" si="50"/>
        <v>2300</v>
      </c>
      <c r="K152" s="44">
        <v>0</v>
      </c>
      <c r="L152" s="38">
        <v>0</v>
      </c>
      <c r="M152" s="40">
        <f t="shared" si="48"/>
        <v>0</v>
      </c>
      <c r="N152" s="44">
        <v>0</v>
      </c>
      <c r="O152" s="38">
        <v>0</v>
      </c>
      <c r="P152" s="40">
        <f t="shared" si="49"/>
        <v>0</v>
      </c>
      <c r="Q152" s="41">
        <f t="shared" si="51"/>
        <v>2300</v>
      </c>
      <c r="R152" s="88"/>
    </row>
    <row r="153" spans="1:19" x14ac:dyDescent="0.3">
      <c r="A153" s="128"/>
      <c r="B153" s="129"/>
      <c r="C153" s="119"/>
      <c r="D153" s="59"/>
      <c r="E153" s="42"/>
      <c r="F153" s="43"/>
      <c r="G153" s="43"/>
      <c r="H153" s="43"/>
      <c r="I153" s="43"/>
      <c r="J153" s="34">
        <f t="shared" si="50"/>
        <v>0</v>
      </c>
      <c r="K153" s="55"/>
      <c r="L153" s="43"/>
      <c r="M153" s="34">
        <f t="shared" si="48"/>
        <v>0</v>
      </c>
      <c r="N153" s="55"/>
      <c r="O153" s="43"/>
      <c r="P153" s="34">
        <f t="shared" si="49"/>
        <v>0</v>
      </c>
      <c r="Q153" s="35">
        <f t="shared" si="51"/>
        <v>0</v>
      </c>
      <c r="R153" s="88"/>
    </row>
    <row r="154" spans="1:19" x14ac:dyDescent="0.3">
      <c r="A154" s="128" t="s">
        <v>129</v>
      </c>
      <c r="B154" s="129"/>
      <c r="C154" s="119" t="s">
        <v>130</v>
      </c>
      <c r="D154" s="59" t="s">
        <v>127</v>
      </c>
      <c r="E154" s="37">
        <v>0</v>
      </c>
      <c r="F154" s="38">
        <v>0</v>
      </c>
      <c r="G154" s="38">
        <v>0</v>
      </c>
      <c r="H154" s="38">
        <v>17500</v>
      </c>
      <c r="I154" s="38">
        <v>0</v>
      </c>
      <c r="J154" s="29">
        <f>SUM(E154:I154)</f>
        <v>17500</v>
      </c>
      <c r="K154" s="44">
        <v>0</v>
      </c>
      <c r="L154" s="38">
        <v>0</v>
      </c>
      <c r="M154" s="40">
        <f t="shared" si="48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17500</v>
      </c>
      <c r="R154" s="88"/>
    </row>
    <row r="155" spans="1:19" ht="14.4" thickBot="1" x14ac:dyDescent="0.35">
      <c r="A155" s="133"/>
      <c r="B155" s="134"/>
      <c r="C155" s="135"/>
      <c r="D155" s="60"/>
      <c r="E155" s="51"/>
      <c r="F155" s="45"/>
      <c r="G155" s="45"/>
      <c r="H155" s="45"/>
      <c r="I155" s="45"/>
      <c r="J155" s="24">
        <f>SUM(E155:I155)</f>
        <v>0</v>
      </c>
      <c r="K155" s="56"/>
      <c r="L155" s="45"/>
      <c r="M155" s="24">
        <f t="shared" si="48"/>
        <v>0</v>
      </c>
      <c r="N155" s="56"/>
      <c r="O155" s="45"/>
      <c r="P155" s="24">
        <f>SUM(N155:O155)</f>
        <v>0</v>
      </c>
      <c r="Q155" s="25">
        <f>P155+M155+J155</f>
        <v>0</v>
      </c>
      <c r="R155" s="88"/>
    </row>
    <row r="156" spans="1:19" hidden="1" x14ac:dyDescent="0.3">
      <c r="A156" s="118" t="s">
        <v>131</v>
      </c>
      <c r="B156" s="116"/>
      <c r="C156" s="114" t="s">
        <v>132</v>
      </c>
      <c r="D156" s="58" t="s">
        <v>127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50"/>
        <v>0</v>
      </c>
      <c r="K156" s="54">
        <v>0</v>
      </c>
      <c r="L156" s="27">
        <v>0</v>
      </c>
      <c r="M156" s="29">
        <f t="shared" si="48"/>
        <v>0</v>
      </c>
      <c r="N156" s="54">
        <v>0</v>
      </c>
      <c r="O156" s="27">
        <v>0</v>
      </c>
      <c r="P156" s="29">
        <f t="shared" si="49"/>
        <v>0</v>
      </c>
      <c r="Q156" s="30">
        <f t="shared" si="51"/>
        <v>0</v>
      </c>
      <c r="R156" s="88"/>
    </row>
    <row r="157" spans="1:19" ht="14.4" hidden="1" thickBot="1" x14ac:dyDescent="0.35">
      <c r="A157" s="133"/>
      <c r="B157" s="134"/>
      <c r="C157" s="135"/>
      <c r="D157" s="60"/>
      <c r="E157" s="51"/>
      <c r="F157" s="45"/>
      <c r="G157" s="45"/>
      <c r="H157" s="45"/>
      <c r="I157" s="45"/>
      <c r="J157" s="24">
        <f t="shared" si="50"/>
        <v>0</v>
      </c>
      <c r="K157" s="56"/>
      <c r="L157" s="45"/>
      <c r="M157" s="24">
        <f t="shared" si="48"/>
        <v>0</v>
      </c>
      <c r="N157" s="56"/>
      <c r="O157" s="45"/>
      <c r="P157" s="24">
        <f t="shared" si="49"/>
        <v>0</v>
      </c>
      <c r="Q157" s="25">
        <f t="shared" si="51"/>
        <v>0</v>
      </c>
      <c r="R157" s="88"/>
    </row>
    <row r="158" spans="1:19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8"/>
    </row>
    <row r="159" spans="1:19" x14ac:dyDescent="0.3">
      <c r="A159" s="120" t="s">
        <v>133</v>
      </c>
      <c r="B159" s="121"/>
      <c r="C159" s="124" t="s">
        <v>134</v>
      </c>
      <c r="D159" s="126"/>
      <c r="E159" s="16">
        <f>E161+E163+E165+E167+E169+E171+E173+E175+E177+E179+E181+E183+E185+E187+E189+E191</f>
        <v>0</v>
      </c>
      <c r="F159" s="17">
        <f t="shared" ref="F159:I159" si="52">F161+F163+F165+F167+F169+F171+F173+F175+F177+F179+F181+F183+F185+F187+F189+F191</f>
        <v>1213</v>
      </c>
      <c r="G159" s="17">
        <f t="shared" si="52"/>
        <v>114590</v>
      </c>
      <c r="H159" s="17">
        <f t="shared" si="52"/>
        <v>0</v>
      </c>
      <c r="I159" s="17">
        <f t="shared" si="52"/>
        <v>0</v>
      </c>
      <c r="J159" s="19">
        <f t="shared" ref="J159" si="53">SUM(E159:I159)</f>
        <v>115803</v>
      </c>
      <c r="K159" s="52">
        <f t="shared" ref="K159:L160" si="54">K161+K163+K165+K167+K169+K171+K173+K175+K177+K179+K181+K183+K185+K187+K189+K191</f>
        <v>0</v>
      </c>
      <c r="L159" s="17">
        <f t="shared" si="54"/>
        <v>0</v>
      </c>
      <c r="M159" s="19">
        <f t="shared" ref="M159:M192" si="55">SUM(K159:L159)</f>
        <v>0</v>
      </c>
      <c r="N159" s="52">
        <f t="shared" ref="N159:O160" si="56">N161+N163+N165+N167+N169+N171+N173+N175+N177+N179+N181+N183+N185+N187+N189+N191</f>
        <v>0</v>
      </c>
      <c r="O159" s="17">
        <f t="shared" si="56"/>
        <v>0</v>
      </c>
      <c r="P159" s="19">
        <f>SUM(N159:O159)</f>
        <v>0</v>
      </c>
      <c r="Q159" s="20">
        <f>P159+M159+J159</f>
        <v>115803</v>
      </c>
      <c r="R159" s="88"/>
    </row>
    <row r="160" spans="1:19" ht="14.4" thickBot="1" x14ac:dyDescent="0.35">
      <c r="A160" s="122"/>
      <c r="B160" s="123"/>
      <c r="C160" s="125"/>
      <c r="D160" s="127"/>
      <c r="E160" s="21">
        <f t="shared" ref="E160:I160" si="57">E162+E164+E166+E168+E170+E172+E174+E176+E178+E180+E182+E184+E186+E188+E190+E192</f>
        <v>0</v>
      </c>
      <c r="F160" s="22">
        <f t="shared" si="57"/>
        <v>0</v>
      </c>
      <c r="G160" s="22">
        <f t="shared" si="57"/>
        <v>0</v>
      </c>
      <c r="H160" s="22">
        <f t="shared" si="57"/>
        <v>0</v>
      </c>
      <c r="I160" s="22">
        <f t="shared" si="57"/>
        <v>0</v>
      </c>
      <c r="J160" s="24">
        <f>SUM(E160:I160)</f>
        <v>0</v>
      </c>
      <c r="K160" s="53">
        <f t="shared" si="54"/>
        <v>0</v>
      </c>
      <c r="L160" s="22">
        <f t="shared" si="54"/>
        <v>0</v>
      </c>
      <c r="M160" s="24">
        <f t="shared" si="55"/>
        <v>0</v>
      </c>
      <c r="N160" s="53">
        <f t="shared" si="56"/>
        <v>0</v>
      </c>
      <c r="O160" s="22">
        <f t="shared" si="56"/>
        <v>0</v>
      </c>
      <c r="P160" s="24">
        <f t="shared" ref="P160:P178" si="58">SUM(N160:O160)</f>
        <v>0</v>
      </c>
      <c r="Q160" s="25">
        <f>P160+M160+J160</f>
        <v>0</v>
      </c>
      <c r="R160" s="88"/>
    </row>
    <row r="161" spans="1:19" x14ac:dyDescent="0.3">
      <c r="A161" s="118" t="s">
        <v>135</v>
      </c>
      <c r="B161" s="116"/>
      <c r="C161" s="114" t="s">
        <v>252</v>
      </c>
      <c r="D161" s="49" t="s">
        <v>21</v>
      </c>
      <c r="E161" s="26">
        <v>0</v>
      </c>
      <c r="F161" s="27">
        <v>1213</v>
      </c>
      <c r="G161" s="27">
        <v>0</v>
      </c>
      <c r="H161" s="27">
        <v>0</v>
      </c>
      <c r="I161" s="27">
        <v>0</v>
      </c>
      <c r="J161" s="29">
        <f t="shared" ref="J161:J192" si="59">SUM(E161:I161)</f>
        <v>1213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8"/>
        <v>0</v>
      </c>
      <c r="Q161" s="30">
        <f t="shared" ref="Q161:Q192" si="60">P161+M161+J161</f>
        <v>1213</v>
      </c>
      <c r="R161" s="118" t="s">
        <v>135</v>
      </c>
      <c r="S161" s="104">
        <f>Q161+Q163+Q165+Q167+Q169+Q171+Q173+Q175+Q177+Q179+Q181+Q183+Q185+Q187</f>
        <v>100603</v>
      </c>
    </row>
    <row r="162" spans="1:19" x14ac:dyDescent="0.3">
      <c r="A162" s="128"/>
      <c r="B162" s="129"/>
      <c r="C162" s="119"/>
      <c r="D162" s="36"/>
      <c r="E162" s="42"/>
      <c r="F162" s="43"/>
      <c r="G162" s="43"/>
      <c r="H162" s="43"/>
      <c r="I162" s="43"/>
      <c r="J162" s="34">
        <f t="shared" si="59"/>
        <v>0</v>
      </c>
      <c r="K162" s="42"/>
      <c r="L162" s="43"/>
      <c r="M162" s="34">
        <f t="shared" si="55"/>
        <v>0</v>
      </c>
      <c r="N162" s="55"/>
      <c r="O162" s="43"/>
      <c r="P162" s="34">
        <f t="shared" si="58"/>
        <v>0</v>
      </c>
      <c r="Q162" s="35">
        <f t="shared" si="60"/>
        <v>0</v>
      </c>
      <c r="R162" s="128"/>
      <c r="S162" s="105">
        <f>Q162+Q164+Q166+Q168+Q170+Q172+Q174+Q176+Q178+Q180+Q182+Q184+Q186+Q188</f>
        <v>0</v>
      </c>
    </row>
    <row r="163" spans="1:19" x14ac:dyDescent="0.3">
      <c r="A163" s="128" t="s">
        <v>135</v>
      </c>
      <c r="B163" s="129"/>
      <c r="C163" s="119" t="s">
        <v>253</v>
      </c>
      <c r="D163" s="36" t="s">
        <v>23</v>
      </c>
      <c r="E163" s="37">
        <v>0</v>
      </c>
      <c r="F163" s="38">
        <v>0</v>
      </c>
      <c r="G163" s="38">
        <v>43550</v>
      </c>
      <c r="H163" s="38">
        <v>0</v>
      </c>
      <c r="I163" s="38">
        <v>0</v>
      </c>
      <c r="J163" s="29">
        <f t="shared" si="59"/>
        <v>43550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8"/>
        <v>0</v>
      </c>
      <c r="Q163" s="41">
        <f t="shared" si="60"/>
        <v>43550</v>
      </c>
      <c r="R163" s="88"/>
    </row>
    <row r="164" spans="1:19" x14ac:dyDescent="0.3">
      <c r="A164" s="128"/>
      <c r="B164" s="129"/>
      <c r="C164" s="119"/>
      <c r="D164" s="36"/>
      <c r="E164" s="42"/>
      <c r="F164" s="43"/>
      <c r="G164" s="43"/>
      <c r="H164" s="43"/>
      <c r="I164" s="43"/>
      <c r="J164" s="34">
        <f t="shared" si="59"/>
        <v>0</v>
      </c>
      <c r="K164" s="55"/>
      <c r="L164" s="43"/>
      <c r="M164" s="34">
        <f t="shared" si="55"/>
        <v>0</v>
      </c>
      <c r="N164" s="55"/>
      <c r="O164" s="43"/>
      <c r="P164" s="34">
        <f t="shared" si="58"/>
        <v>0</v>
      </c>
      <c r="Q164" s="35">
        <f t="shared" si="60"/>
        <v>0</v>
      </c>
      <c r="R164" s="88"/>
    </row>
    <row r="165" spans="1:19" x14ac:dyDescent="0.3">
      <c r="A165" s="128" t="s">
        <v>135</v>
      </c>
      <c r="B165" s="129"/>
      <c r="C165" s="119" t="s">
        <v>254</v>
      </c>
      <c r="D165" s="130"/>
      <c r="E165" s="37">
        <v>0</v>
      </c>
      <c r="F165" s="38">
        <v>0</v>
      </c>
      <c r="G165" s="38">
        <v>1000</v>
      </c>
      <c r="H165" s="38">
        <v>0</v>
      </c>
      <c r="I165" s="38">
        <v>0</v>
      </c>
      <c r="J165" s="29">
        <f t="shared" si="59"/>
        <v>1000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8"/>
        <v>0</v>
      </c>
      <c r="Q165" s="41">
        <f t="shared" si="60"/>
        <v>1000</v>
      </c>
      <c r="R165" s="88"/>
    </row>
    <row r="166" spans="1:19" x14ac:dyDescent="0.3">
      <c r="A166" s="128"/>
      <c r="B166" s="129"/>
      <c r="C166" s="119"/>
      <c r="D166" s="130"/>
      <c r="E166" s="42"/>
      <c r="F166" s="43"/>
      <c r="G166" s="43"/>
      <c r="H166" s="43"/>
      <c r="I166" s="43"/>
      <c r="J166" s="34">
        <f t="shared" si="59"/>
        <v>0</v>
      </c>
      <c r="K166" s="55"/>
      <c r="L166" s="43"/>
      <c r="M166" s="34">
        <f t="shared" si="55"/>
        <v>0</v>
      </c>
      <c r="N166" s="55"/>
      <c r="O166" s="43"/>
      <c r="P166" s="34">
        <f t="shared" si="58"/>
        <v>0</v>
      </c>
      <c r="Q166" s="35">
        <f t="shared" si="60"/>
        <v>0</v>
      </c>
      <c r="R166" s="88"/>
    </row>
    <row r="167" spans="1:19" x14ac:dyDescent="0.3">
      <c r="A167" s="128" t="s">
        <v>135</v>
      </c>
      <c r="B167" s="129"/>
      <c r="C167" s="119" t="s">
        <v>291</v>
      </c>
      <c r="D167" s="130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59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0"/>
        <v>1500</v>
      </c>
      <c r="R167" s="88"/>
    </row>
    <row r="168" spans="1:19" x14ac:dyDescent="0.3">
      <c r="A168" s="128"/>
      <c r="B168" s="129"/>
      <c r="C168" s="119"/>
      <c r="D168" s="130"/>
      <c r="E168" s="42"/>
      <c r="F168" s="43"/>
      <c r="G168" s="43"/>
      <c r="H168" s="43"/>
      <c r="I168" s="43"/>
      <c r="J168" s="34">
        <f t="shared" si="59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60"/>
        <v>0</v>
      </c>
      <c r="R168" s="88"/>
    </row>
    <row r="169" spans="1:19" x14ac:dyDescent="0.3">
      <c r="A169" s="128" t="s">
        <v>135</v>
      </c>
      <c r="B169" s="129"/>
      <c r="C169" s="119" t="s">
        <v>312</v>
      </c>
      <c r="D169" s="13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9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0"/>
        <v>2500</v>
      </c>
      <c r="R169" s="88"/>
    </row>
    <row r="170" spans="1:19" x14ac:dyDescent="0.3">
      <c r="A170" s="128"/>
      <c r="B170" s="129"/>
      <c r="C170" s="119"/>
      <c r="D170" s="130"/>
      <c r="E170" s="42"/>
      <c r="F170" s="43"/>
      <c r="G170" s="43"/>
      <c r="H170" s="43"/>
      <c r="I170" s="43"/>
      <c r="J170" s="34">
        <f t="shared" si="59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0"/>
        <v>0</v>
      </c>
      <c r="R170" s="88"/>
    </row>
    <row r="171" spans="1:19" x14ac:dyDescent="0.3">
      <c r="A171" s="128" t="s">
        <v>135</v>
      </c>
      <c r="B171" s="129"/>
      <c r="C171" s="119" t="s">
        <v>313</v>
      </c>
      <c r="D171" s="130"/>
      <c r="E171" s="37">
        <v>0</v>
      </c>
      <c r="F171" s="38">
        <v>0</v>
      </c>
      <c r="G171" s="97">
        <v>2000</v>
      </c>
      <c r="H171" s="38">
        <v>0</v>
      </c>
      <c r="I171" s="38">
        <v>0</v>
      </c>
      <c r="J171" s="29">
        <f t="shared" si="59"/>
        <v>2000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58"/>
        <v>0</v>
      </c>
      <c r="Q171" s="41">
        <f t="shared" si="60"/>
        <v>2000</v>
      </c>
      <c r="R171" s="88"/>
    </row>
    <row r="172" spans="1:19" x14ac:dyDescent="0.3">
      <c r="A172" s="128"/>
      <c r="B172" s="129"/>
      <c r="C172" s="119"/>
      <c r="D172" s="130"/>
      <c r="E172" s="42"/>
      <c r="F172" s="43"/>
      <c r="G172" s="43"/>
      <c r="H172" s="43"/>
      <c r="I172" s="43"/>
      <c r="J172" s="34">
        <f t="shared" si="59"/>
        <v>0</v>
      </c>
      <c r="K172" s="55"/>
      <c r="L172" s="43"/>
      <c r="M172" s="34">
        <f t="shared" si="55"/>
        <v>0</v>
      </c>
      <c r="N172" s="55"/>
      <c r="O172" s="43"/>
      <c r="P172" s="34">
        <f t="shared" si="58"/>
        <v>0</v>
      </c>
      <c r="Q172" s="35">
        <f t="shared" si="60"/>
        <v>0</v>
      </c>
      <c r="R172" s="88"/>
    </row>
    <row r="173" spans="1:19" x14ac:dyDescent="0.3">
      <c r="A173" s="128" t="s">
        <v>135</v>
      </c>
      <c r="B173" s="129"/>
      <c r="C173" s="119" t="s">
        <v>316</v>
      </c>
      <c r="D173" s="130"/>
      <c r="E173" s="37">
        <v>0</v>
      </c>
      <c r="F173" s="38">
        <v>0</v>
      </c>
      <c r="G173" s="97">
        <v>3000</v>
      </c>
      <c r="H173" s="38">
        <v>0</v>
      </c>
      <c r="I173" s="38">
        <v>0</v>
      </c>
      <c r="J173" s="29">
        <f t="shared" si="59"/>
        <v>3000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8"/>
        <v>0</v>
      </c>
      <c r="Q173" s="41">
        <f t="shared" si="60"/>
        <v>3000</v>
      </c>
      <c r="R173" s="88"/>
    </row>
    <row r="174" spans="1:19" x14ac:dyDescent="0.3">
      <c r="A174" s="128"/>
      <c r="B174" s="129"/>
      <c r="C174" s="119"/>
      <c r="D174" s="130"/>
      <c r="E174" s="42"/>
      <c r="F174" s="43"/>
      <c r="G174" s="43"/>
      <c r="H174" s="43"/>
      <c r="I174" s="43"/>
      <c r="J174" s="34">
        <f t="shared" si="59"/>
        <v>0</v>
      </c>
      <c r="K174" s="55"/>
      <c r="L174" s="43"/>
      <c r="M174" s="34">
        <f t="shared" ref="M174" si="61">SUM(K174:L174)</f>
        <v>0</v>
      </c>
      <c r="N174" s="55"/>
      <c r="O174" s="43"/>
      <c r="P174" s="34">
        <f t="shared" si="58"/>
        <v>0</v>
      </c>
      <c r="Q174" s="35">
        <f t="shared" si="60"/>
        <v>0</v>
      </c>
      <c r="R174" s="88"/>
    </row>
    <row r="175" spans="1:19" x14ac:dyDescent="0.3">
      <c r="A175" s="128" t="s">
        <v>135</v>
      </c>
      <c r="B175" s="129"/>
      <c r="C175" s="119" t="s">
        <v>317</v>
      </c>
      <c r="D175" s="130"/>
      <c r="E175" s="37">
        <v>0</v>
      </c>
      <c r="F175" s="38">
        <v>0</v>
      </c>
      <c r="G175" s="97">
        <v>1000</v>
      </c>
      <c r="H175" s="38">
        <v>0</v>
      </c>
      <c r="I175" s="38">
        <v>0</v>
      </c>
      <c r="J175" s="29">
        <f t="shared" ref="J175:J176" si="62">SUM(E175:I175)</f>
        <v>1000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76" si="63">SUM(N175:O175)</f>
        <v>0</v>
      </c>
      <c r="Q175" s="41">
        <f t="shared" si="60"/>
        <v>1000</v>
      </c>
      <c r="R175" s="88"/>
    </row>
    <row r="176" spans="1:19" x14ac:dyDescent="0.3">
      <c r="A176" s="128"/>
      <c r="B176" s="129"/>
      <c r="C176" s="119"/>
      <c r="D176" s="130"/>
      <c r="E176" s="42"/>
      <c r="F176" s="43"/>
      <c r="G176" s="43"/>
      <c r="H176" s="43"/>
      <c r="I176" s="43"/>
      <c r="J176" s="34">
        <f t="shared" si="62"/>
        <v>0</v>
      </c>
      <c r="K176" s="55"/>
      <c r="L176" s="43"/>
      <c r="M176" s="34">
        <f t="shared" ref="M176" si="64">SUM(K176:L176)</f>
        <v>0</v>
      </c>
      <c r="N176" s="55"/>
      <c r="O176" s="43"/>
      <c r="P176" s="34">
        <f t="shared" si="63"/>
        <v>0</v>
      </c>
      <c r="Q176" s="35">
        <f t="shared" si="60"/>
        <v>0</v>
      </c>
      <c r="R176" s="88"/>
    </row>
    <row r="177" spans="1:19" x14ac:dyDescent="0.3">
      <c r="A177" s="128" t="s">
        <v>135</v>
      </c>
      <c r="B177" s="129"/>
      <c r="C177" s="119" t="s">
        <v>314</v>
      </c>
      <c r="D177" s="130"/>
      <c r="E177" s="37">
        <v>0</v>
      </c>
      <c r="F177" s="38">
        <v>0</v>
      </c>
      <c r="G177" s="38">
        <v>36400</v>
      </c>
      <c r="H177" s="38">
        <v>0</v>
      </c>
      <c r="I177" s="38">
        <v>0</v>
      </c>
      <c r="J177" s="29">
        <f t="shared" si="59"/>
        <v>36400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8"/>
        <v>0</v>
      </c>
      <c r="Q177" s="41">
        <f t="shared" si="60"/>
        <v>36400</v>
      </c>
      <c r="R177" s="88"/>
    </row>
    <row r="178" spans="1:19" x14ac:dyDescent="0.3">
      <c r="A178" s="128"/>
      <c r="B178" s="129"/>
      <c r="C178" s="119"/>
      <c r="D178" s="130"/>
      <c r="E178" s="42"/>
      <c r="F178" s="43"/>
      <c r="G178" s="43"/>
      <c r="H178" s="43"/>
      <c r="I178" s="43"/>
      <c r="J178" s="34">
        <f t="shared" si="59"/>
        <v>0</v>
      </c>
      <c r="K178" s="55"/>
      <c r="L178" s="43"/>
      <c r="M178" s="34">
        <f t="shared" si="55"/>
        <v>0</v>
      </c>
      <c r="N178" s="55"/>
      <c r="O178" s="43"/>
      <c r="P178" s="34">
        <f t="shared" si="58"/>
        <v>0</v>
      </c>
      <c r="Q178" s="35">
        <f t="shared" si="60"/>
        <v>0</v>
      </c>
      <c r="R178" s="88"/>
    </row>
    <row r="179" spans="1:19" x14ac:dyDescent="0.3">
      <c r="A179" s="128" t="s">
        <v>135</v>
      </c>
      <c r="B179" s="129"/>
      <c r="C179" s="119" t="s">
        <v>256</v>
      </c>
      <c r="D179" s="130"/>
      <c r="E179" s="37">
        <v>0</v>
      </c>
      <c r="F179" s="38">
        <v>0</v>
      </c>
      <c r="G179" s="38">
        <v>3500</v>
      </c>
      <c r="H179" s="38">
        <v>0</v>
      </c>
      <c r="I179" s="38">
        <v>0</v>
      </c>
      <c r="J179" s="29">
        <f t="shared" ref="J179:J180" si="65">SUM(E179:I179)</f>
        <v>3500</v>
      </c>
      <c r="K179" s="44">
        <v>0</v>
      </c>
      <c r="L179" s="38">
        <v>0</v>
      </c>
      <c r="M179" s="40">
        <f t="shared" ref="M179:M180" si="66">SUM(K179:L179)</f>
        <v>0</v>
      </c>
      <c r="N179" s="44">
        <v>0</v>
      </c>
      <c r="O179" s="38">
        <v>0</v>
      </c>
      <c r="P179" s="40">
        <f t="shared" ref="P179:P192" si="67">SUM(N179:O179)</f>
        <v>0</v>
      </c>
      <c r="Q179" s="41">
        <f t="shared" si="60"/>
        <v>3500</v>
      </c>
      <c r="R179" s="88"/>
    </row>
    <row r="180" spans="1:19" x14ac:dyDescent="0.3">
      <c r="A180" s="128"/>
      <c r="B180" s="129"/>
      <c r="C180" s="119"/>
      <c r="D180" s="130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6"/>
        <v>0</v>
      </c>
      <c r="N180" s="55"/>
      <c r="O180" s="43"/>
      <c r="P180" s="34">
        <f t="shared" si="67"/>
        <v>0</v>
      </c>
      <c r="Q180" s="35">
        <f t="shared" si="60"/>
        <v>0</v>
      </c>
      <c r="R180" s="88"/>
    </row>
    <row r="181" spans="1:19" x14ac:dyDescent="0.3">
      <c r="A181" s="128" t="s">
        <v>135</v>
      </c>
      <c r="B181" s="129"/>
      <c r="C181" s="119" t="s">
        <v>212</v>
      </c>
      <c r="D181" s="130"/>
      <c r="E181" s="37">
        <v>0</v>
      </c>
      <c r="F181" s="38">
        <v>0</v>
      </c>
      <c r="G181" s="38">
        <v>150</v>
      </c>
      <c r="H181" s="38">
        <v>0</v>
      </c>
      <c r="I181" s="38">
        <v>0</v>
      </c>
      <c r="J181" s="29">
        <f>SUM(E181:I181)</f>
        <v>150</v>
      </c>
      <c r="K181" s="44">
        <v>0</v>
      </c>
      <c r="L181" s="38">
        <v>0</v>
      </c>
      <c r="M181" s="40">
        <f>SUM(K181:L181)</f>
        <v>0</v>
      </c>
      <c r="N181" s="44">
        <v>0</v>
      </c>
      <c r="O181" s="38">
        <v>0</v>
      </c>
      <c r="P181" s="40">
        <f t="shared" si="67"/>
        <v>0</v>
      </c>
      <c r="Q181" s="41">
        <f t="shared" si="60"/>
        <v>150</v>
      </c>
      <c r="R181" s="88"/>
    </row>
    <row r="182" spans="1:19" x14ac:dyDescent="0.3">
      <c r="A182" s="128"/>
      <c r="B182" s="129"/>
      <c r="C182" s="119"/>
      <c r="D182" s="130"/>
      <c r="E182" s="42"/>
      <c r="F182" s="43"/>
      <c r="G182" s="43"/>
      <c r="H182" s="43"/>
      <c r="I182" s="43"/>
      <c r="J182" s="34">
        <f t="shared" si="59"/>
        <v>0</v>
      </c>
      <c r="K182" s="55"/>
      <c r="L182" s="43"/>
      <c r="M182" s="34">
        <f t="shared" si="55"/>
        <v>0</v>
      </c>
      <c r="N182" s="55"/>
      <c r="O182" s="43"/>
      <c r="P182" s="34">
        <f t="shared" si="67"/>
        <v>0</v>
      </c>
      <c r="Q182" s="35">
        <f t="shared" si="60"/>
        <v>0</v>
      </c>
      <c r="R182" s="88"/>
    </row>
    <row r="183" spans="1:19" x14ac:dyDescent="0.3">
      <c r="A183" s="128" t="s">
        <v>255</v>
      </c>
      <c r="B183" s="129"/>
      <c r="C183" s="119" t="s">
        <v>136</v>
      </c>
      <c r="D183" s="130"/>
      <c r="E183" s="37">
        <v>0</v>
      </c>
      <c r="F183" s="38">
        <v>0</v>
      </c>
      <c r="G183" s="38">
        <v>2540</v>
      </c>
      <c r="H183" s="38">
        <v>0</v>
      </c>
      <c r="I183" s="38">
        <v>0</v>
      </c>
      <c r="J183" s="29">
        <f t="shared" ref="J183:J191" si="68">SUM(E183:I183)</f>
        <v>2540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7"/>
        <v>0</v>
      </c>
      <c r="Q183" s="41">
        <f t="shared" si="60"/>
        <v>2540</v>
      </c>
      <c r="R183" s="88"/>
    </row>
    <row r="184" spans="1:19" x14ac:dyDescent="0.3">
      <c r="A184" s="128"/>
      <c r="B184" s="129"/>
      <c r="C184" s="119"/>
      <c r="D184" s="130"/>
      <c r="E184" s="42"/>
      <c r="F184" s="43"/>
      <c r="G184" s="43"/>
      <c r="H184" s="43"/>
      <c r="I184" s="43"/>
      <c r="J184" s="34">
        <f t="shared" si="59"/>
        <v>0</v>
      </c>
      <c r="K184" s="55"/>
      <c r="L184" s="43"/>
      <c r="M184" s="34">
        <f t="shared" si="55"/>
        <v>0</v>
      </c>
      <c r="N184" s="55"/>
      <c r="O184" s="43"/>
      <c r="P184" s="34">
        <f t="shared" si="67"/>
        <v>0</v>
      </c>
      <c r="Q184" s="35">
        <f t="shared" si="60"/>
        <v>0</v>
      </c>
      <c r="R184" s="88"/>
    </row>
    <row r="185" spans="1:19" x14ac:dyDescent="0.3">
      <c r="A185" s="128" t="s">
        <v>135</v>
      </c>
      <c r="B185" s="129"/>
      <c r="C185" s="119" t="s">
        <v>257</v>
      </c>
      <c r="D185" s="130"/>
      <c r="E185" s="37">
        <v>0</v>
      </c>
      <c r="F185" s="38">
        <v>0</v>
      </c>
      <c r="G185" s="38">
        <v>1500</v>
      </c>
      <c r="H185" s="38">
        <v>0</v>
      </c>
      <c r="I185" s="38">
        <v>0</v>
      </c>
      <c r="J185" s="29">
        <f t="shared" si="68"/>
        <v>1500</v>
      </c>
      <c r="K185" s="44">
        <v>0</v>
      </c>
      <c r="L185" s="38">
        <v>0</v>
      </c>
      <c r="M185" s="40">
        <f t="shared" si="55"/>
        <v>0</v>
      </c>
      <c r="N185" s="44">
        <v>0</v>
      </c>
      <c r="O185" s="38">
        <v>0</v>
      </c>
      <c r="P185" s="40">
        <f t="shared" si="67"/>
        <v>0</v>
      </c>
      <c r="Q185" s="41">
        <f t="shared" si="60"/>
        <v>1500</v>
      </c>
      <c r="R185" s="88"/>
    </row>
    <row r="186" spans="1:19" x14ac:dyDescent="0.3">
      <c r="A186" s="128"/>
      <c r="B186" s="129"/>
      <c r="C186" s="119"/>
      <c r="D186" s="130"/>
      <c r="E186" s="42"/>
      <c r="F186" s="43"/>
      <c r="G186" s="43"/>
      <c r="H186" s="43"/>
      <c r="I186" s="43"/>
      <c r="J186" s="34">
        <f t="shared" si="59"/>
        <v>0</v>
      </c>
      <c r="K186" s="55"/>
      <c r="L186" s="43"/>
      <c r="M186" s="34">
        <f t="shared" si="55"/>
        <v>0</v>
      </c>
      <c r="N186" s="55"/>
      <c r="O186" s="43"/>
      <c r="P186" s="34">
        <f t="shared" si="67"/>
        <v>0</v>
      </c>
      <c r="Q186" s="35">
        <f t="shared" si="60"/>
        <v>0</v>
      </c>
      <c r="R186" s="88"/>
    </row>
    <row r="187" spans="1:19" x14ac:dyDescent="0.3">
      <c r="A187" s="128" t="s">
        <v>255</v>
      </c>
      <c r="B187" s="129"/>
      <c r="C187" s="119" t="s">
        <v>224</v>
      </c>
      <c r="D187" s="130"/>
      <c r="E187" s="37">
        <v>0</v>
      </c>
      <c r="F187" s="38">
        <v>0</v>
      </c>
      <c r="G187" s="38">
        <v>750</v>
      </c>
      <c r="H187" s="38">
        <v>0</v>
      </c>
      <c r="I187" s="38">
        <v>0</v>
      </c>
      <c r="J187" s="29">
        <f t="shared" si="68"/>
        <v>750</v>
      </c>
      <c r="K187" s="44">
        <v>0</v>
      </c>
      <c r="L187" s="38">
        <v>0</v>
      </c>
      <c r="M187" s="40">
        <f t="shared" si="55"/>
        <v>0</v>
      </c>
      <c r="N187" s="44">
        <v>0</v>
      </c>
      <c r="O187" s="38">
        <v>0</v>
      </c>
      <c r="P187" s="40">
        <f t="shared" si="67"/>
        <v>0</v>
      </c>
      <c r="Q187" s="41">
        <f t="shared" si="60"/>
        <v>750</v>
      </c>
      <c r="R187" s="88"/>
    </row>
    <row r="188" spans="1:19" x14ac:dyDescent="0.3">
      <c r="A188" s="128"/>
      <c r="B188" s="129"/>
      <c r="C188" s="119"/>
      <c r="D188" s="130"/>
      <c r="E188" s="42"/>
      <c r="F188" s="43"/>
      <c r="G188" s="43"/>
      <c r="H188" s="43"/>
      <c r="I188" s="43"/>
      <c r="J188" s="34">
        <f t="shared" si="59"/>
        <v>0</v>
      </c>
      <c r="K188" s="55"/>
      <c r="L188" s="43"/>
      <c r="M188" s="34">
        <f t="shared" si="55"/>
        <v>0</v>
      </c>
      <c r="N188" s="55"/>
      <c r="O188" s="43"/>
      <c r="P188" s="34">
        <f t="shared" si="67"/>
        <v>0</v>
      </c>
      <c r="Q188" s="35">
        <f t="shared" si="60"/>
        <v>0</v>
      </c>
      <c r="R188" s="88"/>
    </row>
    <row r="189" spans="1:19" x14ac:dyDescent="0.3">
      <c r="A189" s="128" t="s">
        <v>285</v>
      </c>
      <c r="B189" s="129"/>
      <c r="C189" s="119" t="s">
        <v>286</v>
      </c>
      <c r="D189" s="130"/>
      <c r="E189" s="37">
        <v>0</v>
      </c>
      <c r="F189" s="38">
        <v>0</v>
      </c>
      <c r="G189" s="38">
        <v>11200</v>
      </c>
      <c r="H189" s="38">
        <v>0</v>
      </c>
      <c r="I189" s="38">
        <v>0</v>
      </c>
      <c r="J189" s="29">
        <f t="shared" si="68"/>
        <v>11200</v>
      </c>
      <c r="K189" s="44">
        <v>0</v>
      </c>
      <c r="L189" s="38">
        <v>0</v>
      </c>
      <c r="M189" s="40">
        <f>SUM(K189:L189)</f>
        <v>0</v>
      </c>
      <c r="N189" s="44">
        <v>0</v>
      </c>
      <c r="O189" s="38">
        <v>0</v>
      </c>
      <c r="P189" s="40">
        <f t="shared" si="67"/>
        <v>0</v>
      </c>
      <c r="Q189" s="41">
        <f t="shared" si="60"/>
        <v>11200</v>
      </c>
      <c r="R189" s="128" t="s">
        <v>285</v>
      </c>
      <c r="S189" s="104">
        <f t="shared" ref="S189:S190" si="69">Q189+Q191</f>
        <v>15200</v>
      </c>
    </row>
    <row r="190" spans="1:19" x14ac:dyDescent="0.3">
      <c r="A190" s="128"/>
      <c r="B190" s="129"/>
      <c r="C190" s="119"/>
      <c r="D190" s="130"/>
      <c r="E190" s="42"/>
      <c r="F190" s="43"/>
      <c r="G190" s="43"/>
      <c r="H190" s="43"/>
      <c r="I190" s="43"/>
      <c r="J190" s="34">
        <f t="shared" si="59"/>
        <v>0</v>
      </c>
      <c r="K190" s="55"/>
      <c r="L190" s="43"/>
      <c r="M190" s="34">
        <f t="shared" si="55"/>
        <v>0</v>
      </c>
      <c r="N190" s="55"/>
      <c r="O190" s="43"/>
      <c r="P190" s="34">
        <f t="shared" si="67"/>
        <v>0</v>
      </c>
      <c r="Q190" s="35">
        <f t="shared" si="60"/>
        <v>0</v>
      </c>
      <c r="R190" s="128"/>
      <c r="S190" s="105">
        <f t="shared" si="69"/>
        <v>0</v>
      </c>
    </row>
    <row r="191" spans="1:19" x14ac:dyDescent="0.3">
      <c r="A191" s="128" t="s">
        <v>285</v>
      </c>
      <c r="B191" s="129"/>
      <c r="C191" s="119" t="s">
        <v>315</v>
      </c>
      <c r="D191" s="130"/>
      <c r="E191" s="37">
        <v>0</v>
      </c>
      <c r="F191" s="38">
        <v>0</v>
      </c>
      <c r="G191" s="38">
        <v>4000</v>
      </c>
      <c r="H191" s="38">
        <v>0</v>
      </c>
      <c r="I191" s="38">
        <v>0</v>
      </c>
      <c r="J191" s="29">
        <f t="shared" si="68"/>
        <v>4000</v>
      </c>
      <c r="K191" s="44">
        <v>0</v>
      </c>
      <c r="L191" s="38">
        <v>0</v>
      </c>
      <c r="M191" s="40">
        <f t="shared" si="55"/>
        <v>0</v>
      </c>
      <c r="N191" s="44">
        <v>0</v>
      </c>
      <c r="O191" s="38">
        <v>0</v>
      </c>
      <c r="P191" s="40">
        <f t="shared" si="67"/>
        <v>0</v>
      </c>
      <c r="Q191" s="41">
        <f t="shared" si="60"/>
        <v>4000</v>
      </c>
      <c r="R191" s="88"/>
    </row>
    <row r="192" spans="1:19" ht="14.4" thickBot="1" x14ac:dyDescent="0.35">
      <c r="A192" s="133"/>
      <c r="B192" s="134"/>
      <c r="C192" s="135"/>
      <c r="D192" s="127"/>
      <c r="E192" s="51"/>
      <c r="F192" s="45"/>
      <c r="G192" s="45"/>
      <c r="H192" s="45"/>
      <c r="I192" s="45"/>
      <c r="J192" s="24">
        <f t="shared" si="59"/>
        <v>0</v>
      </c>
      <c r="K192" s="56"/>
      <c r="L192" s="45"/>
      <c r="M192" s="24">
        <f t="shared" si="55"/>
        <v>0</v>
      </c>
      <c r="N192" s="56"/>
      <c r="O192" s="45"/>
      <c r="P192" s="24">
        <f t="shared" si="67"/>
        <v>0</v>
      </c>
      <c r="Q192" s="25">
        <f t="shared" si="60"/>
        <v>0</v>
      </c>
      <c r="R192" s="88"/>
    </row>
    <row r="193" spans="1:19" s="89" customFormat="1" ht="14.4" thickBot="1" x14ac:dyDescent="0.35">
      <c r="A193" s="85"/>
      <c r="B193" s="85"/>
      <c r="C193" s="86"/>
      <c r="D193" s="85"/>
      <c r="E193" s="87"/>
      <c r="F193" s="87"/>
      <c r="G193" s="87"/>
      <c r="H193" s="87"/>
      <c r="I193" s="87"/>
      <c r="J193" s="88"/>
      <c r="K193" s="87"/>
      <c r="L193" s="87"/>
      <c r="M193" s="88"/>
      <c r="N193" s="87"/>
      <c r="O193" s="87"/>
      <c r="P193" s="88"/>
      <c r="Q193" s="88"/>
      <c r="R193" s="88"/>
    </row>
    <row r="194" spans="1:19" x14ac:dyDescent="0.3">
      <c r="A194" s="120" t="s">
        <v>137</v>
      </c>
      <c r="B194" s="121"/>
      <c r="C194" s="124" t="s">
        <v>138</v>
      </c>
      <c r="D194" s="126"/>
      <c r="E194" s="16">
        <f>E196+E202+E204+E206+E222+E224+E226+E228+E238+E240</f>
        <v>99672</v>
      </c>
      <c r="F194" s="17">
        <f t="shared" ref="F194:I194" si="70">F196+F202+F204+F206+F222+F224+F226+F228+F238+F240</f>
        <v>34447</v>
      </c>
      <c r="G194" s="17">
        <f t="shared" si="70"/>
        <v>279420</v>
      </c>
      <c r="H194" s="17">
        <f t="shared" si="70"/>
        <v>877</v>
      </c>
      <c r="I194" s="17">
        <f t="shared" si="70"/>
        <v>7720</v>
      </c>
      <c r="J194" s="19">
        <f>SUM(E194:I194)</f>
        <v>422136</v>
      </c>
      <c r="K194" s="52">
        <f t="shared" ref="K194:L195" si="71">K196+K202+K204+K206+K222+K224+K226+K228+K238+K240</f>
        <v>0</v>
      </c>
      <c r="L194" s="17">
        <f t="shared" si="71"/>
        <v>0</v>
      </c>
      <c r="M194" s="19">
        <f t="shared" ref="M194:M229" si="72">SUM(K194:L194)</f>
        <v>0</v>
      </c>
      <c r="N194" s="52">
        <f t="shared" ref="N194:O195" si="73">N196+N202+N204+N206+N222+N224+N226+N228+N238+N240</f>
        <v>0</v>
      </c>
      <c r="O194" s="17">
        <f>O196+O202+O204+O206+O222+O224+O226+O228+O238+O240</f>
        <v>110132</v>
      </c>
      <c r="P194" s="19">
        <f>SUM(N194:O194)</f>
        <v>110132</v>
      </c>
      <c r="Q194" s="20">
        <f>P194+M194+J194</f>
        <v>532268</v>
      </c>
      <c r="R194" s="88"/>
    </row>
    <row r="195" spans="1:19" ht="14.4" thickBot="1" x14ac:dyDescent="0.35">
      <c r="A195" s="122"/>
      <c r="B195" s="123"/>
      <c r="C195" s="125"/>
      <c r="D195" s="127"/>
      <c r="E195" s="21">
        <f t="shared" ref="E195:I195" si="74">E197+E203+E205+E207+E223+E225+E227+E229+E239+E241</f>
        <v>0</v>
      </c>
      <c r="F195" s="22">
        <f t="shared" si="74"/>
        <v>0</v>
      </c>
      <c r="G195" s="22">
        <f t="shared" si="74"/>
        <v>0</v>
      </c>
      <c r="H195" s="22">
        <f t="shared" si="74"/>
        <v>0</v>
      </c>
      <c r="I195" s="22">
        <f t="shared" si="74"/>
        <v>0</v>
      </c>
      <c r="J195" s="24">
        <f t="shared" ref="J195:J241" si="75">SUM(E195:I195)</f>
        <v>0</v>
      </c>
      <c r="K195" s="53">
        <f t="shared" si="71"/>
        <v>0</v>
      </c>
      <c r="L195" s="22">
        <f t="shared" si="71"/>
        <v>0</v>
      </c>
      <c r="M195" s="24">
        <f t="shared" si="72"/>
        <v>0</v>
      </c>
      <c r="N195" s="53">
        <f t="shared" si="73"/>
        <v>0</v>
      </c>
      <c r="O195" s="22">
        <f t="shared" si="73"/>
        <v>0</v>
      </c>
      <c r="P195" s="24">
        <f t="shared" ref="P195:P241" si="76">SUM(N195:O195)</f>
        <v>0</v>
      </c>
      <c r="Q195" s="25">
        <f t="shared" ref="Q195:Q241" si="77">P195+M195+J195</f>
        <v>0</v>
      </c>
      <c r="R195" s="88"/>
    </row>
    <row r="196" spans="1:19" x14ac:dyDescent="0.3">
      <c r="A196" s="155" t="s">
        <v>139</v>
      </c>
      <c r="B196" s="137"/>
      <c r="C196" s="138" t="s">
        <v>318</v>
      </c>
      <c r="D196" s="100" t="s">
        <v>26</v>
      </c>
      <c r="E196" s="16">
        <f>E198+E200</f>
        <v>48151</v>
      </c>
      <c r="F196" s="17">
        <f>F198+F200</f>
        <v>16441</v>
      </c>
      <c r="G196" s="17">
        <f t="shared" ref="G196:I197" si="78">G198+G200</f>
        <v>13139</v>
      </c>
      <c r="H196" s="17">
        <f t="shared" si="78"/>
        <v>386</v>
      </c>
      <c r="I196" s="17">
        <f t="shared" si="78"/>
        <v>0</v>
      </c>
      <c r="J196" s="18">
        <f t="shared" ref="J196:J201" si="79">SUM(E196:I196)</f>
        <v>78117</v>
      </c>
      <c r="K196" s="16">
        <f>K198+K200</f>
        <v>0</v>
      </c>
      <c r="L196" s="17">
        <f>L198+L200</f>
        <v>0</v>
      </c>
      <c r="M196" s="18">
        <f t="shared" ref="M196:M201" si="80">SUM(K196:L196)</f>
        <v>0</v>
      </c>
      <c r="N196" s="16">
        <f>N198+N200</f>
        <v>0</v>
      </c>
      <c r="O196" s="17">
        <f>O198+O200</f>
        <v>0</v>
      </c>
      <c r="P196" s="19">
        <f t="shared" ref="P196:P201" si="81">SUM(N196:O196)</f>
        <v>0</v>
      </c>
      <c r="Q196" s="20">
        <f t="shared" si="77"/>
        <v>78117</v>
      </c>
      <c r="R196" s="88"/>
    </row>
    <row r="197" spans="1:19" x14ac:dyDescent="0.3">
      <c r="A197" s="118"/>
      <c r="B197" s="129"/>
      <c r="C197" s="119"/>
      <c r="D197" s="36"/>
      <c r="E197" s="31">
        <f>E199+E201</f>
        <v>0</v>
      </c>
      <c r="F197" s="32">
        <f>F199+F201</f>
        <v>0</v>
      </c>
      <c r="G197" s="32">
        <f t="shared" si="78"/>
        <v>0</v>
      </c>
      <c r="H197" s="32">
        <f t="shared" si="78"/>
        <v>0</v>
      </c>
      <c r="I197" s="32">
        <f t="shared" si="78"/>
        <v>0</v>
      </c>
      <c r="J197" s="33">
        <f t="shared" si="79"/>
        <v>0</v>
      </c>
      <c r="K197" s="31">
        <f>K199+K201</f>
        <v>0</v>
      </c>
      <c r="L197" s="32">
        <f>L199+L201</f>
        <v>0</v>
      </c>
      <c r="M197" s="33">
        <f t="shared" si="80"/>
        <v>0</v>
      </c>
      <c r="N197" s="31">
        <f>N199+N201</f>
        <v>0</v>
      </c>
      <c r="O197" s="32">
        <f>O199+O201</f>
        <v>0</v>
      </c>
      <c r="P197" s="34">
        <f t="shared" si="81"/>
        <v>0</v>
      </c>
      <c r="Q197" s="35">
        <f t="shared" si="77"/>
        <v>0</v>
      </c>
      <c r="R197" s="88"/>
    </row>
    <row r="198" spans="1:19" x14ac:dyDescent="0.3">
      <c r="A198" s="128"/>
      <c r="B198" s="129" t="s">
        <v>320</v>
      </c>
      <c r="C198" s="114" t="s">
        <v>258</v>
      </c>
      <c r="D198" s="36"/>
      <c r="E198" s="37">
        <v>40320</v>
      </c>
      <c r="F198" s="38">
        <v>14092</v>
      </c>
      <c r="G198" s="38">
        <v>11819</v>
      </c>
      <c r="H198" s="38">
        <v>282</v>
      </c>
      <c r="I198" s="38">
        <v>0</v>
      </c>
      <c r="J198" s="39">
        <f t="shared" si="79"/>
        <v>66513</v>
      </c>
      <c r="K198" s="37">
        <v>0</v>
      </c>
      <c r="L198" s="38">
        <v>0</v>
      </c>
      <c r="M198" s="39">
        <f t="shared" si="80"/>
        <v>0</v>
      </c>
      <c r="N198" s="37">
        <v>0</v>
      </c>
      <c r="O198" s="38">
        <v>0</v>
      </c>
      <c r="P198" s="40">
        <f t="shared" si="81"/>
        <v>0</v>
      </c>
      <c r="Q198" s="41">
        <f t="shared" si="77"/>
        <v>66513</v>
      </c>
      <c r="R198" s="88"/>
    </row>
    <row r="199" spans="1:19" x14ac:dyDescent="0.3">
      <c r="A199" s="128"/>
      <c r="B199" s="129"/>
      <c r="C199" s="119"/>
      <c r="D199" s="36"/>
      <c r="E199" s="42"/>
      <c r="F199" s="43"/>
      <c r="G199" s="43"/>
      <c r="H199" s="43"/>
      <c r="I199" s="43"/>
      <c r="J199" s="33">
        <f t="shared" si="79"/>
        <v>0</v>
      </c>
      <c r="K199" s="42"/>
      <c r="L199" s="43"/>
      <c r="M199" s="33">
        <f t="shared" si="80"/>
        <v>0</v>
      </c>
      <c r="N199" s="42"/>
      <c r="O199" s="43"/>
      <c r="P199" s="34">
        <f t="shared" si="81"/>
        <v>0</v>
      </c>
      <c r="Q199" s="35">
        <f t="shared" si="77"/>
        <v>0</v>
      </c>
      <c r="R199" s="88"/>
    </row>
    <row r="200" spans="1:19" x14ac:dyDescent="0.3">
      <c r="A200" s="128"/>
      <c r="B200" s="129" t="s">
        <v>321</v>
      </c>
      <c r="C200" s="114" t="s">
        <v>319</v>
      </c>
      <c r="D200" s="36"/>
      <c r="E200" s="37">
        <v>7831</v>
      </c>
      <c r="F200" s="38">
        <v>2349</v>
      </c>
      <c r="G200" s="38">
        <v>1320</v>
      </c>
      <c r="H200" s="38">
        <v>104</v>
      </c>
      <c r="I200" s="38">
        <v>0</v>
      </c>
      <c r="J200" s="39">
        <f t="shared" si="79"/>
        <v>11604</v>
      </c>
      <c r="K200" s="37">
        <v>0</v>
      </c>
      <c r="L200" s="38">
        <v>0</v>
      </c>
      <c r="M200" s="39">
        <f t="shared" si="80"/>
        <v>0</v>
      </c>
      <c r="N200" s="37">
        <v>0</v>
      </c>
      <c r="O200" s="38">
        <v>0</v>
      </c>
      <c r="P200" s="40">
        <f t="shared" si="81"/>
        <v>0</v>
      </c>
      <c r="Q200" s="41">
        <f t="shared" si="77"/>
        <v>11604</v>
      </c>
      <c r="R200" s="88"/>
    </row>
    <row r="201" spans="1:19" x14ac:dyDescent="0.3">
      <c r="A201" s="128"/>
      <c r="B201" s="129"/>
      <c r="C201" s="119"/>
      <c r="D201" s="36"/>
      <c r="E201" s="42"/>
      <c r="F201" s="43"/>
      <c r="G201" s="43"/>
      <c r="H201" s="43"/>
      <c r="I201" s="43"/>
      <c r="J201" s="33">
        <f t="shared" si="79"/>
        <v>0</v>
      </c>
      <c r="K201" s="42"/>
      <c r="L201" s="43"/>
      <c r="M201" s="33">
        <f t="shared" si="80"/>
        <v>0</v>
      </c>
      <c r="N201" s="42"/>
      <c r="O201" s="43"/>
      <c r="P201" s="34">
        <f t="shared" si="81"/>
        <v>0</v>
      </c>
      <c r="Q201" s="35">
        <f t="shared" si="77"/>
        <v>0</v>
      </c>
      <c r="R201" s="88"/>
    </row>
    <row r="202" spans="1:19" x14ac:dyDescent="0.3">
      <c r="A202" s="128" t="s">
        <v>140</v>
      </c>
      <c r="B202" s="129"/>
      <c r="C202" s="119" t="s">
        <v>141</v>
      </c>
      <c r="D202" s="36" t="s">
        <v>142</v>
      </c>
      <c r="E202" s="37">
        <v>0</v>
      </c>
      <c r="F202" s="38">
        <v>0</v>
      </c>
      <c r="G202" s="38">
        <v>1600</v>
      </c>
      <c r="H202" s="38">
        <v>0</v>
      </c>
      <c r="I202" s="38">
        <v>0</v>
      </c>
      <c r="J202" s="29">
        <f t="shared" si="75"/>
        <v>1600</v>
      </c>
      <c r="K202" s="44">
        <v>0</v>
      </c>
      <c r="L202" s="38">
        <v>0</v>
      </c>
      <c r="M202" s="40">
        <f t="shared" si="72"/>
        <v>0</v>
      </c>
      <c r="N202" s="44">
        <v>0</v>
      </c>
      <c r="O202" s="38">
        <v>0</v>
      </c>
      <c r="P202" s="40">
        <f t="shared" si="76"/>
        <v>0</v>
      </c>
      <c r="Q202" s="41">
        <f t="shared" si="77"/>
        <v>1600</v>
      </c>
      <c r="R202" s="88"/>
    </row>
    <row r="203" spans="1:19" x14ac:dyDescent="0.3">
      <c r="A203" s="128"/>
      <c r="B203" s="129"/>
      <c r="C203" s="119"/>
      <c r="D203" s="36"/>
      <c r="E203" s="42"/>
      <c r="F203" s="43"/>
      <c r="G203" s="43"/>
      <c r="H203" s="43"/>
      <c r="I203" s="43"/>
      <c r="J203" s="34">
        <f t="shared" si="75"/>
        <v>0</v>
      </c>
      <c r="K203" s="55"/>
      <c r="L203" s="43"/>
      <c r="M203" s="34">
        <f t="shared" si="72"/>
        <v>0</v>
      </c>
      <c r="N203" s="55"/>
      <c r="O203" s="43"/>
      <c r="P203" s="34">
        <f t="shared" si="76"/>
        <v>0</v>
      </c>
      <c r="Q203" s="35">
        <f t="shared" si="77"/>
        <v>0</v>
      </c>
      <c r="R203" s="88"/>
    </row>
    <row r="204" spans="1:19" x14ac:dyDescent="0.3">
      <c r="A204" s="128" t="s">
        <v>143</v>
      </c>
      <c r="B204" s="129"/>
      <c r="C204" s="119" t="s">
        <v>144</v>
      </c>
      <c r="D204" s="36" t="s">
        <v>26</v>
      </c>
      <c r="E204" s="37">
        <v>0</v>
      </c>
      <c r="F204" s="38">
        <v>0</v>
      </c>
      <c r="G204" s="97">
        <v>17000</v>
      </c>
      <c r="H204" s="38">
        <v>0</v>
      </c>
      <c r="I204" s="38">
        <v>0</v>
      </c>
      <c r="J204" s="29">
        <f t="shared" si="75"/>
        <v>17000</v>
      </c>
      <c r="K204" s="44">
        <v>0</v>
      </c>
      <c r="L204" s="38">
        <v>0</v>
      </c>
      <c r="M204" s="40">
        <f t="shared" si="72"/>
        <v>0</v>
      </c>
      <c r="N204" s="44">
        <v>0</v>
      </c>
      <c r="O204" s="38">
        <v>0</v>
      </c>
      <c r="P204" s="40">
        <f t="shared" si="76"/>
        <v>0</v>
      </c>
      <c r="Q204" s="41">
        <f t="shared" si="77"/>
        <v>17000</v>
      </c>
      <c r="R204" s="88"/>
    </row>
    <row r="205" spans="1:19" x14ac:dyDescent="0.3">
      <c r="A205" s="128"/>
      <c r="B205" s="129"/>
      <c r="C205" s="119"/>
      <c r="D205" s="36"/>
      <c r="E205" s="42"/>
      <c r="F205" s="43"/>
      <c r="G205" s="43"/>
      <c r="H205" s="43"/>
      <c r="I205" s="43"/>
      <c r="J205" s="34">
        <f t="shared" si="75"/>
        <v>0</v>
      </c>
      <c r="K205" s="55"/>
      <c r="L205" s="43"/>
      <c r="M205" s="34">
        <f t="shared" si="72"/>
        <v>0</v>
      </c>
      <c r="N205" s="55"/>
      <c r="O205" s="43"/>
      <c r="P205" s="34">
        <f t="shared" si="76"/>
        <v>0</v>
      </c>
      <c r="Q205" s="35">
        <f t="shared" si="77"/>
        <v>0</v>
      </c>
      <c r="R205" s="88"/>
    </row>
    <row r="206" spans="1:19" x14ac:dyDescent="0.3">
      <c r="A206" s="128" t="s">
        <v>145</v>
      </c>
      <c r="B206" s="129"/>
      <c r="C206" s="119" t="s">
        <v>323</v>
      </c>
      <c r="D206" s="36" t="s">
        <v>112</v>
      </c>
      <c r="E206" s="37">
        <f>E208+E210+E212+E214+E216+E218+E220</f>
        <v>0</v>
      </c>
      <c r="F206" s="38">
        <f t="shared" ref="F206:I206" si="82">F208+F210+F212+F214+F216+F218+F220</f>
        <v>0</v>
      </c>
      <c r="G206" s="38">
        <f t="shared" si="82"/>
        <v>0</v>
      </c>
      <c r="H206" s="38">
        <f t="shared" si="82"/>
        <v>0</v>
      </c>
      <c r="I206" s="38">
        <f t="shared" si="82"/>
        <v>7720</v>
      </c>
      <c r="J206" s="29">
        <f>SUM(E206:I206)</f>
        <v>7720</v>
      </c>
      <c r="K206" s="44">
        <f t="shared" ref="K206:L207" si="83">K208+K210+K212+K214+K216+K218+K220</f>
        <v>0</v>
      </c>
      <c r="L206" s="38">
        <f t="shared" si="83"/>
        <v>0</v>
      </c>
      <c r="M206" s="40">
        <f t="shared" si="72"/>
        <v>0</v>
      </c>
      <c r="N206" s="44">
        <f t="shared" ref="N206:O207" si="84">N208+N210+N212+N214+N216+N218+N220</f>
        <v>0</v>
      </c>
      <c r="O206" s="38">
        <f>O208+O210+O212+O214+O216+O218+O220</f>
        <v>110132</v>
      </c>
      <c r="P206" s="40">
        <f>SUM(N206:O206)</f>
        <v>110132</v>
      </c>
      <c r="Q206" s="41">
        <f>P206+M206+J206</f>
        <v>117852</v>
      </c>
      <c r="R206" s="128" t="s">
        <v>145</v>
      </c>
      <c r="S206" s="104">
        <f>Q206+Q222</f>
        <v>123352</v>
      </c>
    </row>
    <row r="207" spans="1:19" x14ac:dyDescent="0.3">
      <c r="A207" s="128"/>
      <c r="B207" s="129"/>
      <c r="C207" s="119"/>
      <c r="D207" s="36"/>
      <c r="E207" s="42">
        <f t="shared" ref="E207:I207" si="85">E209+E211+E213+E215+E217+E219+E221</f>
        <v>0</v>
      </c>
      <c r="F207" s="57">
        <f t="shared" si="85"/>
        <v>0</v>
      </c>
      <c r="G207" s="57">
        <f t="shared" si="85"/>
        <v>0</v>
      </c>
      <c r="H207" s="57">
        <f t="shared" si="85"/>
        <v>0</v>
      </c>
      <c r="I207" s="57">
        <f t="shared" si="85"/>
        <v>0</v>
      </c>
      <c r="J207" s="34">
        <f t="shared" si="75"/>
        <v>0</v>
      </c>
      <c r="K207" s="57">
        <f t="shared" si="83"/>
        <v>0</v>
      </c>
      <c r="L207" s="32">
        <f t="shared" si="83"/>
        <v>0</v>
      </c>
      <c r="M207" s="34">
        <f t="shared" si="72"/>
        <v>0</v>
      </c>
      <c r="N207" s="57">
        <f t="shared" si="84"/>
        <v>0</v>
      </c>
      <c r="O207" s="32">
        <f t="shared" si="84"/>
        <v>0</v>
      </c>
      <c r="P207" s="34">
        <f t="shared" si="76"/>
        <v>0</v>
      </c>
      <c r="Q207" s="35">
        <f t="shared" si="77"/>
        <v>0</v>
      </c>
      <c r="R207" s="128"/>
      <c r="S207" s="105">
        <f>Q207+Q223</f>
        <v>0</v>
      </c>
    </row>
    <row r="208" spans="1:19" x14ac:dyDescent="0.3">
      <c r="A208" s="128"/>
      <c r="B208" s="129" t="s">
        <v>259</v>
      </c>
      <c r="C208" s="119" t="s">
        <v>264</v>
      </c>
      <c r="D208" s="36" t="s">
        <v>112</v>
      </c>
      <c r="E208" s="37">
        <v>0</v>
      </c>
      <c r="F208" s="38">
        <v>0</v>
      </c>
      <c r="G208" s="97">
        <v>0</v>
      </c>
      <c r="H208" s="38">
        <v>0</v>
      </c>
      <c r="I208" s="38">
        <v>1100</v>
      </c>
      <c r="J208" s="29">
        <f t="shared" si="75"/>
        <v>1100</v>
      </c>
      <c r="K208" s="44">
        <v>0</v>
      </c>
      <c r="L208" s="38">
        <v>0</v>
      </c>
      <c r="M208" s="40">
        <f t="shared" si="72"/>
        <v>0</v>
      </c>
      <c r="N208" s="44">
        <v>0</v>
      </c>
      <c r="O208" s="38">
        <v>10000</v>
      </c>
      <c r="P208" s="40">
        <f t="shared" si="76"/>
        <v>10000</v>
      </c>
      <c r="Q208" s="41">
        <f t="shared" si="77"/>
        <v>11100</v>
      </c>
      <c r="R208" s="88"/>
    </row>
    <row r="209" spans="1:18" x14ac:dyDescent="0.3">
      <c r="A209" s="128"/>
      <c r="B209" s="129"/>
      <c r="C209" s="119"/>
      <c r="D209" s="36"/>
      <c r="E209" s="42"/>
      <c r="F209" s="43"/>
      <c r="G209" s="98"/>
      <c r="H209" s="43"/>
      <c r="I209" s="43"/>
      <c r="J209" s="34">
        <f t="shared" si="75"/>
        <v>0</v>
      </c>
      <c r="K209" s="55"/>
      <c r="L209" s="43"/>
      <c r="M209" s="34">
        <f t="shared" si="72"/>
        <v>0</v>
      </c>
      <c r="N209" s="55"/>
      <c r="O209" s="43"/>
      <c r="P209" s="34">
        <f t="shared" si="76"/>
        <v>0</v>
      </c>
      <c r="Q209" s="35">
        <f t="shared" si="77"/>
        <v>0</v>
      </c>
      <c r="R209" s="88"/>
    </row>
    <row r="210" spans="1:18" ht="12.75" customHeight="1" x14ac:dyDescent="0.3">
      <c r="A210" s="128"/>
      <c r="B210" s="129" t="s">
        <v>259</v>
      </c>
      <c r="C210" s="119" t="s">
        <v>266</v>
      </c>
      <c r="D210" s="36" t="s">
        <v>112</v>
      </c>
      <c r="E210" s="37">
        <v>0</v>
      </c>
      <c r="F210" s="38">
        <v>0</v>
      </c>
      <c r="G210" s="97">
        <v>0</v>
      </c>
      <c r="H210" s="38">
        <v>0</v>
      </c>
      <c r="I210" s="38">
        <v>2000</v>
      </c>
      <c r="J210" s="29">
        <f t="shared" si="75"/>
        <v>2000</v>
      </c>
      <c r="K210" s="44">
        <v>0</v>
      </c>
      <c r="L210" s="38">
        <v>0</v>
      </c>
      <c r="M210" s="40">
        <f t="shared" si="72"/>
        <v>0</v>
      </c>
      <c r="N210" s="44">
        <v>0</v>
      </c>
      <c r="O210" s="38">
        <v>11244</v>
      </c>
      <c r="P210" s="40">
        <f>SUM(N210:O210)</f>
        <v>11244</v>
      </c>
      <c r="Q210" s="41">
        <f t="shared" si="77"/>
        <v>13244</v>
      </c>
      <c r="R210" s="88"/>
    </row>
    <row r="211" spans="1:18" x14ac:dyDescent="0.3">
      <c r="A211" s="128"/>
      <c r="B211" s="129"/>
      <c r="C211" s="119"/>
      <c r="D211" s="36"/>
      <c r="E211" s="42"/>
      <c r="F211" s="43"/>
      <c r="G211" s="98"/>
      <c r="H211" s="43"/>
      <c r="I211" s="43"/>
      <c r="J211" s="34">
        <f t="shared" si="75"/>
        <v>0</v>
      </c>
      <c r="K211" s="55"/>
      <c r="L211" s="43"/>
      <c r="M211" s="34">
        <f t="shared" si="72"/>
        <v>0</v>
      </c>
      <c r="N211" s="55"/>
      <c r="O211" s="43"/>
      <c r="P211" s="34">
        <f t="shared" si="76"/>
        <v>0</v>
      </c>
      <c r="Q211" s="35">
        <f t="shared" si="77"/>
        <v>0</v>
      </c>
      <c r="R211" s="88"/>
    </row>
    <row r="212" spans="1:18" ht="12.75" customHeight="1" x14ac:dyDescent="0.3">
      <c r="A212" s="128"/>
      <c r="B212" s="129" t="s">
        <v>259</v>
      </c>
      <c r="C212" s="119" t="s">
        <v>265</v>
      </c>
      <c r="D212" s="36" t="s">
        <v>112</v>
      </c>
      <c r="E212" s="37">
        <v>0</v>
      </c>
      <c r="F212" s="38">
        <v>0</v>
      </c>
      <c r="G212" s="97">
        <v>0</v>
      </c>
      <c r="H212" s="38">
        <v>0</v>
      </c>
      <c r="I212" s="38">
        <v>750</v>
      </c>
      <c r="J212" s="29">
        <f t="shared" si="75"/>
        <v>750</v>
      </c>
      <c r="K212" s="44">
        <v>0</v>
      </c>
      <c r="L212" s="38">
        <v>0</v>
      </c>
      <c r="M212" s="40">
        <f t="shared" si="72"/>
        <v>0</v>
      </c>
      <c r="N212" s="44">
        <v>0</v>
      </c>
      <c r="O212" s="38">
        <v>32928</v>
      </c>
      <c r="P212" s="40">
        <f t="shared" si="76"/>
        <v>32928</v>
      </c>
      <c r="Q212" s="41">
        <f t="shared" si="77"/>
        <v>33678</v>
      </c>
      <c r="R212" s="88"/>
    </row>
    <row r="213" spans="1:18" x14ac:dyDescent="0.3">
      <c r="A213" s="128"/>
      <c r="B213" s="129"/>
      <c r="C213" s="119"/>
      <c r="D213" s="36"/>
      <c r="E213" s="42"/>
      <c r="F213" s="43"/>
      <c r="G213" s="98"/>
      <c r="H213" s="43"/>
      <c r="I213" s="43"/>
      <c r="J213" s="34">
        <f t="shared" si="75"/>
        <v>0</v>
      </c>
      <c r="K213" s="55"/>
      <c r="L213" s="43"/>
      <c r="M213" s="34">
        <f t="shared" si="72"/>
        <v>0</v>
      </c>
      <c r="N213" s="55"/>
      <c r="O213" s="43"/>
      <c r="P213" s="34">
        <f t="shared" si="76"/>
        <v>0</v>
      </c>
      <c r="Q213" s="35">
        <f t="shared" si="77"/>
        <v>0</v>
      </c>
      <c r="R213" s="88"/>
    </row>
    <row r="214" spans="1:18" x14ac:dyDescent="0.3">
      <c r="A214" s="128"/>
      <c r="B214" s="129" t="s">
        <v>259</v>
      </c>
      <c r="C214" s="119" t="s">
        <v>292</v>
      </c>
      <c r="D214" s="36" t="s">
        <v>112</v>
      </c>
      <c r="E214" s="37">
        <v>0</v>
      </c>
      <c r="F214" s="38">
        <v>0</v>
      </c>
      <c r="G214" s="97">
        <v>0</v>
      </c>
      <c r="H214" s="38">
        <v>0</v>
      </c>
      <c r="I214" s="38">
        <v>1000</v>
      </c>
      <c r="J214" s="29">
        <f t="shared" ref="J214:J215" si="86">SUM(E214:I214)</f>
        <v>1000</v>
      </c>
      <c r="K214" s="44">
        <v>0</v>
      </c>
      <c r="L214" s="38">
        <v>0</v>
      </c>
      <c r="M214" s="40">
        <f t="shared" ref="M214:M215" si="87">SUM(K214:L214)</f>
        <v>0</v>
      </c>
      <c r="N214" s="44">
        <v>0</v>
      </c>
      <c r="O214" s="38">
        <v>16080</v>
      </c>
      <c r="P214" s="40">
        <f t="shared" ref="P214:P215" si="88">SUM(N214:O214)</f>
        <v>16080</v>
      </c>
      <c r="Q214" s="41">
        <f t="shared" si="77"/>
        <v>17080</v>
      </c>
      <c r="R214" s="88"/>
    </row>
    <row r="215" spans="1:18" x14ac:dyDescent="0.3">
      <c r="A215" s="128"/>
      <c r="B215" s="129"/>
      <c r="C215" s="119"/>
      <c r="D215" s="36"/>
      <c r="E215" s="42"/>
      <c r="F215" s="43"/>
      <c r="G215" s="43"/>
      <c r="H215" s="43"/>
      <c r="I215" s="43"/>
      <c r="J215" s="34">
        <f t="shared" si="86"/>
        <v>0</v>
      </c>
      <c r="K215" s="55"/>
      <c r="L215" s="43"/>
      <c r="M215" s="34">
        <f t="shared" si="87"/>
        <v>0</v>
      </c>
      <c r="N215" s="55"/>
      <c r="O215" s="43"/>
      <c r="P215" s="34">
        <f t="shared" si="88"/>
        <v>0</v>
      </c>
      <c r="Q215" s="35">
        <f t="shared" si="77"/>
        <v>0</v>
      </c>
      <c r="R215" s="88"/>
    </row>
    <row r="216" spans="1:18" ht="13.8" customHeight="1" x14ac:dyDescent="0.3">
      <c r="A216" s="128"/>
      <c r="B216" s="129" t="s">
        <v>259</v>
      </c>
      <c r="C216" s="119" t="s">
        <v>322</v>
      </c>
      <c r="D216" s="36" t="s">
        <v>112</v>
      </c>
      <c r="E216" s="37">
        <v>0</v>
      </c>
      <c r="F216" s="38">
        <v>0</v>
      </c>
      <c r="G216" s="97">
        <v>0</v>
      </c>
      <c r="H216" s="38">
        <v>0</v>
      </c>
      <c r="I216" s="38">
        <v>650</v>
      </c>
      <c r="J216" s="29">
        <f t="shared" si="75"/>
        <v>650</v>
      </c>
      <c r="K216" s="44">
        <v>0</v>
      </c>
      <c r="L216" s="38">
        <v>0</v>
      </c>
      <c r="M216" s="40">
        <f t="shared" si="72"/>
        <v>0</v>
      </c>
      <c r="N216" s="44">
        <v>0</v>
      </c>
      <c r="O216" s="38">
        <v>10000</v>
      </c>
      <c r="P216" s="40">
        <f t="shared" si="76"/>
        <v>10000</v>
      </c>
      <c r="Q216" s="41">
        <f t="shared" si="77"/>
        <v>10650</v>
      </c>
      <c r="R216" s="88"/>
    </row>
    <row r="217" spans="1:18" x14ac:dyDescent="0.3">
      <c r="A217" s="128"/>
      <c r="B217" s="129"/>
      <c r="C217" s="119"/>
      <c r="D217" s="36"/>
      <c r="E217" s="42"/>
      <c r="F217" s="43"/>
      <c r="G217" s="43"/>
      <c r="H217" s="43"/>
      <c r="I217" s="43"/>
      <c r="J217" s="34">
        <f t="shared" si="75"/>
        <v>0</v>
      </c>
      <c r="K217" s="55"/>
      <c r="L217" s="43"/>
      <c r="M217" s="34">
        <f t="shared" si="72"/>
        <v>0</v>
      </c>
      <c r="N217" s="55"/>
      <c r="O217" s="43"/>
      <c r="P217" s="34">
        <f t="shared" si="76"/>
        <v>0</v>
      </c>
      <c r="Q217" s="35">
        <f t="shared" si="77"/>
        <v>0</v>
      </c>
      <c r="R217" s="88"/>
    </row>
    <row r="218" spans="1:18" ht="13.8" customHeight="1" x14ac:dyDescent="0.3">
      <c r="A218" s="128"/>
      <c r="B218" s="129" t="s">
        <v>259</v>
      </c>
      <c r="C218" s="119" t="s">
        <v>293</v>
      </c>
      <c r="D218" s="36" t="s">
        <v>112</v>
      </c>
      <c r="E218" s="37">
        <v>0</v>
      </c>
      <c r="F218" s="38">
        <v>0</v>
      </c>
      <c r="G218" s="38">
        <v>0</v>
      </c>
      <c r="H218" s="38">
        <v>0</v>
      </c>
      <c r="I218" s="38">
        <v>1600</v>
      </c>
      <c r="J218" s="29">
        <f>SUM(E218:I218)</f>
        <v>1600</v>
      </c>
      <c r="K218" s="44">
        <v>0</v>
      </c>
      <c r="L218" s="38">
        <v>0</v>
      </c>
      <c r="M218" s="40">
        <f>SUM(K218:L218)</f>
        <v>0</v>
      </c>
      <c r="N218" s="44">
        <v>0</v>
      </c>
      <c r="O218" s="38">
        <v>29880</v>
      </c>
      <c r="P218" s="40">
        <f>SUM(N218:O218)</f>
        <v>29880</v>
      </c>
      <c r="Q218" s="41">
        <f t="shared" si="77"/>
        <v>31480</v>
      </c>
      <c r="R218" s="88"/>
    </row>
    <row r="219" spans="1:18" x14ac:dyDescent="0.3">
      <c r="A219" s="128"/>
      <c r="B219" s="129"/>
      <c r="C219" s="119"/>
      <c r="D219" s="36"/>
      <c r="E219" s="42"/>
      <c r="F219" s="43"/>
      <c r="G219" s="43"/>
      <c r="H219" s="43"/>
      <c r="I219" s="43"/>
      <c r="J219" s="34">
        <f>SUM(E219:I219)</f>
        <v>0</v>
      </c>
      <c r="K219" s="55"/>
      <c r="L219" s="43"/>
      <c r="M219" s="34">
        <f>SUM(K219:L219)</f>
        <v>0</v>
      </c>
      <c r="N219" s="55"/>
      <c r="O219" s="43"/>
      <c r="P219" s="34">
        <f>SUM(N219:O219)</f>
        <v>0</v>
      </c>
      <c r="Q219" s="35">
        <f t="shared" si="77"/>
        <v>0</v>
      </c>
      <c r="R219" s="88"/>
    </row>
    <row r="220" spans="1:18" x14ac:dyDescent="0.3">
      <c r="A220" s="128"/>
      <c r="B220" s="129" t="s">
        <v>259</v>
      </c>
      <c r="C220" s="119" t="s">
        <v>267</v>
      </c>
      <c r="D220" s="36" t="s">
        <v>63</v>
      </c>
      <c r="E220" s="37">
        <v>0</v>
      </c>
      <c r="F220" s="38">
        <v>0</v>
      </c>
      <c r="G220" s="38">
        <v>0</v>
      </c>
      <c r="H220" s="38">
        <v>0</v>
      </c>
      <c r="I220" s="38">
        <v>620</v>
      </c>
      <c r="J220" s="29">
        <f t="shared" si="75"/>
        <v>620</v>
      </c>
      <c r="K220" s="44">
        <v>0</v>
      </c>
      <c r="L220" s="38">
        <v>0</v>
      </c>
      <c r="M220" s="40">
        <f t="shared" si="72"/>
        <v>0</v>
      </c>
      <c r="N220" s="44">
        <v>0</v>
      </c>
      <c r="O220" s="38">
        <v>0</v>
      </c>
      <c r="P220" s="40">
        <f t="shared" si="76"/>
        <v>0</v>
      </c>
      <c r="Q220" s="41">
        <f t="shared" si="77"/>
        <v>620</v>
      </c>
      <c r="R220" s="88"/>
    </row>
    <row r="221" spans="1:18" x14ac:dyDescent="0.3">
      <c r="A221" s="128"/>
      <c r="B221" s="129"/>
      <c r="C221" s="119"/>
      <c r="D221" s="36"/>
      <c r="E221" s="42"/>
      <c r="F221" s="43"/>
      <c r="G221" s="43"/>
      <c r="H221" s="43"/>
      <c r="I221" s="43"/>
      <c r="J221" s="34">
        <f t="shared" si="75"/>
        <v>0</v>
      </c>
      <c r="K221" s="55"/>
      <c r="L221" s="43"/>
      <c r="M221" s="34">
        <f t="shared" si="72"/>
        <v>0</v>
      </c>
      <c r="N221" s="55"/>
      <c r="O221" s="43"/>
      <c r="P221" s="34">
        <f t="shared" si="76"/>
        <v>0</v>
      </c>
      <c r="Q221" s="35">
        <f t="shared" si="77"/>
        <v>0</v>
      </c>
      <c r="R221" s="88"/>
    </row>
    <row r="222" spans="1:18" x14ac:dyDescent="0.3">
      <c r="A222" s="128" t="s">
        <v>145</v>
      </c>
      <c r="B222" s="129"/>
      <c r="C222" s="119" t="s">
        <v>324</v>
      </c>
      <c r="D222" s="36" t="s">
        <v>112</v>
      </c>
      <c r="E222" s="37">
        <v>0</v>
      </c>
      <c r="F222" s="38">
        <v>0</v>
      </c>
      <c r="G222" s="38">
        <v>5500</v>
      </c>
      <c r="H222" s="38">
        <v>0</v>
      </c>
      <c r="I222" s="38">
        <v>0</v>
      </c>
      <c r="J222" s="29">
        <f>SUM(E222:I222)</f>
        <v>5500</v>
      </c>
      <c r="K222" s="44">
        <v>0</v>
      </c>
      <c r="L222" s="38">
        <v>0</v>
      </c>
      <c r="M222" s="40">
        <f t="shared" ref="M222:M223" si="89">SUM(K222:L222)</f>
        <v>0</v>
      </c>
      <c r="N222" s="44">
        <v>0</v>
      </c>
      <c r="O222" s="38">
        <v>0</v>
      </c>
      <c r="P222" s="40">
        <f>SUM(N222:O222)</f>
        <v>0</v>
      </c>
      <c r="Q222" s="41">
        <f>P222+M222+J222</f>
        <v>5500</v>
      </c>
      <c r="R222" s="88"/>
    </row>
    <row r="223" spans="1:18" x14ac:dyDescent="0.3">
      <c r="A223" s="128"/>
      <c r="B223" s="129"/>
      <c r="C223" s="119"/>
      <c r="D223" s="36"/>
      <c r="E223" s="42"/>
      <c r="F223" s="57"/>
      <c r="G223" s="57"/>
      <c r="H223" s="57"/>
      <c r="I223" s="57"/>
      <c r="J223" s="34">
        <f t="shared" ref="J223" si="90">SUM(E223:I223)</f>
        <v>0</v>
      </c>
      <c r="K223" s="57"/>
      <c r="L223" s="32"/>
      <c r="M223" s="34">
        <f t="shared" si="89"/>
        <v>0</v>
      </c>
      <c r="N223" s="57"/>
      <c r="O223" s="32"/>
      <c r="P223" s="34">
        <f t="shared" ref="P223" si="91">SUM(N223:O223)</f>
        <v>0</v>
      </c>
      <c r="Q223" s="35">
        <f t="shared" ref="Q223" si="92">P223+M223+J223</f>
        <v>0</v>
      </c>
      <c r="R223" s="88"/>
    </row>
    <row r="224" spans="1:18" x14ac:dyDescent="0.3">
      <c r="A224" s="128" t="s">
        <v>146</v>
      </c>
      <c r="B224" s="129"/>
      <c r="C224" s="119" t="s">
        <v>147</v>
      </c>
      <c r="D224" s="36" t="s">
        <v>142</v>
      </c>
      <c r="E224" s="37">
        <v>0</v>
      </c>
      <c r="F224" s="38">
        <v>0</v>
      </c>
      <c r="G224" s="38">
        <v>109210</v>
      </c>
      <c r="H224" s="38">
        <v>0</v>
      </c>
      <c r="I224" s="38">
        <v>0</v>
      </c>
      <c r="J224" s="29">
        <f t="shared" si="75"/>
        <v>109210</v>
      </c>
      <c r="K224" s="44">
        <v>0</v>
      </c>
      <c r="L224" s="38">
        <v>0</v>
      </c>
      <c r="M224" s="40">
        <f t="shared" si="72"/>
        <v>0</v>
      </c>
      <c r="N224" s="44">
        <v>0</v>
      </c>
      <c r="O224" s="38">
        <v>0</v>
      </c>
      <c r="P224" s="40">
        <f t="shared" si="76"/>
        <v>0</v>
      </c>
      <c r="Q224" s="41">
        <f t="shared" si="77"/>
        <v>109210</v>
      </c>
      <c r="R224" s="88"/>
    </row>
    <row r="225" spans="1:18" x14ac:dyDescent="0.3">
      <c r="A225" s="128"/>
      <c r="B225" s="129"/>
      <c r="C225" s="119"/>
      <c r="D225" s="36"/>
      <c r="E225" s="42"/>
      <c r="F225" s="43"/>
      <c r="G225" s="43"/>
      <c r="H225" s="43"/>
      <c r="I225" s="43"/>
      <c r="J225" s="34">
        <f t="shared" si="75"/>
        <v>0</v>
      </c>
      <c r="K225" s="55"/>
      <c r="L225" s="43"/>
      <c r="M225" s="34">
        <f t="shared" si="72"/>
        <v>0</v>
      </c>
      <c r="N225" s="55"/>
      <c r="O225" s="43"/>
      <c r="P225" s="34">
        <f t="shared" si="76"/>
        <v>0</v>
      </c>
      <c r="Q225" s="35">
        <f t="shared" si="77"/>
        <v>0</v>
      </c>
      <c r="R225" s="88"/>
    </row>
    <row r="226" spans="1:18" x14ac:dyDescent="0.3">
      <c r="A226" s="128" t="s">
        <v>148</v>
      </c>
      <c r="B226" s="129"/>
      <c r="C226" s="119" t="s">
        <v>149</v>
      </c>
      <c r="D226" s="36" t="s">
        <v>26</v>
      </c>
      <c r="E226" s="37">
        <v>0</v>
      </c>
      <c r="F226" s="38">
        <v>0</v>
      </c>
      <c r="G226" s="38">
        <v>7500</v>
      </c>
      <c r="H226" s="38">
        <v>0</v>
      </c>
      <c r="I226" s="38">
        <v>0</v>
      </c>
      <c r="J226" s="29">
        <f t="shared" si="75"/>
        <v>7500</v>
      </c>
      <c r="K226" s="44">
        <v>0</v>
      </c>
      <c r="L226" s="38">
        <v>0</v>
      </c>
      <c r="M226" s="40">
        <f t="shared" si="72"/>
        <v>0</v>
      </c>
      <c r="N226" s="44">
        <v>0</v>
      </c>
      <c r="O226" s="38">
        <v>0</v>
      </c>
      <c r="P226" s="40">
        <f t="shared" si="76"/>
        <v>0</v>
      </c>
      <c r="Q226" s="41">
        <f t="shared" si="77"/>
        <v>7500</v>
      </c>
      <c r="R226" s="88"/>
    </row>
    <row r="227" spans="1:18" x14ac:dyDescent="0.3">
      <c r="A227" s="128"/>
      <c r="B227" s="129"/>
      <c r="C227" s="119"/>
      <c r="D227" s="36"/>
      <c r="E227" s="42"/>
      <c r="F227" s="43"/>
      <c r="G227" s="43"/>
      <c r="H227" s="43"/>
      <c r="I227" s="43"/>
      <c r="J227" s="34">
        <f t="shared" si="75"/>
        <v>0</v>
      </c>
      <c r="K227" s="55"/>
      <c r="L227" s="43"/>
      <c r="M227" s="34">
        <f t="shared" si="72"/>
        <v>0</v>
      </c>
      <c r="N227" s="55"/>
      <c r="O227" s="43"/>
      <c r="P227" s="34">
        <f t="shared" si="76"/>
        <v>0</v>
      </c>
      <c r="Q227" s="35">
        <f t="shared" si="77"/>
        <v>0</v>
      </c>
      <c r="R227" s="88"/>
    </row>
    <row r="228" spans="1:18" x14ac:dyDescent="0.3">
      <c r="A228" s="128" t="s">
        <v>150</v>
      </c>
      <c r="B228" s="129"/>
      <c r="C228" s="119" t="s">
        <v>151</v>
      </c>
      <c r="D228" s="130"/>
      <c r="E228" s="37">
        <f>E230+E232+E234+E236</f>
        <v>0</v>
      </c>
      <c r="F228" s="38">
        <f t="shared" ref="F228:I228" si="93">F230+F232+F234+F236</f>
        <v>0</v>
      </c>
      <c r="G228" s="38">
        <f t="shared" si="93"/>
        <v>100500</v>
      </c>
      <c r="H228" s="38">
        <f t="shared" si="93"/>
        <v>0</v>
      </c>
      <c r="I228" s="38">
        <f t="shared" si="93"/>
        <v>0</v>
      </c>
      <c r="J228" s="29">
        <f t="shared" si="75"/>
        <v>100500</v>
      </c>
      <c r="K228" s="44">
        <f t="shared" ref="K228:L229" si="94">K230+K232+K234+K236</f>
        <v>0</v>
      </c>
      <c r="L228" s="38">
        <f t="shared" si="94"/>
        <v>0</v>
      </c>
      <c r="M228" s="40">
        <f t="shared" si="72"/>
        <v>0</v>
      </c>
      <c r="N228" s="44">
        <f t="shared" ref="N228:O229" si="95">N230+N232+N234+N236</f>
        <v>0</v>
      </c>
      <c r="O228" s="38">
        <f t="shared" si="95"/>
        <v>0</v>
      </c>
      <c r="P228" s="40">
        <f>SUM(N228:O228)</f>
        <v>0</v>
      </c>
      <c r="Q228" s="41">
        <f>P228+M228+J228</f>
        <v>100500</v>
      </c>
      <c r="R228" s="88"/>
    </row>
    <row r="229" spans="1:18" x14ac:dyDescent="0.3">
      <c r="A229" s="128"/>
      <c r="B229" s="129"/>
      <c r="C229" s="119"/>
      <c r="D229" s="130"/>
      <c r="E229" s="31">
        <f t="shared" ref="E229:I229" si="96">E231+E233+E235+E237</f>
        <v>0</v>
      </c>
      <c r="F229" s="32">
        <f t="shared" si="96"/>
        <v>0</v>
      </c>
      <c r="G229" s="32">
        <f t="shared" si="96"/>
        <v>0</v>
      </c>
      <c r="H229" s="32">
        <f t="shared" si="96"/>
        <v>0</v>
      </c>
      <c r="I229" s="32">
        <f t="shared" si="96"/>
        <v>0</v>
      </c>
      <c r="J229" s="34">
        <f t="shared" si="75"/>
        <v>0</v>
      </c>
      <c r="K229" s="57">
        <f t="shared" si="94"/>
        <v>0</v>
      </c>
      <c r="L229" s="32">
        <f t="shared" si="94"/>
        <v>0</v>
      </c>
      <c r="M229" s="34">
        <f t="shared" si="72"/>
        <v>0</v>
      </c>
      <c r="N229" s="57">
        <f t="shared" si="95"/>
        <v>0</v>
      </c>
      <c r="O229" s="32">
        <f t="shared" si="95"/>
        <v>0</v>
      </c>
      <c r="P229" s="34">
        <f>SUM(N229:O229)</f>
        <v>0</v>
      </c>
      <c r="Q229" s="35">
        <f>P229+M229+J229</f>
        <v>0</v>
      </c>
      <c r="R229" s="88"/>
    </row>
    <row r="230" spans="1:18" x14ac:dyDescent="0.3">
      <c r="A230" s="128"/>
      <c r="B230" s="129" t="s">
        <v>152</v>
      </c>
      <c r="C230" s="119" t="s">
        <v>260</v>
      </c>
      <c r="D230" s="36" t="s">
        <v>30</v>
      </c>
      <c r="E230" s="37">
        <v>0</v>
      </c>
      <c r="F230" s="38">
        <v>0</v>
      </c>
      <c r="G230" s="97">
        <v>68000</v>
      </c>
      <c r="H230" s="38">
        <v>0</v>
      </c>
      <c r="I230" s="38">
        <v>0</v>
      </c>
      <c r="J230" s="29">
        <f>SUM(E230:I230)</f>
        <v>68000</v>
      </c>
      <c r="K230" s="44">
        <v>0</v>
      </c>
      <c r="L230" s="38">
        <v>0</v>
      </c>
      <c r="M230" s="40">
        <f t="shared" ref="M230:M241" si="97">SUM(K230:L230)</f>
        <v>0</v>
      </c>
      <c r="N230" s="44">
        <v>0</v>
      </c>
      <c r="O230" s="38">
        <v>0</v>
      </c>
      <c r="P230" s="40">
        <f t="shared" si="76"/>
        <v>0</v>
      </c>
      <c r="Q230" s="41">
        <f t="shared" si="77"/>
        <v>68000</v>
      </c>
      <c r="R230" s="88"/>
    </row>
    <row r="231" spans="1:18" x14ac:dyDescent="0.3">
      <c r="A231" s="128"/>
      <c r="B231" s="129"/>
      <c r="C231" s="119"/>
      <c r="D231" s="36"/>
      <c r="E231" s="42"/>
      <c r="F231" s="43"/>
      <c r="G231" s="98"/>
      <c r="H231" s="43"/>
      <c r="I231" s="43"/>
      <c r="J231" s="34">
        <f t="shared" si="75"/>
        <v>0</v>
      </c>
      <c r="K231" s="55"/>
      <c r="L231" s="43"/>
      <c r="M231" s="34">
        <f t="shared" si="97"/>
        <v>0</v>
      </c>
      <c r="N231" s="55"/>
      <c r="O231" s="43"/>
      <c r="P231" s="34">
        <f t="shared" si="76"/>
        <v>0</v>
      </c>
      <c r="Q231" s="35">
        <f t="shared" si="77"/>
        <v>0</v>
      </c>
      <c r="R231" s="88"/>
    </row>
    <row r="232" spans="1:18" x14ac:dyDescent="0.3">
      <c r="A232" s="128"/>
      <c r="B232" s="129" t="s">
        <v>152</v>
      </c>
      <c r="C232" s="119" t="s">
        <v>294</v>
      </c>
      <c r="D232" s="36" t="s">
        <v>30</v>
      </c>
      <c r="E232" s="37">
        <v>0</v>
      </c>
      <c r="F232" s="38">
        <v>0</v>
      </c>
      <c r="G232" s="97">
        <v>3000</v>
      </c>
      <c r="H232" s="38">
        <v>0</v>
      </c>
      <c r="I232" s="38">
        <v>0</v>
      </c>
      <c r="J232" s="29">
        <f>SUM(E232:I232)</f>
        <v>3000</v>
      </c>
      <c r="K232" s="44">
        <v>0</v>
      </c>
      <c r="L232" s="38">
        <v>0</v>
      </c>
      <c r="M232" s="40">
        <f t="shared" si="97"/>
        <v>0</v>
      </c>
      <c r="N232" s="44">
        <v>0</v>
      </c>
      <c r="O232" s="38">
        <v>0</v>
      </c>
      <c r="P232" s="40">
        <f>SUM(N232:O232)</f>
        <v>0</v>
      </c>
      <c r="Q232" s="41">
        <f t="shared" si="77"/>
        <v>3000</v>
      </c>
      <c r="R232" s="88"/>
    </row>
    <row r="233" spans="1:18" x14ac:dyDescent="0.3">
      <c r="A233" s="128"/>
      <c r="B233" s="129"/>
      <c r="C233" s="119"/>
      <c r="D233" s="36"/>
      <c r="E233" s="31"/>
      <c r="F233" s="43"/>
      <c r="G233" s="98"/>
      <c r="H233" s="43"/>
      <c r="I233" s="43"/>
      <c r="J233" s="34">
        <f>SUM(E233:I233)</f>
        <v>0</v>
      </c>
      <c r="K233" s="55"/>
      <c r="L233" s="43"/>
      <c r="M233" s="34">
        <f t="shared" si="97"/>
        <v>0</v>
      </c>
      <c r="N233" s="55"/>
      <c r="O233" s="43"/>
      <c r="P233" s="34">
        <f>SUM(N233:O233)</f>
        <v>0</v>
      </c>
      <c r="Q233" s="35">
        <f t="shared" si="77"/>
        <v>0</v>
      </c>
      <c r="R233" s="88"/>
    </row>
    <row r="234" spans="1:18" x14ac:dyDescent="0.3">
      <c r="A234" s="128"/>
      <c r="B234" s="129" t="s">
        <v>152</v>
      </c>
      <c r="C234" s="119" t="s">
        <v>261</v>
      </c>
      <c r="D234" s="36" t="s">
        <v>30</v>
      </c>
      <c r="E234" s="37">
        <v>0</v>
      </c>
      <c r="F234" s="38">
        <v>0</v>
      </c>
      <c r="G234" s="97">
        <v>18500</v>
      </c>
      <c r="H234" s="38">
        <v>0</v>
      </c>
      <c r="I234" s="38">
        <v>0</v>
      </c>
      <c r="J234" s="29">
        <f t="shared" si="75"/>
        <v>18500</v>
      </c>
      <c r="K234" s="44">
        <v>0</v>
      </c>
      <c r="L234" s="38">
        <v>0</v>
      </c>
      <c r="M234" s="40">
        <f t="shared" si="97"/>
        <v>0</v>
      </c>
      <c r="N234" s="44">
        <v>0</v>
      </c>
      <c r="O234" s="38">
        <v>0</v>
      </c>
      <c r="P234" s="40">
        <f t="shared" si="76"/>
        <v>0</v>
      </c>
      <c r="Q234" s="41">
        <f t="shared" si="77"/>
        <v>18500</v>
      </c>
      <c r="R234" s="88"/>
    </row>
    <row r="235" spans="1:18" x14ac:dyDescent="0.3">
      <c r="A235" s="128"/>
      <c r="B235" s="129"/>
      <c r="C235" s="119"/>
      <c r="D235" s="36"/>
      <c r="E235" s="31"/>
      <c r="F235" s="43"/>
      <c r="G235" s="98"/>
      <c r="H235" s="43"/>
      <c r="I235" s="43"/>
      <c r="J235" s="34">
        <f t="shared" si="75"/>
        <v>0</v>
      </c>
      <c r="K235" s="55"/>
      <c r="L235" s="43"/>
      <c r="M235" s="34">
        <f t="shared" si="97"/>
        <v>0</v>
      </c>
      <c r="N235" s="55"/>
      <c r="O235" s="43"/>
      <c r="P235" s="34">
        <f t="shared" si="76"/>
        <v>0</v>
      </c>
      <c r="Q235" s="35">
        <f t="shared" si="77"/>
        <v>0</v>
      </c>
      <c r="R235" s="88"/>
    </row>
    <row r="236" spans="1:18" x14ac:dyDescent="0.3">
      <c r="A236" s="128"/>
      <c r="B236" s="129" t="s">
        <v>152</v>
      </c>
      <c r="C236" s="119" t="s">
        <v>262</v>
      </c>
      <c r="D236" s="36" t="s">
        <v>30</v>
      </c>
      <c r="E236" s="37">
        <v>0</v>
      </c>
      <c r="F236" s="38">
        <v>0</v>
      </c>
      <c r="G236" s="97">
        <v>11000</v>
      </c>
      <c r="H236" s="38">
        <v>0</v>
      </c>
      <c r="I236" s="38">
        <v>0</v>
      </c>
      <c r="J236" s="29">
        <f t="shared" si="75"/>
        <v>11000</v>
      </c>
      <c r="K236" s="44">
        <v>0</v>
      </c>
      <c r="L236" s="38">
        <v>0</v>
      </c>
      <c r="M236" s="40">
        <f t="shared" si="97"/>
        <v>0</v>
      </c>
      <c r="N236" s="44">
        <v>0</v>
      </c>
      <c r="O236" s="38">
        <v>0</v>
      </c>
      <c r="P236" s="40">
        <f t="shared" si="76"/>
        <v>0</v>
      </c>
      <c r="Q236" s="41">
        <f t="shared" si="77"/>
        <v>11000</v>
      </c>
      <c r="R236" s="88"/>
    </row>
    <row r="237" spans="1:18" x14ac:dyDescent="0.3">
      <c r="A237" s="128"/>
      <c r="B237" s="129"/>
      <c r="C237" s="119"/>
      <c r="D237" s="36"/>
      <c r="E237" s="31"/>
      <c r="F237" s="43"/>
      <c r="G237" s="43"/>
      <c r="H237" s="43"/>
      <c r="I237" s="43"/>
      <c r="J237" s="34">
        <f t="shared" si="75"/>
        <v>0</v>
      </c>
      <c r="K237" s="55"/>
      <c r="L237" s="43"/>
      <c r="M237" s="34">
        <f t="shared" si="97"/>
        <v>0</v>
      </c>
      <c r="N237" s="55"/>
      <c r="O237" s="43"/>
      <c r="P237" s="34">
        <f t="shared" si="76"/>
        <v>0</v>
      </c>
      <c r="Q237" s="35">
        <f t="shared" si="77"/>
        <v>0</v>
      </c>
      <c r="R237" s="88"/>
    </row>
    <row r="238" spans="1:18" x14ac:dyDescent="0.3">
      <c r="A238" s="128" t="s">
        <v>153</v>
      </c>
      <c r="B238" s="129"/>
      <c r="C238" s="119" t="s">
        <v>263</v>
      </c>
      <c r="D238" s="36" t="s">
        <v>66</v>
      </c>
      <c r="E238" s="94">
        <v>51521</v>
      </c>
      <c r="F238" s="97">
        <v>18006</v>
      </c>
      <c r="G238" s="97">
        <v>24971</v>
      </c>
      <c r="H238" s="97">
        <v>491</v>
      </c>
      <c r="I238" s="38">
        <v>0</v>
      </c>
      <c r="J238" s="29">
        <f t="shared" si="75"/>
        <v>94989</v>
      </c>
      <c r="K238" s="44">
        <v>0</v>
      </c>
      <c r="L238" s="38">
        <v>0</v>
      </c>
      <c r="M238" s="40">
        <f t="shared" si="97"/>
        <v>0</v>
      </c>
      <c r="N238" s="44">
        <v>0</v>
      </c>
      <c r="O238" s="38">
        <v>0</v>
      </c>
      <c r="P238" s="40">
        <f t="shared" si="76"/>
        <v>0</v>
      </c>
      <c r="Q238" s="41">
        <f t="shared" si="77"/>
        <v>94989</v>
      </c>
      <c r="R238" s="88"/>
    </row>
    <row r="239" spans="1:18" ht="14.4" thickBot="1" x14ac:dyDescent="0.35">
      <c r="A239" s="133"/>
      <c r="B239" s="134"/>
      <c r="C239" s="135"/>
      <c r="D239" s="50"/>
      <c r="E239" s="51"/>
      <c r="F239" s="45"/>
      <c r="G239" s="45"/>
      <c r="H239" s="45"/>
      <c r="I239" s="45"/>
      <c r="J239" s="24">
        <f t="shared" si="75"/>
        <v>0</v>
      </c>
      <c r="K239" s="56"/>
      <c r="L239" s="45"/>
      <c r="M239" s="24">
        <f t="shared" si="97"/>
        <v>0</v>
      </c>
      <c r="N239" s="56"/>
      <c r="O239" s="45"/>
      <c r="P239" s="24">
        <f t="shared" si="76"/>
        <v>0</v>
      </c>
      <c r="Q239" s="25">
        <f t="shared" si="77"/>
        <v>0</v>
      </c>
      <c r="R239" s="88"/>
    </row>
    <row r="240" spans="1:18" hidden="1" x14ac:dyDescent="0.3">
      <c r="A240" s="118" t="s">
        <v>154</v>
      </c>
      <c r="B240" s="116"/>
      <c r="C240" s="114" t="s">
        <v>155</v>
      </c>
      <c r="D240" s="49" t="s">
        <v>66</v>
      </c>
      <c r="E240" s="26">
        <v>0</v>
      </c>
      <c r="F240" s="27">
        <v>0</v>
      </c>
      <c r="G240" s="27">
        <v>0</v>
      </c>
      <c r="H240" s="27">
        <v>0</v>
      </c>
      <c r="I240" s="27">
        <v>0</v>
      </c>
      <c r="J240" s="29">
        <f t="shared" si="75"/>
        <v>0</v>
      </c>
      <c r="K240" s="54">
        <v>0</v>
      </c>
      <c r="L240" s="27">
        <v>0</v>
      </c>
      <c r="M240" s="29">
        <f t="shared" si="97"/>
        <v>0</v>
      </c>
      <c r="N240" s="54">
        <v>0</v>
      </c>
      <c r="O240" s="27">
        <v>0</v>
      </c>
      <c r="P240" s="29">
        <f t="shared" si="76"/>
        <v>0</v>
      </c>
      <c r="Q240" s="30">
        <f t="shared" si="77"/>
        <v>0</v>
      </c>
      <c r="R240" s="88"/>
    </row>
    <row r="241" spans="1:19" ht="14.4" hidden="1" thickBot="1" x14ac:dyDescent="0.35">
      <c r="A241" s="133"/>
      <c r="B241" s="134"/>
      <c r="C241" s="135"/>
      <c r="D241" s="50"/>
      <c r="E241" s="51"/>
      <c r="F241" s="45"/>
      <c r="G241" s="45"/>
      <c r="H241" s="45"/>
      <c r="I241" s="45"/>
      <c r="J241" s="24">
        <f t="shared" si="75"/>
        <v>0</v>
      </c>
      <c r="K241" s="56"/>
      <c r="L241" s="45"/>
      <c r="M241" s="24">
        <f t="shared" si="97"/>
        <v>0</v>
      </c>
      <c r="N241" s="56"/>
      <c r="O241" s="45"/>
      <c r="P241" s="24">
        <f t="shared" si="76"/>
        <v>0</v>
      </c>
      <c r="Q241" s="25">
        <f t="shared" si="77"/>
        <v>0</v>
      </c>
      <c r="R241" s="88"/>
    </row>
    <row r="242" spans="1:19" ht="14.4" thickBot="1" x14ac:dyDescent="0.35">
      <c r="D242" s="48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8"/>
    </row>
    <row r="243" spans="1:19" x14ac:dyDescent="0.3">
      <c r="A243" s="120" t="s">
        <v>156</v>
      </c>
      <c r="B243" s="121"/>
      <c r="C243" s="124" t="s">
        <v>157</v>
      </c>
      <c r="D243" s="126"/>
      <c r="E243" s="16">
        <f t="shared" ref="E243:H244" si="98">E245+E247+E249+E251+E253+E255+E257+E259+E261+E263+E265</f>
        <v>139988</v>
      </c>
      <c r="F243" s="17">
        <f t="shared" si="98"/>
        <v>50972</v>
      </c>
      <c r="G243" s="17">
        <f t="shared" si="98"/>
        <v>52487</v>
      </c>
      <c r="H243" s="17">
        <f>H245+H247+H249+H251+H253+H255+H257+H259+H261+H263+H265</f>
        <v>5210</v>
      </c>
      <c r="I243" s="17">
        <f>I245+I247+I249+I251+I253+I255+I257+I259+I261+I263+I265</f>
        <v>0</v>
      </c>
      <c r="J243" s="19">
        <f t="shared" ref="J243:J266" si="99">SUM(E243:I243)</f>
        <v>248657</v>
      </c>
      <c r="K243" s="52">
        <f t="shared" ref="K243:M244" si="100">K245+K247+K249+K251+K253+K255+K257+K259+K261+K263+K265</f>
        <v>0</v>
      </c>
      <c r="L243" s="17">
        <f t="shared" si="100"/>
        <v>0</v>
      </c>
      <c r="M243" s="19">
        <f t="shared" si="100"/>
        <v>0</v>
      </c>
      <c r="N243" s="52">
        <f>N245+N247+N249+N251+N253+N255+N257+N259+N261+N265</f>
        <v>0</v>
      </c>
      <c r="O243" s="17">
        <f>O245+O247+O249+O251+O253+O255+O257+O259+O261+O263+O265</f>
        <v>0</v>
      </c>
      <c r="P243" s="19">
        <f>P245+P247+P249+P251+P253+P255+P257+P259+P261+P263+P265</f>
        <v>0</v>
      </c>
      <c r="Q243" s="20">
        <f t="shared" ref="Q243:Q266" si="101">P243+M243+J243</f>
        <v>248657</v>
      </c>
      <c r="R243" s="88"/>
    </row>
    <row r="244" spans="1:19" ht="14.4" thickBot="1" x14ac:dyDescent="0.35">
      <c r="A244" s="122"/>
      <c r="B244" s="123"/>
      <c r="C244" s="125"/>
      <c r="D244" s="127"/>
      <c r="E244" s="21">
        <f t="shared" si="98"/>
        <v>0</v>
      </c>
      <c r="F244" s="22">
        <f t="shared" si="98"/>
        <v>0</v>
      </c>
      <c r="G244" s="22">
        <f t="shared" si="98"/>
        <v>0</v>
      </c>
      <c r="H244" s="22">
        <f t="shared" si="98"/>
        <v>0</v>
      </c>
      <c r="I244" s="22">
        <f>I246+I248+I250+I252+I254+I256+I258+I260+I262+I264+I266</f>
        <v>0</v>
      </c>
      <c r="J244" s="24">
        <f t="shared" si="99"/>
        <v>0</v>
      </c>
      <c r="K244" s="53">
        <f t="shared" si="100"/>
        <v>0</v>
      </c>
      <c r="L244" s="22">
        <f t="shared" si="100"/>
        <v>0</v>
      </c>
      <c r="M244" s="24">
        <f t="shared" si="100"/>
        <v>0</v>
      </c>
      <c r="N244" s="53">
        <f>N246+N248+N250+N252+N254+N256+N258+N260+N262+N266</f>
        <v>0</v>
      </c>
      <c r="O244" s="22">
        <f>O246+O248+O250+O252+O254+O256+O258+O260+O262+O264+O266</f>
        <v>0</v>
      </c>
      <c r="P244" s="24">
        <f>P246+P248+P250+P252+P254+P256+P258+P260+P262+P264+P266</f>
        <v>0</v>
      </c>
      <c r="Q244" s="25">
        <f t="shared" si="101"/>
        <v>0</v>
      </c>
      <c r="R244" s="88"/>
    </row>
    <row r="245" spans="1:19" x14ac:dyDescent="0.3">
      <c r="A245" s="118" t="s">
        <v>158</v>
      </c>
      <c r="B245" s="116"/>
      <c r="C245" s="114" t="s">
        <v>159</v>
      </c>
      <c r="D245" s="49" t="s">
        <v>160</v>
      </c>
      <c r="E245" s="26">
        <v>0</v>
      </c>
      <c r="F245" s="27">
        <v>0</v>
      </c>
      <c r="G245" s="27">
        <v>0</v>
      </c>
      <c r="H245" s="27">
        <v>1000</v>
      </c>
      <c r="I245" s="27">
        <v>0</v>
      </c>
      <c r="J245" s="29">
        <f t="shared" si="99"/>
        <v>1000</v>
      </c>
      <c r="K245" s="54">
        <v>0</v>
      </c>
      <c r="L245" s="27">
        <v>0</v>
      </c>
      <c r="M245" s="29">
        <f>SUM(K245:L245)</f>
        <v>0</v>
      </c>
      <c r="N245" s="54">
        <v>0</v>
      </c>
      <c r="O245" s="27">
        <v>0</v>
      </c>
      <c r="P245" s="29">
        <f t="shared" ref="P245:P266" si="102">SUM(N245:O245)</f>
        <v>0</v>
      </c>
      <c r="Q245" s="30">
        <f t="shared" si="101"/>
        <v>1000</v>
      </c>
      <c r="R245" s="88"/>
    </row>
    <row r="246" spans="1:19" x14ac:dyDescent="0.3">
      <c r="A246" s="128"/>
      <c r="B246" s="129"/>
      <c r="C246" s="119"/>
      <c r="D246" s="36"/>
      <c r="E246" s="42"/>
      <c r="F246" s="43"/>
      <c r="G246" s="43"/>
      <c r="H246" s="43"/>
      <c r="I246" s="43"/>
      <c r="J246" s="34">
        <f t="shared" si="99"/>
        <v>0</v>
      </c>
      <c r="K246" s="55"/>
      <c r="L246" s="43"/>
      <c r="M246" s="34">
        <f t="shared" ref="M246:M266" si="103">SUM(K246:L246)</f>
        <v>0</v>
      </c>
      <c r="N246" s="55"/>
      <c r="O246" s="43"/>
      <c r="P246" s="34">
        <f t="shared" si="102"/>
        <v>0</v>
      </c>
      <c r="Q246" s="35">
        <f t="shared" si="101"/>
        <v>0</v>
      </c>
      <c r="R246" s="88"/>
    </row>
    <row r="247" spans="1:19" x14ac:dyDescent="0.3">
      <c r="A247" s="128" t="s">
        <v>161</v>
      </c>
      <c r="B247" s="129"/>
      <c r="C247" s="119" t="s">
        <v>162</v>
      </c>
      <c r="D247" s="36" t="s">
        <v>163</v>
      </c>
      <c r="E247" s="37">
        <v>0</v>
      </c>
      <c r="F247" s="38">
        <v>0</v>
      </c>
      <c r="G247" s="38">
        <v>0</v>
      </c>
      <c r="H247" s="38">
        <v>3000</v>
      </c>
      <c r="I247" s="38">
        <v>0</v>
      </c>
      <c r="J247" s="29">
        <f t="shared" si="99"/>
        <v>3000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2"/>
        <v>0</v>
      </c>
      <c r="Q247" s="41">
        <f t="shared" si="101"/>
        <v>3000</v>
      </c>
      <c r="R247" s="88"/>
    </row>
    <row r="248" spans="1:19" x14ac:dyDescent="0.3">
      <c r="A248" s="128"/>
      <c r="B248" s="129"/>
      <c r="C248" s="119"/>
      <c r="D248" s="36"/>
      <c r="E248" s="42"/>
      <c r="F248" s="43"/>
      <c r="G248" s="43"/>
      <c r="H248" s="43"/>
      <c r="I248" s="43"/>
      <c r="J248" s="34">
        <f t="shared" si="99"/>
        <v>0</v>
      </c>
      <c r="K248" s="55"/>
      <c r="L248" s="43"/>
      <c r="M248" s="34">
        <f t="shared" si="103"/>
        <v>0</v>
      </c>
      <c r="N248" s="55"/>
      <c r="O248" s="43"/>
      <c r="P248" s="34">
        <f t="shared" si="102"/>
        <v>0</v>
      </c>
      <c r="Q248" s="35">
        <f t="shared" si="101"/>
        <v>0</v>
      </c>
      <c r="R248" s="88"/>
    </row>
    <row r="249" spans="1:19" x14ac:dyDescent="0.3">
      <c r="A249" s="128" t="s">
        <v>164</v>
      </c>
      <c r="B249" s="129"/>
      <c r="C249" s="119" t="s">
        <v>165</v>
      </c>
      <c r="D249" s="36" t="s">
        <v>160</v>
      </c>
      <c r="E249" s="37">
        <v>0</v>
      </c>
      <c r="F249" s="38">
        <v>0</v>
      </c>
      <c r="G249" s="38">
        <v>600</v>
      </c>
      <c r="H249" s="38">
        <v>0</v>
      </c>
      <c r="I249" s="38">
        <v>0</v>
      </c>
      <c r="J249" s="29">
        <f t="shared" si="99"/>
        <v>600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2"/>
        <v>0</v>
      </c>
      <c r="Q249" s="41">
        <f t="shared" si="101"/>
        <v>600</v>
      </c>
      <c r="R249" s="88"/>
    </row>
    <row r="250" spans="1:19" x14ac:dyDescent="0.3">
      <c r="A250" s="128"/>
      <c r="B250" s="129"/>
      <c r="C250" s="119"/>
      <c r="D250" s="36"/>
      <c r="E250" s="42"/>
      <c r="F250" s="43"/>
      <c r="G250" s="43"/>
      <c r="H250" s="43"/>
      <c r="I250" s="43"/>
      <c r="J250" s="34">
        <f t="shared" si="99"/>
        <v>0</v>
      </c>
      <c r="K250" s="55"/>
      <c r="L250" s="43"/>
      <c r="M250" s="34">
        <f t="shared" si="103"/>
        <v>0</v>
      </c>
      <c r="N250" s="55"/>
      <c r="O250" s="43"/>
      <c r="P250" s="34">
        <f t="shared" si="102"/>
        <v>0</v>
      </c>
      <c r="Q250" s="35">
        <f t="shared" si="101"/>
        <v>0</v>
      </c>
      <c r="R250" s="88"/>
    </row>
    <row r="251" spans="1:19" x14ac:dyDescent="0.3">
      <c r="A251" s="128" t="s">
        <v>166</v>
      </c>
      <c r="B251" s="129"/>
      <c r="C251" s="119" t="s">
        <v>167</v>
      </c>
      <c r="D251" s="36" t="s">
        <v>168</v>
      </c>
      <c r="E251" s="94">
        <v>22134</v>
      </c>
      <c r="F251" s="97">
        <v>7735</v>
      </c>
      <c r="G251" s="99">
        <v>198</v>
      </c>
      <c r="H251" s="97">
        <v>250</v>
      </c>
      <c r="I251" s="38">
        <v>0</v>
      </c>
      <c r="J251" s="29">
        <f t="shared" si="99"/>
        <v>30317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2"/>
        <v>0</v>
      </c>
      <c r="Q251" s="41">
        <f t="shared" si="101"/>
        <v>30317</v>
      </c>
      <c r="R251" s="128" t="s">
        <v>166</v>
      </c>
      <c r="S251" s="104">
        <f>Q251+Q253</f>
        <v>214442</v>
      </c>
    </row>
    <row r="252" spans="1:19" x14ac:dyDescent="0.3">
      <c r="A252" s="128"/>
      <c r="B252" s="129"/>
      <c r="C252" s="119"/>
      <c r="D252" s="36"/>
      <c r="E252" s="42"/>
      <c r="F252" s="43"/>
      <c r="G252" s="43"/>
      <c r="H252" s="43"/>
      <c r="I252" s="43"/>
      <c r="J252" s="34">
        <f t="shared" si="99"/>
        <v>0</v>
      </c>
      <c r="K252" s="55"/>
      <c r="L252" s="43"/>
      <c r="M252" s="34">
        <f t="shared" si="103"/>
        <v>0</v>
      </c>
      <c r="N252" s="55"/>
      <c r="O252" s="43"/>
      <c r="P252" s="34">
        <f t="shared" si="102"/>
        <v>0</v>
      </c>
      <c r="Q252" s="35">
        <f t="shared" si="101"/>
        <v>0</v>
      </c>
      <c r="R252" s="128"/>
      <c r="S252" s="105">
        <f>Q252+Q254</f>
        <v>0</v>
      </c>
    </row>
    <row r="253" spans="1:19" x14ac:dyDescent="0.3">
      <c r="A253" s="128" t="s">
        <v>166</v>
      </c>
      <c r="B253" s="129"/>
      <c r="C253" s="119" t="s">
        <v>167</v>
      </c>
      <c r="D253" s="36" t="s">
        <v>169</v>
      </c>
      <c r="E253" s="94">
        <v>117854</v>
      </c>
      <c r="F253" s="97">
        <v>43045</v>
      </c>
      <c r="G253" s="97">
        <v>22836</v>
      </c>
      <c r="H253" s="97">
        <v>390</v>
      </c>
      <c r="I253" s="38">
        <v>0</v>
      </c>
      <c r="J253" s="29">
        <f t="shared" si="99"/>
        <v>184125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2"/>
        <v>0</v>
      </c>
      <c r="Q253" s="41">
        <f t="shared" si="101"/>
        <v>184125</v>
      </c>
      <c r="R253" s="88"/>
    </row>
    <row r="254" spans="1:19" x14ac:dyDescent="0.3">
      <c r="A254" s="128"/>
      <c r="B254" s="129"/>
      <c r="C254" s="119"/>
      <c r="D254" s="36"/>
      <c r="E254" s="42"/>
      <c r="F254" s="43"/>
      <c r="G254" s="43"/>
      <c r="H254" s="43"/>
      <c r="I254" s="43"/>
      <c r="J254" s="34">
        <f t="shared" si="99"/>
        <v>0</v>
      </c>
      <c r="K254" s="55"/>
      <c r="L254" s="43"/>
      <c r="M254" s="34">
        <f t="shared" si="103"/>
        <v>0</v>
      </c>
      <c r="N254" s="55"/>
      <c r="O254" s="43"/>
      <c r="P254" s="34">
        <f t="shared" si="102"/>
        <v>0</v>
      </c>
      <c r="Q254" s="35">
        <f t="shared" si="101"/>
        <v>0</v>
      </c>
      <c r="R254" s="88"/>
    </row>
    <row r="255" spans="1:19" x14ac:dyDescent="0.3">
      <c r="A255" s="128" t="s">
        <v>170</v>
      </c>
      <c r="B255" s="129"/>
      <c r="C255" s="119" t="s">
        <v>171</v>
      </c>
      <c r="D255" s="36" t="s">
        <v>160</v>
      </c>
      <c r="E255" s="37">
        <v>0</v>
      </c>
      <c r="F255" s="38">
        <v>0</v>
      </c>
      <c r="G255" s="38">
        <v>16000</v>
      </c>
      <c r="H255" s="38">
        <v>0</v>
      </c>
      <c r="I255" s="38">
        <v>0</v>
      </c>
      <c r="J255" s="29">
        <f t="shared" si="99"/>
        <v>16000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2"/>
        <v>0</v>
      </c>
      <c r="Q255" s="41">
        <f t="shared" si="101"/>
        <v>16000</v>
      </c>
      <c r="R255" s="88"/>
    </row>
    <row r="256" spans="1:19" x14ac:dyDescent="0.3">
      <c r="A256" s="128"/>
      <c r="B256" s="129"/>
      <c r="C256" s="119"/>
      <c r="D256" s="36"/>
      <c r="E256" s="42"/>
      <c r="F256" s="43"/>
      <c r="G256" s="43"/>
      <c r="H256" s="43"/>
      <c r="I256" s="43"/>
      <c r="J256" s="34">
        <f t="shared" si="99"/>
        <v>0</v>
      </c>
      <c r="K256" s="55"/>
      <c r="L256" s="43"/>
      <c r="M256" s="34">
        <f t="shared" si="103"/>
        <v>0</v>
      </c>
      <c r="N256" s="55"/>
      <c r="O256" s="43"/>
      <c r="P256" s="34">
        <f t="shared" si="102"/>
        <v>0</v>
      </c>
      <c r="Q256" s="35">
        <f t="shared" si="101"/>
        <v>0</v>
      </c>
      <c r="R256" s="88"/>
    </row>
    <row r="257" spans="1:18" x14ac:dyDescent="0.3">
      <c r="A257" s="128" t="s">
        <v>172</v>
      </c>
      <c r="B257" s="129"/>
      <c r="C257" s="119" t="s">
        <v>173</v>
      </c>
      <c r="D257" s="36" t="s">
        <v>174</v>
      </c>
      <c r="E257" s="37">
        <v>0</v>
      </c>
      <c r="F257" s="38">
        <v>192</v>
      </c>
      <c r="G257" s="38">
        <v>6981</v>
      </c>
      <c r="H257" s="38">
        <v>0</v>
      </c>
      <c r="I257" s="38">
        <v>0</v>
      </c>
      <c r="J257" s="29">
        <f t="shared" si="99"/>
        <v>7173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2"/>
        <v>0</v>
      </c>
      <c r="Q257" s="41">
        <f t="shared" si="101"/>
        <v>7173</v>
      </c>
      <c r="R257" s="88"/>
    </row>
    <row r="258" spans="1:18" x14ac:dyDescent="0.3">
      <c r="A258" s="128"/>
      <c r="B258" s="129"/>
      <c r="C258" s="119"/>
      <c r="D258" s="36"/>
      <c r="E258" s="42"/>
      <c r="F258" s="43"/>
      <c r="G258" s="43"/>
      <c r="H258" s="43"/>
      <c r="I258" s="43"/>
      <c r="J258" s="34">
        <f t="shared" si="99"/>
        <v>0</v>
      </c>
      <c r="K258" s="55"/>
      <c r="L258" s="43"/>
      <c r="M258" s="34">
        <f t="shared" si="103"/>
        <v>0</v>
      </c>
      <c r="N258" s="55"/>
      <c r="O258" s="43"/>
      <c r="P258" s="34">
        <f t="shared" si="102"/>
        <v>0</v>
      </c>
      <c r="Q258" s="35">
        <f t="shared" si="101"/>
        <v>0</v>
      </c>
      <c r="R258" s="88"/>
    </row>
    <row r="259" spans="1:18" x14ac:dyDescent="0.3">
      <c r="A259" s="128" t="s">
        <v>175</v>
      </c>
      <c r="B259" s="129"/>
      <c r="C259" s="119" t="s">
        <v>176</v>
      </c>
      <c r="D259" s="36" t="s">
        <v>160</v>
      </c>
      <c r="E259" s="37">
        <v>0</v>
      </c>
      <c r="F259" s="38">
        <v>0</v>
      </c>
      <c r="G259" s="38">
        <v>0</v>
      </c>
      <c r="H259" s="38">
        <v>570</v>
      </c>
      <c r="I259" s="38">
        <v>0</v>
      </c>
      <c r="J259" s="29">
        <f t="shared" si="99"/>
        <v>570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2"/>
        <v>0</v>
      </c>
      <c r="Q259" s="41">
        <f t="shared" si="101"/>
        <v>570</v>
      </c>
      <c r="R259" s="88"/>
    </row>
    <row r="260" spans="1:18" x14ac:dyDescent="0.3">
      <c r="A260" s="128"/>
      <c r="B260" s="129"/>
      <c r="C260" s="119"/>
      <c r="D260" s="36"/>
      <c r="E260" s="42"/>
      <c r="F260" s="43"/>
      <c r="G260" s="43"/>
      <c r="H260" s="43"/>
      <c r="I260" s="43"/>
      <c r="J260" s="34">
        <f t="shared" si="99"/>
        <v>0</v>
      </c>
      <c r="K260" s="55"/>
      <c r="L260" s="43"/>
      <c r="M260" s="34">
        <f t="shared" si="103"/>
        <v>0</v>
      </c>
      <c r="N260" s="55"/>
      <c r="O260" s="43"/>
      <c r="P260" s="34">
        <f t="shared" si="102"/>
        <v>0</v>
      </c>
      <c r="Q260" s="35">
        <f t="shared" si="101"/>
        <v>0</v>
      </c>
      <c r="R260" s="88"/>
    </row>
    <row r="261" spans="1:18" x14ac:dyDescent="0.3">
      <c r="A261" s="128" t="s">
        <v>177</v>
      </c>
      <c r="B261" s="129"/>
      <c r="C261" s="119" t="s">
        <v>178</v>
      </c>
      <c r="D261" s="36" t="s">
        <v>160</v>
      </c>
      <c r="E261" s="37">
        <v>0</v>
      </c>
      <c r="F261" s="38">
        <v>0</v>
      </c>
      <c r="G261" s="38">
        <v>70</v>
      </c>
      <c r="H261" s="38">
        <v>0</v>
      </c>
      <c r="I261" s="38">
        <v>0</v>
      </c>
      <c r="J261" s="29">
        <f t="shared" si="99"/>
        <v>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2"/>
        <v>0</v>
      </c>
      <c r="Q261" s="41">
        <f t="shared" si="101"/>
        <v>70</v>
      </c>
      <c r="R261" s="88"/>
    </row>
    <row r="262" spans="1:18" x14ac:dyDescent="0.3">
      <c r="A262" s="128"/>
      <c r="B262" s="129"/>
      <c r="C262" s="119"/>
      <c r="D262" s="36"/>
      <c r="E262" s="42"/>
      <c r="F262" s="43"/>
      <c r="G262" s="43"/>
      <c r="H262" s="43"/>
      <c r="I262" s="43"/>
      <c r="J262" s="34">
        <f t="shared" si="99"/>
        <v>0</v>
      </c>
      <c r="K262" s="55"/>
      <c r="L262" s="43"/>
      <c r="M262" s="34">
        <f t="shared" si="103"/>
        <v>0</v>
      </c>
      <c r="N262" s="55"/>
      <c r="O262" s="43"/>
      <c r="P262" s="34">
        <f t="shared" si="102"/>
        <v>0</v>
      </c>
      <c r="Q262" s="35">
        <f t="shared" si="101"/>
        <v>0</v>
      </c>
      <c r="R262" s="88"/>
    </row>
    <row r="263" spans="1:18" x14ac:dyDescent="0.3">
      <c r="A263" s="128" t="s">
        <v>179</v>
      </c>
      <c r="B263" s="129"/>
      <c r="C263" s="119" t="s">
        <v>180</v>
      </c>
      <c r="D263" s="36" t="s">
        <v>181</v>
      </c>
      <c r="E263" s="37">
        <v>0</v>
      </c>
      <c r="F263" s="38">
        <v>0</v>
      </c>
      <c r="G263" s="38">
        <v>4640</v>
      </c>
      <c r="H263" s="38">
        <v>0</v>
      </c>
      <c r="I263" s="38">
        <v>0</v>
      </c>
      <c r="J263" s="29">
        <f>SUM(E263:I263)</f>
        <v>4640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2"/>
        <v>0</v>
      </c>
      <c r="Q263" s="41">
        <f t="shared" si="101"/>
        <v>4640</v>
      </c>
      <c r="R263" s="88"/>
    </row>
    <row r="264" spans="1:18" x14ac:dyDescent="0.3">
      <c r="A264" s="128"/>
      <c r="B264" s="129"/>
      <c r="C264" s="119"/>
      <c r="D264" s="36"/>
      <c r="E264" s="42"/>
      <c r="F264" s="43"/>
      <c r="G264" s="43"/>
      <c r="H264" s="43"/>
      <c r="I264" s="43"/>
      <c r="J264" s="34">
        <f>SUM(E264:I264)</f>
        <v>0</v>
      </c>
      <c r="K264" s="55"/>
      <c r="L264" s="43"/>
      <c r="M264" s="34">
        <f>SUM(K264:L264)</f>
        <v>0</v>
      </c>
      <c r="N264" s="55"/>
      <c r="O264" s="43"/>
      <c r="P264" s="34">
        <f t="shared" si="102"/>
        <v>0</v>
      </c>
      <c r="Q264" s="35">
        <f t="shared" si="101"/>
        <v>0</v>
      </c>
      <c r="R264" s="88"/>
    </row>
    <row r="265" spans="1:18" x14ac:dyDescent="0.3">
      <c r="A265" s="128" t="s">
        <v>295</v>
      </c>
      <c r="B265" s="129"/>
      <c r="C265" s="119" t="s">
        <v>296</v>
      </c>
      <c r="D265" s="36" t="s">
        <v>181</v>
      </c>
      <c r="E265" s="37">
        <v>0</v>
      </c>
      <c r="F265" s="38">
        <v>0</v>
      </c>
      <c r="G265" s="38">
        <v>1162</v>
      </c>
      <c r="H265" s="38">
        <v>0</v>
      </c>
      <c r="I265" s="38">
        <v>0</v>
      </c>
      <c r="J265" s="29">
        <f t="shared" si="99"/>
        <v>1162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2"/>
        <v>0</v>
      </c>
      <c r="Q265" s="41">
        <f t="shared" si="101"/>
        <v>1162</v>
      </c>
      <c r="R265" s="88"/>
    </row>
    <row r="266" spans="1:18" ht="14.4" thickBot="1" x14ac:dyDescent="0.35">
      <c r="A266" s="133"/>
      <c r="B266" s="134"/>
      <c r="C266" s="135"/>
      <c r="D266" s="50"/>
      <c r="E266" s="51"/>
      <c r="F266" s="45"/>
      <c r="G266" s="45"/>
      <c r="H266" s="45"/>
      <c r="I266" s="45"/>
      <c r="J266" s="24">
        <f t="shared" si="99"/>
        <v>0</v>
      </c>
      <c r="K266" s="56"/>
      <c r="L266" s="45"/>
      <c r="M266" s="24">
        <f t="shared" si="103"/>
        <v>0</v>
      </c>
      <c r="N266" s="56"/>
      <c r="O266" s="45"/>
      <c r="P266" s="24">
        <f t="shared" si="102"/>
        <v>0</v>
      </c>
      <c r="Q266" s="25">
        <f t="shared" si="101"/>
        <v>0</v>
      </c>
      <c r="R266" s="88"/>
    </row>
    <row r="267" spans="1:18" ht="14.4" thickBot="1" x14ac:dyDescent="0.35">
      <c r="D267" s="48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8"/>
    </row>
    <row r="268" spans="1:18" x14ac:dyDescent="0.3">
      <c r="A268" s="120" t="s">
        <v>182</v>
      </c>
      <c r="B268" s="121"/>
      <c r="C268" s="124" t="s">
        <v>183</v>
      </c>
      <c r="D268" s="126"/>
      <c r="E268" s="16">
        <f>E270+E272+E274+E276+E278+E280+E282+E284+E286</f>
        <v>0</v>
      </c>
      <c r="F268" s="17">
        <f t="shared" ref="E268:I269" si="104">F270+F272+F274+F276+F278+F280+F282+F284+F286</f>
        <v>0</v>
      </c>
      <c r="G268" s="17">
        <f>G270+G272+G274+G276+G278+G280+G282+G284+G286</f>
        <v>68400</v>
      </c>
      <c r="H268" s="17">
        <f t="shared" si="104"/>
        <v>0</v>
      </c>
      <c r="I268" s="17">
        <f>I270+I272+I274+I276+I278+I280+I282+I284+I286</f>
        <v>11946</v>
      </c>
      <c r="J268" s="19">
        <f>SUM(E268:I268)</f>
        <v>80346</v>
      </c>
      <c r="K268" s="52">
        <f>K270+K272+K274+K276+K278+K280+K282+K284+K286</f>
        <v>18000</v>
      </c>
      <c r="L268" s="17">
        <f>L270+L272+L274+L276+L278+L280+L282+L284+L286</f>
        <v>0</v>
      </c>
      <c r="M268" s="19">
        <f>SUM(K268:L268)</f>
        <v>18000</v>
      </c>
      <c r="N268" s="52">
        <f>N270+N272+N274+N276+N278+N280+N282+N284+N286</f>
        <v>0</v>
      </c>
      <c r="O268" s="17">
        <f>O270+O272+O274+O276+O278+O280+O282+O284+O286</f>
        <v>48750</v>
      </c>
      <c r="P268" s="19">
        <f>SUM(N268:O268)</f>
        <v>48750</v>
      </c>
      <c r="Q268" s="20">
        <f>P268+M268+J268</f>
        <v>147096</v>
      </c>
      <c r="R268" s="88"/>
    </row>
    <row r="269" spans="1:18" ht="14.4" thickBot="1" x14ac:dyDescent="0.35">
      <c r="A269" s="122"/>
      <c r="B269" s="123"/>
      <c r="C269" s="125"/>
      <c r="D269" s="127"/>
      <c r="E269" s="21">
        <f t="shared" si="104"/>
        <v>0</v>
      </c>
      <c r="F269" s="22">
        <f t="shared" si="104"/>
        <v>0</v>
      </c>
      <c r="G269" s="22">
        <f t="shared" si="104"/>
        <v>0</v>
      </c>
      <c r="H269" s="22">
        <f t="shared" si="104"/>
        <v>0</v>
      </c>
      <c r="I269" s="22">
        <f t="shared" si="104"/>
        <v>0</v>
      </c>
      <c r="J269" s="24">
        <f t="shared" ref="J269:J287" si="105">SUM(E269:I269)</f>
        <v>0</v>
      </c>
      <c r="K269" s="53">
        <f>K271+K273+K275+K277+K279+K281+K283+K285+K287</f>
        <v>0</v>
      </c>
      <c r="L269" s="22">
        <f>L271+L273+L275+L277+L279+L281+L283+L285+L287</f>
        <v>0</v>
      </c>
      <c r="M269" s="24">
        <f t="shared" ref="M269:M285" si="106">SUM(K269:L269)</f>
        <v>0</v>
      </c>
      <c r="N269" s="53">
        <f>N271+N273+N275+N277+N279+N281+N283+N285+N287</f>
        <v>0</v>
      </c>
      <c r="O269" s="22">
        <f>O271+O273+O275+O277+O279+O281+O283+O285+O287</f>
        <v>0</v>
      </c>
      <c r="P269" s="24">
        <f t="shared" ref="P269:P287" si="107">SUM(N269:O269)</f>
        <v>0</v>
      </c>
      <c r="Q269" s="25">
        <f t="shared" ref="Q269:Q287" si="108">P269+M269+J269</f>
        <v>0</v>
      </c>
      <c r="R269" s="88"/>
    </row>
    <row r="270" spans="1:18" hidden="1" x14ac:dyDescent="0.3">
      <c r="A270" s="118" t="s">
        <v>184</v>
      </c>
      <c r="B270" s="116"/>
      <c r="C270" s="114" t="s">
        <v>185</v>
      </c>
      <c r="D270" s="156"/>
      <c r="E270" s="26">
        <v>0</v>
      </c>
      <c r="F270" s="27">
        <v>0</v>
      </c>
      <c r="G270" s="27">
        <v>0</v>
      </c>
      <c r="H270" s="27">
        <v>0</v>
      </c>
      <c r="I270" s="27">
        <v>0</v>
      </c>
      <c r="J270" s="29">
        <f t="shared" si="105"/>
        <v>0</v>
      </c>
      <c r="K270" s="54">
        <v>0</v>
      </c>
      <c r="L270" s="27">
        <v>0</v>
      </c>
      <c r="M270" s="29">
        <f>SUM(K270:L270)</f>
        <v>0</v>
      </c>
      <c r="N270" s="54">
        <v>0</v>
      </c>
      <c r="O270" s="27">
        <v>0</v>
      </c>
      <c r="P270" s="29">
        <f t="shared" si="107"/>
        <v>0</v>
      </c>
      <c r="Q270" s="30">
        <f t="shared" si="108"/>
        <v>0</v>
      </c>
      <c r="R270" s="88"/>
    </row>
    <row r="271" spans="1:18" hidden="1" x14ac:dyDescent="0.3">
      <c r="A271" s="128"/>
      <c r="B271" s="129"/>
      <c r="C271" s="119"/>
      <c r="D271" s="130"/>
      <c r="E271" s="42"/>
      <c r="F271" s="43"/>
      <c r="G271" s="43"/>
      <c r="H271" s="43"/>
      <c r="I271" s="43"/>
      <c r="J271" s="34"/>
      <c r="K271" s="55"/>
      <c r="L271" s="43"/>
      <c r="M271" s="34">
        <f t="shared" si="106"/>
        <v>0</v>
      </c>
      <c r="N271" s="55"/>
      <c r="O271" s="43"/>
      <c r="P271" s="34">
        <f t="shared" si="107"/>
        <v>0</v>
      </c>
      <c r="Q271" s="35">
        <f t="shared" si="108"/>
        <v>0</v>
      </c>
      <c r="R271" s="88"/>
    </row>
    <row r="272" spans="1:18" x14ac:dyDescent="0.3">
      <c r="A272" s="128" t="s">
        <v>186</v>
      </c>
      <c r="B272" s="129"/>
      <c r="C272" s="119" t="s">
        <v>187</v>
      </c>
      <c r="D272" s="36" t="s">
        <v>26</v>
      </c>
      <c r="E272" s="37">
        <v>0</v>
      </c>
      <c r="F272" s="38">
        <v>0</v>
      </c>
      <c r="G272" s="38">
        <v>68200</v>
      </c>
      <c r="H272" s="38">
        <v>0</v>
      </c>
      <c r="I272" s="38">
        <v>0</v>
      </c>
      <c r="J272" s="29">
        <f t="shared" si="105"/>
        <v>68200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0</v>
      </c>
      <c r="P272" s="40">
        <f t="shared" si="107"/>
        <v>0</v>
      </c>
      <c r="Q272" s="41">
        <f t="shared" si="108"/>
        <v>68200</v>
      </c>
      <c r="R272" s="88"/>
    </row>
    <row r="273" spans="1:19" x14ac:dyDescent="0.3">
      <c r="A273" s="128"/>
      <c r="B273" s="129"/>
      <c r="C273" s="119"/>
      <c r="D273" s="36"/>
      <c r="E273" s="42"/>
      <c r="F273" s="43"/>
      <c r="G273" s="43"/>
      <c r="H273" s="43"/>
      <c r="I273" s="43"/>
      <c r="J273" s="34">
        <f t="shared" si="105"/>
        <v>0</v>
      </c>
      <c r="K273" s="55"/>
      <c r="L273" s="43"/>
      <c r="M273" s="34">
        <f t="shared" si="106"/>
        <v>0</v>
      </c>
      <c r="N273" s="55"/>
      <c r="O273" s="43"/>
      <c r="P273" s="34">
        <f t="shared" si="107"/>
        <v>0</v>
      </c>
      <c r="Q273" s="35">
        <f t="shared" si="108"/>
        <v>0</v>
      </c>
      <c r="R273" s="88"/>
    </row>
    <row r="274" spans="1:19" hidden="1" x14ac:dyDescent="0.3">
      <c r="A274" s="128" t="s">
        <v>188</v>
      </c>
      <c r="B274" s="129"/>
      <c r="C274" s="119" t="s">
        <v>297</v>
      </c>
      <c r="D274" s="36" t="s">
        <v>112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5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7"/>
        <v>0</v>
      </c>
      <c r="Q274" s="41">
        <f t="shared" si="108"/>
        <v>0</v>
      </c>
      <c r="R274" s="128" t="s">
        <v>188</v>
      </c>
      <c r="S274" s="104">
        <f>Q274+Q276</f>
        <v>10000</v>
      </c>
    </row>
    <row r="275" spans="1:19" hidden="1" x14ac:dyDescent="0.3">
      <c r="A275" s="128"/>
      <c r="B275" s="129"/>
      <c r="C275" s="119"/>
      <c r="D275" s="36"/>
      <c r="E275" s="42"/>
      <c r="F275" s="43"/>
      <c r="G275" s="43"/>
      <c r="H275" s="43"/>
      <c r="I275" s="43"/>
      <c r="J275" s="34">
        <f t="shared" si="105"/>
        <v>0</v>
      </c>
      <c r="K275" s="55"/>
      <c r="L275" s="43"/>
      <c r="M275" s="34">
        <f t="shared" si="106"/>
        <v>0</v>
      </c>
      <c r="N275" s="55"/>
      <c r="O275" s="43"/>
      <c r="P275" s="34">
        <f t="shared" si="107"/>
        <v>0</v>
      </c>
      <c r="Q275" s="35">
        <f t="shared" si="108"/>
        <v>0</v>
      </c>
      <c r="R275" s="128"/>
      <c r="S275" s="105">
        <f>Q275+Q277</f>
        <v>0</v>
      </c>
    </row>
    <row r="276" spans="1:19" x14ac:dyDescent="0.3">
      <c r="A276" s="128" t="s">
        <v>188</v>
      </c>
      <c r="B276" s="129"/>
      <c r="C276" s="119" t="s">
        <v>298</v>
      </c>
      <c r="D276" s="36" t="s">
        <v>26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5"/>
        <v>0</v>
      </c>
      <c r="K276" s="44">
        <v>10000</v>
      </c>
      <c r="L276" s="38">
        <v>0</v>
      </c>
      <c r="M276" s="40">
        <f>SUM(K276:L276)</f>
        <v>10000</v>
      </c>
      <c r="N276" s="44">
        <v>0</v>
      </c>
      <c r="O276" s="38">
        <v>0</v>
      </c>
      <c r="P276" s="40">
        <f t="shared" si="107"/>
        <v>0</v>
      </c>
      <c r="Q276" s="41">
        <f t="shared" si="108"/>
        <v>10000</v>
      </c>
      <c r="R276" s="88"/>
    </row>
    <row r="277" spans="1:19" x14ac:dyDescent="0.3">
      <c r="A277" s="128"/>
      <c r="B277" s="129"/>
      <c r="C277" s="119"/>
      <c r="D277" s="36"/>
      <c r="E277" s="42"/>
      <c r="F277" s="43"/>
      <c r="G277" s="43"/>
      <c r="H277" s="43"/>
      <c r="I277" s="43"/>
      <c r="J277" s="34">
        <f t="shared" si="105"/>
        <v>0</v>
      </c>
      <c r="K277" s="55"/>
      <c r="L277" s="43"/>
      <c r="M277" s="34">
        <f t="shared" si="106"/>
        <v>0</v>
      </c>
      <c r="N277" s="55"/>
      <c r="O277" s="43"/>
      <c r="P277" s="34">
        <f t="shared" si="107"/>
        <v>0</v>
      </c>
      <c r="Q277" s="35">
        <f t="shared" si="108"/>
        <v>0</v>
      </c>
      <c r="R277" s="88"/>
    </row>
    <row r="278" spans="1:19" x14ac:dyDescent="0.3">
      <c r="A278" s="128" t="s">
        <v>189</v>
      </c>
      <c r="B278" s="129"/>
      <c r="C278" s="119" t="s">
        <v>190</v>
      </c>
      <c r="D278" s="36" t="s">
        <v>26</v>
      </c>
      <c r="E278" s="37">
        <v>0</v>
      </c>
      <c r="F278" s="38">
        <v>0</v>
      </c>
      <c r="G278" s="38">
        <v>200</v>
      </c>
      <c r="H278" s="38">
        <v>0</v>
      </c>
      <c r="I278" s="38">
        <v>0</v>
      </c>
      <c r="J278" s="29">
        <f t="shared" si="105"/>
        <v>200</v>
      </c>
      <c r="K278" s="44">
        <v>8000</v>
      </c>
      <c r="L278" s="38">
        <v>0</v>
      </c>
      <c r="M278" s="40">
        <f>SUM(K278:L278)</f>
        <v>8000</v>
      </c>
      <c r="N278" s="44">
        <v>0</v>
      </c>
      <c r="O278" s="38">
        <v>0</v>
      </c>
      <c r="P278" s="40">
        <f t="shared" si="107"/>
        <v>0</v>
      </c>
      <c r="Q278" s="41">
        <f t="shared" si="108"/>
        <v>8200</v>
      </c>
      <c r="R278" s="88"/>
    </row>
    <row r="279" spans="1:19" x14ac:dyDescent="0.3">
      <c r="A279" s="128"/>
      <c r="B279" s="129"/>
      <c r="C279" s="119"/>
      <c r="D279" s="36"/>
      <c r="E279" s="42"/>
      <c r="F279" s="43"/>
      <c r="G279" s="43"/>
      <c r="H279" s="43"/>
      <c r="I279" s="43"/>
      <c r="J279" s="34">
        <f t="shared" si="105"/>
        <v>0</v>
      </c>
      <c r="K279" s="55"/>
      <c r="L279" s="43"/>
      <c r="M279" s="34">
        <f t="shared" si="106"/>
        <v>0</v>
      </c>
      <c r="N279" s="55"/>
      <c r="O279" s="43"/>
      <c r="P279" s="34">
        <f t="shared" si="107"/>
        <v>0</v>
      </c>
      <c r="Q279" s="35">
        <f t="shared" si="108"/>
        <v>0</v>
      </c>
      <c r="R279" s="88"/>
    </row>
    <row r="280" spans="1:19" x14ac:dyDescent="0.3">
      <c r="A280" s="128" t="s">
        <v>191</v>
      </c>
      <c r="B280" s="129"/>
      <c r="C280" s="119" t="s">
        <v>194</v>
      </c>
      <c r="D280" s="36" t="s">
        <v>112</v>
      </c>
      <c r="E280" s="37">
        <v>0</v>
      </c>
      <c r="F280" s="38">
        <v>0</v>
      </c>
      <c r="G280" s="38">
        <v>0</v>
      </c>
      <c r="H280" s="38">
        <v>0</v>
      </c>
      <c r="I280" s="38">
        <v>3279</v>
      </c>
      <c r="J280" s="29">
        <f t="shared" si="105"/>
        <v>3279</v>
      </c>
      <c r="K280" s="44">
        <v>0</v>
      </c>
      <c r="L280" s="38">
        <v>0</v>
      </c>
      <c r="M280" s="40">
        <f>SUM(K280:L280)</f>
        <v>0</v>
      </c>
      <c r="N280" s="44">
        <v>0</v>
      </c>
      <c r="O280" s="97">
        <v>15317</v>
      </c>
      <c r="P280" s="40">
        <f t="shared" si="107"/>
        <v>15317</v>
      </c>
      <c r="Q280" s="41">
        <f t="shared" si="108"/>
        <v>18596</v>
      </c>
      <c r="R280" s="128" t="s">
        <v>191</v>
      </c>
      <c r="S280" s="104">
        <f>Q280+Q282+Q284</f>
        <v>60696</v>
      </c>
    </row>
    <row r="281" spans="1:19" x14ac:dyDescent="0.3">
      <c r="A281" s="128"/>
      <c r="B281" s="129"/>
      <c r="C281" s="119"/>
      <c r="D281" s="36"/>
      <c r="E281" s="42"/>
      <c r="F281" s="43"/>
      <c r="G281" s="43"/>
      <c r="H281" s="43"/>
      <c r="I281" s="43"/>
      <c r="J281" s="34">
        <f t="shared" si="105"/>
        <v>0</v>
      </c>
      <c r="K281" s="55"/>
      <c r="L281" s="43"/>
      <c r="M281" s="34">
        <f t="shared" si="106"/>
        <v>0</v>
      </c>
      <c r="N281" s="55"/>
      <c r="O281" s="98"/>
      <c r="P281" s="34">
        <f t="shared" si="107"/>
        <v>0</v>
      </c>
      <c r="Q281" s="35">
        <f t="shared" si="108"/>
        <v>0</v>
      </c>
      <c r="R281" s="128"/>
      <c r="S281" s="105">
        <f>Q281+Q283+Q285</f>
        <v>0</v>
      </c>
    </row>
    <row r="282" spans="1:19" x14ac:dyDescent="0.3">
      <c r="A282" s="128" t="s">
        <v>191</v>
      </c>
      <c r="B282" s="129"/>
      <c r="C282" s="113" t="s">
        <v>192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97">
        <v>4030</v>
      </c>
      <c r="J282" s="29">
        <f t="shared" si="105"/>
        <v>4030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7">
        <v>16753</v>
      </c>
      <c r="P282" s="40">
        <f t="shared" si="107"/>
        <v>16753</v>
      </c>
      <c r="Q282" s="41">
        <f t="shared" si="108"/>
        <v>20783</v>
      </c>
      <c r="R282" s="88"/>
    </row>
    <row r="283" spans="1:19" x14ac:dyDescent="0.3">
      <c r="A283" s="128"/>
      <c r="B283" s="129"/>
      <c r="C283" s="114"/>
      <c r="D283" s="36"/>
      <c r="E283" s="42"/>
      <c r="F283" s="43"/>
      <c r="G283" s="43"/>
      <c r="H283" s="43"/>
      <c r="I283" s="98"/>
      <c r="J283" s="34">
        <f t="shared" si="105"/>
        <v>0</v>
      </c>
      <c r="K283" s="55"/>
      <c r="L283" s="43"/>
      <c r="M283" s="34">
        <f t="shared" si="106"/>
        <v>0</v>
      </c>
      <c r="N283" s="55"/>
      <c r="O283" s="98"/>
      <c r="P283" s="34">
        <f t="shared" si="107"/>
        <v>0</v>
      </c>
      <c r="Q283" s="35">
        <f t="shared" si="108"/>
        <v>0</v>
      </c>
      <c r="R283" s="88"/>
    </row>
    <row r="284" spans="1:19" ht="12.75" customHeight="1" x14ac:dyDescent="0.3">
      <c r="A284" s="128" t="s">
        <v>191</v>
      </c>
      <c r="B284" s="129"/>
      <c r="C284" s="113" t="s">
        <v>193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7">
        <v>4637</v>
      </c>
      <c r="J284" s="29">
        <f t="shared" si="105"/>
        <v>4637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7">
        <v>16680</v>
      </c>
      <c r="P284" s="40">
        <f t="shared" si="107"/>
        <v>16680</v>
      </c>
      <c r="Q284" s="41">
        <f t="shared" si="108"/>
        <v>21317</v>
      </c>
      <c r="R284" s="88"/>
    </row>
    <row r="285" spans="1:19" x14ac:dyDescent="0.3">
      <c r="A285" s="128"/>
      <c r="B285" s="129"/>
      <c r="C285" s="114"/>
      <c r="D285" s="36"/>
      <c r="E285" s="42"/>
      <c r="F285" s="43"/>
      <c r="G285" s="43"/>
      <c r="H285" s="43"/>
      <c r="I285" s="43"/>
      <c r="J285" s="34">
        <f t="shared" si="105"/>
        <v>0</v>
      </c>
      <c r="K285" s="55"/>
      <c r="L285" s="43"/>
      <c r="M285" s="34">
        <f t="shared" si="106"/>
        <v>0</v>
      </c>
      <c r="N285" s="55"/>
      <c r="O285" s="43"/>
      <c r="P285" s="34">
        <f t="shared" si="107"/>
        <v>0</v>
      </c>
      <c r="Q285" s="35">
        <f t="shared" si="108"/>
        <v>0</v>
      </c>
      <c r="R285" s="88"/>
    </row>
    <row r="286" spans="1:19" ht="13.8" hidden="1" customHeight="1" x14ac:dyDescent="0.3">
      <c r="A286" s="128" t="s">
        <v>191</v>
      </c>
      <c r="B286" s="129"/>
      <c r="C286" s="119" t="s">
        <v>195</v>
      </c>
      <c r="D286" s="36" t="s">
        <v>26</v>
      </c>
      <c r="E286" s="37">
        <v>0</v>
      </c>
      <c r="F286" s="38">
        <v>0</v>
      </c>
      <c r="G286" s="38">
        <v>0</v>
      </c>
      <c r="H286" s="38">
        <v>0</v>
      </c>
      <c r="I286" s="38">
        <v>0</v>
      </c>
      <c r="J286" s="29">
        <f t="shared" si="105"/>
        <v>0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38">
        <v>0</v>
      </c>
      <c r="P286" s="40">
        <f t="shared" si="107"/>
        <v>0</v>
      </c>
      <c r="Q286" s="41">
        <f t="shared" si="108"/>
        <v>0</v>
      </c>
      <c r="R286" s="88"/>
    </row>
    <row r="287" spans="1:19" ht="14.4" hidden="1" customHeight="1" x14ac:dyDescent="0.3">
      <c r="A287" s="133"/>
      <c r="B287" s="134"/>
      <c r="C287" s="135"/>
      <c r="D287" s="50"/>
      <c r="E287" s="51"/>
      <c r="F287" s="45"/>
      <c r="G287" s="45"/>
      <c r="H287" s="45"/>
      <c r="I287" s="45"/>
      <c r="J287" s="24">
        <f t="shared" si="105"/>
        <v>0</v>
      </c>
      <c r="K287" s="56"/>
      <c r="L287" s="45"/>
      <c r="M287" s="24">
        <v>0</v>
      </c>
      <c r="N287" s="56"/>
      <c r="O287" s="45"/>
      <c r="P287" s="24">
        <f t="shared" si="107"/>
        <v>0</v>
      </c>
      <c r="Q287" s="25">
        <f t="shared" si="108"/>
        <v>0</v>
      </c>
      <c r="R287" s="88"/>
    </row>
    <row r="288" spans="1:19" ht="14.4" thickBot="1" x14ac:dyDescent="0.35">
      <c r="D288" s="48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8"/>
    </row>
    <row r="289" spans="1:18" x14ac:dyDescent="0.3">
      <c r="A289" s="120" t="s">
        <v>196</v>
      </c>
      <c r="B289" s="121"/>
      <c r="C289" s="124" t="s">
        <v>197</v>
      </c>
      <c r="D289" s="126"/>
      <c r="E289" s="16">
        <f>E291+E293+E295+E297+E317+E319+E321+E343+E345+E347</f>
        <v>378651</v>
      </c>
      <c r="F289" s="17">
        <f>F291+F293+F295+F297+F317+F319+F321+F343+F345+F347</f>
        <v>135838</v>
      </c>
      <c r="G289" s="17">
        <f>G291+G293+G295+G297+G317+G319+G321+G345+G347</f>
        <v>126055</v>
      </c>
      <c r="H289" s="17">
        <f>H291+H293+H295+H297+H317+H319+H321+H345+H347+H349</f>
        <v>11141</v>
      </c>
      <c r="I289" s="17">
        <f>I291+I293+I295+I297+I317+I319+I321+I343+I345+I347</f>
        <v>0</v>
      </c>
      <c r="J289" s="19">
        <f>SUM(E289:I289)</f>
        <v>651685</v>
      </c>
      <c r="K289" s="52">
        <f>K291+K293+K295+K297+K317+K319+K321+K343+K345+K347</f>
        <v>0</v>
      </c>
      <c r="L289" s="17">
        <f>L291+L293+L295+L297+L317+L319+L321+L343+L345+L347</f>
        <v>0</v>
      </c>
      <c r="M289" s="19">
        <f>SUM(K289:L289)</f>
        <v>0</v>
      </c>
      <c r="N289" s="52">
        <f>N291+N293+N295+N297+N317+N319+N321+N343+N345+N347</f>
        <v>0</v>
      </c>
      <c r="O289" s="17">
        <f>O291+O293+O295+O297+O317+O319+O321+O343+O345+O347</f>
        <v>0</v>
      </c>
      <c r="P289" s="18">
        <f>SUM(N289:O289)</f>
        <v>0</v>
      </c>
      <c r="Q289" s="61">
        <f>P289+M289+J289</f>
        <v>651685</v>
      </c>
      <c r="R289" s="88"/>
    </row>
    <row r="290" spans="1:18" ht="14.4" thickBot="1" x14ac:dyDescent="0.35">
      <c r="A290" s="122"/>
      <c r="B290" s="123"/>
      <c r="C290" s="125"/>
      <c r="D290" s="127"/>
      <c r="E290" s="21">
        <f>E292+E294+E296+E298+E318+E320+E322+E344+E346+E348</f>
        <v>0</v>
      </c>
      <c r="F290" s="22">
        <f>F292+F294+F296+F298+F318+F320+F322+F344+F346+F348</f>
        <v>0</v>
      </c>
      <c r="G290" s="22">
        <f>G292+G294+G296+G298+G318+G320+G322+G346+G348</f>
        <v>0</v>
      </c>
      <c r="H290" s="22">
        <f>H292+H294+H296+H298+H318+H320+H322+H350+H346+H348</f>
        <v>0</v>
      </c>
      <c r="I290" s="22">
        <f>I292+I294+I296+I298+I318+I320+I322+I344+I346+I348</f>
        <v>0</v>
      </c>
      <c r="J290" s="24">
        <f>SUM(E290:I290)</f>
        <v>0</v>
      </c>
      <c r="K290" s="53">
        <f>K292+K294+K296+K298+K318+K320+K322+K344+K346+K348</f>
        <v>0</v>
      </c>
      <c r="L290" s="22">
        <f>L292+L294+L296+L298+L318+L320+L322+L344+L346+L348</f>
        <v>0</v>
      </c>
      <c r="M290" s="24">
        <f>SUM(K290:L290)</f>
        <v>0</v>
      </c>
      <c r="N290" s="53">
        <f>N292+N294+N296+N298+N318+N320+N322+N344+N346+N348</f>
        <v>0</v>
      </c>
      <c r="O290" s="22">
        <f>O292+O294+O296+O298+O318+O320+O322+O344+O346+O348+O350</f>
        <v>0</v>
      </c>
      <c r="P290" s="23">
        <f>SUM(N290:O290)</f>
        <v>0</v>
      </c>
      <c r="Q290" s="62">
        <f>P290+M290+J290</f>
        <v>0</v>
      </c>
      <c r="R290" s="88"/>
    </row>
    <row r="291" spans="1:18" x14ac:dyDescent="0.3">
      <c r="A291" s="118" t="s">
        <v>198</v>
      </c>
      <c r="B291" s="116"/>
      <c r="C291" s="114" t="s">
        <v>199</v>
      </c>
      <c r="D291" s="49" t="s">
        <v>41</v>
      </c>
      <c r="E291" s="96">
        <v>378651</v>
      </c>
      <c r="F291" s="27">
        <v>135838</v>
      </c>
      <c r="G291" s="27">
        <v>0</v>
      </c>
      <c r="H291" s="27">
        <v>0</v>
      </c>
      <c r="I291" s="27">
        <v>0</v>
      </c>
      <c r="J291" s="29">
        <f t="shared" ref="J291:J319" si="109">SUM(E291:I291)</f>
        <v>514489</v>
      </c>
      <c r="K291" s="54"/>
      <c r="L291" s="27">
        <v>0</v>
      </c>
      <c r="M291" s="29">
        <f t="shared" ref="M291:M303" si="110">SUM(K291:L291)</f>
        <v>0</v>
      </c>
      <c r="N291" s="54">
        <v>0</v>
      </c>
      <c r="O291" s="27">
        <v>0</v>
      </c>
      <c r="P291" s="28">
        <f t="shared" ref="P291:P348" si="111">SUM(N291:O291)</f>
        <v>0</v>
      </c>
      <c r="Q291" s="63">
        <f t="shared" ref="Q291:Q350" si="112">P291+M291+J291</f>
        <v>514489</v>
      </c>
      <c r="R291" s="88"/>
    </row>
    <row r="292" spans="1:18" x14ac:dyDescent="0.3">
      <c r="A292" s="128"/>
      <c r="B292" s="129"/>
      <c r="C292" s="119"/>
      <c r="D292" s="36"/>
      <c r="E292" s="42"/>
      <c r="F292" s="43"/>
      <c r="G292" s="43"/>
      <c r="H292" s="43"/>
      <c r="I292" s="43"/>
      <c r="J292" s="34">
        <f t="shared" si="109"/>
        <v>0</v>
      </c>
      <c r="K292" s="55"/>
      <c r="L292" s="43"/>
      <c r="M292" s="34">
        <f t="shared" si="110"/>
        <v>0</v>
      </c>
      <c r="N292" s="55"/>
      <c r="O292" s="43"/>
      <c r="P292" s="33">
        <f t="shared" si="111"/>
        <v>0</v>
      </c>
      <c r="Q292" s="64">
        <f t="shared" si="112"/>
        <v>0</v>
      </c>
      <c r="R292" s="88"/>
    </row>
    <row r="293" spans="1:18" x14ac:dyDescent="0.3">
      <c r="A293" s="128" t="s">
        <v>198</v>
      </c>
      <c r="B293" s="129"/>
      <c r="C293" s="119" t="s">
        <v>200</v>
      </c>
      <c r="D293" s="36"/>
      <c r="E293" s="37">
        <v>0</v>
      </c>
      <c r="F293" s="38">
        <v>0</v>
      </c>
      <c r="G293" s="38">
        <v>2000</v>
      </c>
      <c r="H293" s="38">
        <v>0</v>
      </c>
      <c r="I293" s="38">
        <v>0</v>
      </c>
      <c r="J293" s="40">
        <f t="shared" si="109"/>
        <v>2000</v>
      </c>
      <c r="K293" s="44">
        <v>0</v>
      </c>
      <c r="L293" s="38">
        <v>0</v>
      </c>
      <c r="M293" s="40">
        <f t="shared" si="110"/>
        <v>0</v>
      </c>
      <c r="N293" s="44">
        <v>0</v>
      </c>
      <c r="O293" s="38">
        <v>0</v>
      </c>
      <c r="P293" s="39">
        <f t="shared" si="111"/>
        <v>0</v>
      </c>
      <c r="Q293" s="65">
        <f t="shared" si="112"/>
        <v>2000</v>
      </c>
      <c r="R293" s="88"/>
    </row>
    <row r="294" spans="1:18" x14ac:dyDescent="0.3">
      <c r="A294" s="128"/>
      <c r="B294" s="129"/>
      <c r="C294" s="119"/>
      <c r="D294" s="36"/>
      <c r="E294" s="42"/>
      <c r="F294" s="43"/>
      <c r="G294" s="43"/>
      <c r="H294" s="43"/>
      <c r="I294" s="43"/>
      <c r="J294" s="34">
        <f t="shared" si="109"/>
        <v>0</v>
      </c>
      <c r="K294" s="55"/>
      <c r="L294" s="43"/>
      <c r="M294" s="34">
        <f t="shared" si="110"/>
        <v>0</v>
      </c>
      <c r="N294" s="55"/>
      <c r="O294" s="43"/>
      <c r="P294" s="33">
        <f t="shared" si="111"/>
        <v>0</v>
      </c>
      <c r="Q294" s="64">
        <f t="shared" si="112"/>
        <v>0</v>
      </c>
      <c r="R294" s="88"/>
    </row>
    <row r="295" spans="1:18" x14ac:dyDescent="0.3">
      <c r="A295" s="128" t="s">
        <v>198</v>
      </c>
      <c r="B295" s="129"/>
      <c r="C295" s="119" t="s">
        <v>201</v>
      </c>
      <c r="D295" s="36"/>
      <c r="E295" s="37">
        <v>0</v>
      </c>
      <c r="F295" s="38">
        <v>0</v>
      </c>
      <c r="G295" s="38">
        <v>17000</v>
      </c>
      <c r="H295" s="38">
        <v>0</v>
      </c>
      <c r="I295" s="38">
        <v>0</v>
      </c>
      <c r="J295" s="40">
        <f t="shared" si="109"/>
        <v>17000</v>
      </c>
      <c r="K295" s="44">
        <v>0</v>
      </c>
      <c r="L295" s="38">
        <v>0</v>
      </c>
      <c r="M295" s="40">
        <f t="shared" si="110"/>
        <v>0</v>
      </c>
      <c r="N295" s="44">
        <v>0</v>
      </c>
      <c r="O295" s="38">
        <v>0</v>
      </c>
      <c r="P295" s="39">
        <f t="shared" si="111"/>
        <v>0</v>
      </c>
      <c r="Q295" s="65">
        <f t="shared" si="112"/>
        <v>17000</v>
      </c>
      <c r="R295" s="88"/>
    </row>
    <row r="296" spans="1:18" x14ac:dyDescent="0.3">
      <c r="A296" s="128"/>
      <c r="B296" s="129"/>
      <c r="C296" s="119"/>
      <c r="D296" s="36"/>
      <c r="E296" s="42"/>
      <c r="F296" s="43"/>
      <c r="G296" s="43"/>
      <c r="H296" s="43"/>
      <c r="I296" s="43"/>
      <c r="J296" s="34">
        <f t="shared" si="109"/>
        <v>0</v>
      </c>
      <c r="K296" s="55"/>
      <c r="L296" s="43"/>
      <c r="M296" s="34">
        <f t="shared" si="110"/>
        <v>0</v>
      </c>
      <c r="N296" s="55"/>
      <c r="O296" s="43"/>
      <c r="P296" s="33">
        <f t="shared" si="111"/>
        <v>0</v>
      </c>
      <c r="Q296" s="64">
        <f t="shared" si="112"/>
        <v>0</v>
      </c>
      <c r="R296" s="88"/>
    </row>
    <row r="297" spans="1:18" x14ac:dyDescent="0.3">
      <c r="A297" s="128" t="s">
        <v>198</v>
      </c>
      <c r="B297" s="129"/>
      <c r="C297" s="119" t="s">
        <v>202</v>
      </c>
      <c r="D297" s="36"/>
      <c r="E297" s="37">
        <f t="shared" ref="E297:I298" si="113">E299+E301+E303+E305+E307+E309+E311+E313+E315</f>
        <v>0</v>
      </c>
      <c r="F297" s="38">
        <f t="shared" si="113"/>
        <v>0</v>
      </c>
      <c r="G297" s="38">
        <f>G299+G301+G303+G305+G307+G309+G311+G313+G315</f>
        <v>19450</v>
      </c>
      <c r="H297" s="38">
        <f t="shared" ref="H297:I297" si="114">H299+H301+H303+H305+H307+H309+H311+H313+H315</f>
        <v>0</v>
      </c>
      <c r="I297" s="38">
        <f t="shared" si="114"/>
        <v>0</v>
      </c>
      <c r="J297" s="40">
        <f t="shared" si="109"/>
        <v>19450</v>
      </c>
      <c r="K297" s="44">
        <f t="shared" ref="K297:L298" si="115">K299+K301+K303+K305+K307+K309+K311+K313+K315</f>
        <v>0</v>
      </c>
      <c r="L297" s="38">
        <f t="shared" si="115"/>
        <v>0</v>
      </c>
      <c r="M297" s="40">
        <f t="shared" si="110"/>
        <v>0</v>
      </c>
      <c r="N297" s="44">
        <f t="shared" ref="N297:O298" si="116">N299+N301+N303+N305+N307+N309+N311+N313+N315</f>
        <v>0</v>
      </c>
      <c r="O297" s="38">
        <f t="shared" si="116"/>
        <v>0</v>
      </c>
      <c r="P297" s="39">
        <f t="shared" si="111"/>
        <v>0</v>
      </c>
      <c r="Q297" s="65">
        <f t="shared" si="112"/>
        <v>19450</v>
      </c>
      <c r="R297" s="88"/>
    </row>
    <row r="298" spans="1:18" x14ac:dyDescent="0.3">
      <c r="A298" s="128"/>
      <c r="B298" s="129"/>
      <c r="C298" s="119"/>
      <c r="D298" s="36"/>
      <c r="E298" s="31">
        <f t="shared" si="113"/>
        <v>0</v>
      </c>
      <c r="F298" s="32">
        <f t="shared" si="113"/>
        <v>0</v>
      </c>
      <c r="G298" s="32">
        <f t="shared" si="113"/>
        <v>0</v>
      </c>
      <c r="H298" s="32">
        <f t="shared" si="113"/>
        <v>0</v>
      </c>
      <c r="I298" s="32">
        <f t="shared" si="113"/>
        <v>0</v>
      </c>
      <c r="J298" s="34">
        <f t="shared" si="109"/>
        <v>0</v>
      </c>
      <c r="K298" s="57">
        <f t="shared" si="115"/>
        <v>0</v>
      </c>
      <c r="L298" s="32">
        <f t="shared" si="115"/>
        <v>0</v>
      </c>
      <c r="M298" s="34">
        <f t="shared" si="110"/>
        <v>0</v>
      </c>
      <c r="N298" s="57">
        <f t="shared" si="116"/>
        <v>0</v>
      </c>
      <c r="O298" s="32">
        <f t="shared" si="116"/>
        <v>0</v>
      </c>
      <c r="P298" s="33">
        <f t="shared" si="111"/>
        <v>0</v>
      </c>
      <c r="Q298" s="64">
        <f t="shared" si="112"/>
        <v>0</v>
      </c>
      <c r="R298" s="88"/>
    </row>
    <row r="299" spans="1:18" x14ac:dyDescent="0.3">
      <c r="A299" s="128"/>
      <c r="B299" s="129" t="s">
        <v>203</v>
      </c>
      <c r="C299" s="119" t="s">
        <v>204</v>
      </c>
      <c r="D299" s="36"/>
      <c r="E299" s="37">
        <v>0</v>
      </c>
      <c r="F299" s="38">
        <v>0</v>
      </c>
      <c r="G299" s="97">
        <v>3500</v>
      </c>
      <c r="H299" s="38">
        <v>0</v>
      </c>
      <c r="I299" s="38">
        <v>0</v>
      </c>
      <c r="J299" s="40">
        <f t="shared" si="109"/>
        <v>3500</v>
      </c>
      <c r="K299" s="44">
        <v>0</v>
      </c>
      <c r="L299" s="38">
        <v>0</v>
      </c>
      <c r="M299" s="40">
        <f t="shared" si="110"/>
        <v>0</v>
      </c>
      <c r="N299" s="44">
        <v>0</v>
      </c>
      <c r="O299" s="38">
        <v>0</v>
      </c>
      <c r="P299" s="39">
        <f t="shared" si="111"/>
        <v>0</v>
      </c>
      <c r="Q299" s="65">
        <f t="shared" si="112"/>
        <v>3500</v>
      </c>
      <c r="R299" s="88"/>
    </row>
    <row r="300" spans="1:18" x14ac:dyDescent="0.3">
      <c r="A300" s="128"/>
      <c r="B300" s="129"/>
      <c r="C300" s="119"/>
      <c r="D300" s="36"/>
      <c r="E300" s="42"/>
      <c r="F300" s="43"/>
      <c r="G300" s="98"/>
      <c r="H300" s="43"/>
      <c r="I300" s="43"/>
      <c r="J300" s="34">
        <f t="shared" si="109"/>
        <v>0</v>
      </c>
      <c r="K300" s="55"/>
      <c r="L300" s="43"/>
      <c r="M300" s="34">
        <f t="shared" si="110"/>
        <v>0</v>
      </c>
      <c r="N300" s="55"/>
      <c r="O300" s="43"/>
      <c r="P300" s="33">
        <f t="shared" si="111"/>
        <v>0</v>
      </c>
      <c r="Q300" s="64">
        <f t="shared" si="112"/>
        <v>0</v>
      </c>
      <c r="R300" s="88"/>
    </row>
    <row r="301" spans="1:18" x14ac:dyDescent="0.3">
      <c r="A301" s="128"/>
      <c r="B301" s="129" t="s">
        <v>205</v>
      </c>
      <c r="C301" s="119" t="s">
        <v>206</v>
      </c>
      <c r="D301" s="36"/>
      <c r="E301" s="37">
        <v>0</v>
      </c>
      <c r="F301" s="38">
        <v>0</v>
      </c>
      <c r="G301" s="97">
        <v>50</v>
      </c>
      <c r="H301" s="38">
        <v>0</v>
      </c>
      <c r="I301" s="38">
        <v>0</v>
      </c>
      <c r="J301" s="40">
        <f t="shared" si="109"/>
        <v>50</v>
      </c>
      <c r="K301" s="44">
        <v>0</v>
      </c>
      <c r="L301" s="38">
        <v>0</v>
      </c>
      <c r="M301" s="40">
        <f t="shared" si="110"/>
        <v>0</v>
      </c>
      <c r="N301" s="44">
        <v>0</v>
      </c>
      <c r="O301" s="38">
        <v>0</v>
      </c>
      <c r="P301" s="39">
        <f t="shared" si="111"/>
        <v>0</v>
      </c>
      <c r="Q301" s="65">
        <f t="shared" si="112"/>
        <v>50</v>
      </c>
      <c r="R301" s="88"/>
    </row>
    <row r="302" spans="1:18" x14ac:dyDescent="0.3">
      <c r="A302" s="128"/>
      <c r="B302" s="129"/>
      <c r="C302" s="119"/>
      <c r="D302" s="36"/>
      <c r="E302" s="42"/>
      <c r="F302" s="43"/>
      <c r="G302" s="98"/>
      <c r="H302" s="43"/>
      <c r="I302" s="43"/>
      <c r="J302" s="34">
        <f t="shared" si="109"/>
        <v>0</v>
      </c>
      <c r="K302" s="55"/>
      <c r="L302" s="43"/>
      <c r="M302" s="34">
        <f t="shared" si="110"/>
        <v>0</v>
      </c>
      <c r="N302" s="55"/>
      <c r="O302" s="43"/>
      <c r="P302" s="33">
        <f t="shared" si="111"/>
        <v>0</v>
      </c>
      <c r="Q302" s="64">
        <f t="shared" si="112"/>
        <v>0</v>
      </c>
      <c r="R302" s="88"/>
    </row>
    <row r="303" spans="1:18" x14ac:dyDescent="0.3">
      <c r="A303" s="128"/>
      <c r="B303" s="129" t="s">
        <v>207</v>
      </c>
      <c r="C303" s="119" t="s">
        <v>208</v>
      </c>
      <c r="D303" s="36"/>
      <c r="E303" s="37">
        <v>0</v>
      </c>
      <c r="F303" s="38">
        <v>0</v>
      </c>
      <c r="G303" s="97">
        <v>3000</v>
      </c>
      <c r="H303" s="38">
        <v>0</v>
      </c>
      <c r="I303" s="38">
        <v>0</v>
      </c>
      <c r="J303" s="40">
        <f t="shared" si="109"/>
        <v>3000</v>
      </c>
      <c r="K303" s="44">
        <v>0</v>
      </c>
      <c r="L303" s="38">
        <v>0</v>
      </c>
      <c r="M303" s="40">
        <f t="shared" si="110"/>
        <v>0</v>
      </c>
      <c r="N303" s="44">
        <v>0</v>
      </c>
      <c r="O303" s="38">
        <v>0</v>
      </c>
      <c r="P303" s="39">
        <f t="shared" si="111"/>
        <v>0</v>
      </c>
      <c r="Q303" s="65">
        <f t="shared" si="112"/>
        <v>3000</v>
      </c>
      <c r="R303" s="88"/>
    </row>
    <row r="304" spans="1:18" x14ac:dyDescent="0.3">
      <c r="A304" s="128"/>
      <c r="B304" s="129"/>
      <c r="C304" s="119"/>
      <c r="D304" s="36"/>
      <c r="E304" s="42"/>
      <c r="F304" s="43"/>
      <c r="G304" s="98"/>
      <c r="H304" s="43"/>
      <c r="I304" s="43"/>
      <c r="J304" s="34">
        <f t="shared" si="109"/>
        <v>0</v>
      </c>
      <c r="K304" s="55"/>
      <c r="L304" s="43"/>
      <c r="M304" s="34">
        <f t="shared" ref="M304:M348" si="117">SUM(K304:L304)</f>
        <v>0</v>
      </c>
      <c r="N304" s="55"/>
      <c r="O304" s="43"/>
      <c r="P304" s="33">
        <f t="shared" si="111"/>
        <v>0</v>
      </c>
      <c r="Q304" s="64">
        <f t="shared" si="112"/>
        <v>0</v>
      </c>
      <c r="R304" s="88"/>
    </row>
    <row r="305" spans="1:18" x14ac:dyDescent="0.3">
      <c r="A305" s="128"/>
      <c r="B305" s="129" t="s">
        <v>209</v>
      </c>
      <c r="C305" s="119" t="s">
        <v>210</v>
      </c>
      <c r="D305" s="36"/>
      <c r="E305" s="37">
        <v>0</v>
      </c>
      <c r="F305" s="38">
        <v>0</v>
      </c>
      <c r="G305" s="97">
        <v>500</v>
      </c>
      <c r="H305" s="38">
        <v>0</v>
      </c>
      <c r="I305" s="38">
        <v>0</v>
      </c>
      <c r="J305" s="40">
        <f t="shared" si="109"/>
        <v>500</v>
      </c>
      <c r="K305" s="44">
        <v>0</v>
      </c>
      <c r="L305" s="38">
        <v>0</v>
      </c>
      <c r="M305" s="40">
        <f t="shared" si="117"/>
        <v>0</v>
      </c>
      <c r="N305" s="44">
        <v>0</v>
      </c>
      <c r="O305" s="38">
        <v>0</v>
      </c>
      <c r="P305" s="39">
        <f t="shared" si="111"/>
        <v>0</v>
      </c>
      <c r="Q305" s="65">
        <f t="shared" si="112"/>
        <v>500</v>
      </c>
      <c r="R305" s="88"/>
    </row>
    <row r="306" spans="1:18" x14ac:dyDescent="0.3">
      <c r="A306" s="128"/>
      <c r="B306" s="129"/>
      <c r="C306" s="119"/>
      <c r="D306" s="36"/>
      <c r="E306" s="42"/>
      <c r="F306" s="43"/>
      <c r="G306" s="98"/>
      <c r="H306" s="43"/>
      <c r="I306" s="43"/>
      <c r="J306" s="34">
        <f t="shared" si="109"/>
        <v>0</v>
      </c>
      <c r="K306" s="55"/>
      <c r="L306" s="43"/>
      <c r="M306" s="34">
        <f t="shared" si="117"/>
        <v>0</v>
      </c>
      <c r="N306" s="55"/>
      <c r="O306" s="43"/>
      <c r="P306" s="33">
        <f t="shared" si="111"/>
        <v>0</v>
      </c>
      <c r="Q306" s="64">
        <f t="shared" si="112"/>
        <v>0</v>
      </c>
      <c r="R306" s="88"/>
    </row>
    <row r="307" spans="1:18" x14ac:dyDescent="0.3">
      <c r="A307" s="128"/>
      <c r="B307" s="129" t="s">
        <v>211</v>
      </c>
      <c r="C307" s="119" t="s">
        <v>212</v>
      </c>
      <c r="D307" s="36"/>
      <c r="E307" s="37">
        <v>0</v>
      </c>
      <c r="F307" s="38">
        <v>0</v>
      </c>
      <c r="G307" s="97">
        <v>8000</v>
      </c>
      <c r="H307" s="38">
        <v>0</v>
      </c>
      <c r="I307" s="38">
        <v>0</v>
      </c>
      <c r="J307" s="40">
        <f t="shared" si="109"/>
        <v>8000</v>
      </c>
      <c r="K307" s="44">
        <v>0</v>
      </c>
      <c r="L307" s="38">
        <v>0</v>
      </c>
      <c r="M307" s="40">
        <f t="shared" si="117"/>
        <v>0</v>
      </c>
      <c r="N307" s="44">
        <v>0</v>
      </c>
      <c r="O307" s="38">
        <v>0</v>
      </c>
      <c r="P307" s="39">
        <f t="shared" si="111"/>
        <v>0</v>
      </c>
      <c r="Q307" s="65">
        <f t="shared" si="112"/>
        <v>8000</v>
      </c>
      <c r="R307" s="88"/>
    </row>
    <row r="308" spans="1:18" x14ac:dyDescent="0.3">
      <c r="A308" s="128"/>
      <c r="B308" s="129"/>
      <c r="C308" s="119"/>
      <c r="D308" s="36"/>
      <c r="E308" s="42"/>
      <c r="F308" s="43"/>
      <c r="G308" s="98"/>
      <c r="H308" s="43"/>
      <c r="I308" s="43"/>
      <c r="J308" s="34">
        <f t="shared" si="109"/>
        <v>0</v>
      </c>
      <c r="K308" s="55"/>
      <c r="L308" s="43"/>
      <c r="M308" s="34">
        <f t="shared" si="117"/>
        <v>0</v>
      </c>
      <c r="N308" s="55"/>
      <c r="O308" s="43"/>
      <c r="P308" s="33">
        <f t="shared" si="111"/>
        <v>0</v>
      </c>
      <c r="Q308" s="64">
        <f t="shared" si="112"/>
        <v>0</v>
      </c>
      <c r="R308" s="88"/>
    </row>
    <row r="309" spans="1:18" x14ac:dyDescent="0.3">
      <c r="A309" s="128"/>
      <c r="B309" s="129" t="s">
        <v>213</v>
      </c>
      <c r="C309" s="119" t="s">
        <v>214</v>
      </c>
      <c r="D309" s="36"/>
      <c r="E309" s="37">
        <v>0</v>
      </c>
      <c r="F309" s="38">
        <v>0</v>
      </c>
      <c r="G309" s="97">
        <v>800</v>
      </c>
      <c r="H309" s="38">
        <v>0</v>
      </c>
      <c r="I309" s="38">
        <v>0</v>
      </c>
      <c r="J309" s="40">
        <f t="shared" si="109"/>
        <v>800</v>
      </c>
      <c r="K309" s="44">
        <v>0</v>
      </c>
      <c r="L309" s="38">
        <v>0</v>
      </c>
      <c r="M309" s="40">
        <f t="shared" si="117"/>
        <v>0</v>
      </c>
      <c r="N309" s="44">
        <v>0</v>
      </c>
      <c r="O309" s="38">
        <v>0</v>
      </c>
      <c r="P309" s="39">
        <f t="shared" si="111"/>
        <v>0</v>
      </c>
      <c r="Q309" s="65">
        <f t="shared" si="112"/>
        <v>800</v>
      </c>
      <c r="R309" s="88"/>
    </row>
    <row r="310" spans="1:18" x14ac:dyDescent="0.3">
      <c r="A310" s="128"/>
      <c r="B310" s="129"/>
      <c r="C310" s="119"/>
      <c r="D310" s="36"/>
      <c r="E310" s="42"/>
      <c r="F310" s="43"/>
      <c r="G310" s="98"/>
      <c r="H310" s="43"/>
      <c r="I310" s="43"/>
      <c r="J310" s="34">
        <f t="shared" si="109"/>
        <v>0</v>
      </c>
      <c r="K310" s="55"/>
      <c r="L310" s="43"/>
      <c r="M310" s="34">
        <f t="shared" si="117"/>
        <v>0</v>
      </c>
      <c r="N310" s="55"/>
      <c r="O310" s="43"/>
      <c r="P310" s="33">
        <f t="shared" si="111"/>
        <v>0</v>
      </c>
      <c r="Q310" s="64">
        <f t="shared" si="112"/>
        <v>0</v>
      </c>
      <c r="R310" s="88"/>
    </row>
    <row r="311" spans="1:18" x14ac:dyDescent="0.3">
      <c r="A311" s="128"/>
      <c r="B311" s="129" t="s">
        <v>215</v>
      </c>
      <c r="C311" s="119" t="s">
        <v>216</v>
      </c>
      <c r="D311" s="36"/>
      <c r="E311" s="37">
        <v>0</v>
      </c>
      <c r="F311" s="38">
        <v>0</v>
      </c>
      <c r="G311" s="97">
        <v>500</v>
      </c>
      <c r="H311" s="38">
        <v>0</v>
      </c>
      <c r="I311" s="38">
        <v>0</v>
      </c>
      <c r="J311" s="40">
        <f t="shared" si="109"/>
        <v>500</v>
      </c>
      <c r="K311" s="44">
        <v>0</v>
      </c>
      <c r="L311" s="38">
        <v>0</v>
      </c>
      <c r="M311" s="40">
        <f t="shared" si="117"/>
        <v>0</v>
      </c>
      <c r="N311" s="44">
        <v>0</v>
      </c>
      <c r="O311" s="38">
        <v>0</v>
      </c>
      <c r="P311" s="39">
        <f t="shared" si="111"/>
        <v>0</v>
      </c>
      <c r="Q311" s="65">
        <f t="shared" si="112"/>
        <v>500</v>
      </c>
      <c r="R311" s="88"/>
    </row>
    <row r="312" spans="1:18" x14ac:dyDescent="0.3">
      <c r="A312" s="128"/>
      <c r="B312" s="129"/>
      <c r="C312" s="119"/>
      <c r="D312" s="36"/>
      <c r="E312" s="42"/>
      <c r="F312" s="43"/>
      <c r="G312" s="98"/>
      <c r="H312" s="43"/>
      <c r="I312" s="43"/>
      <c r="J312" s="34">
        <f t="shared" si="109"/>
        <v>0</v>
      </c>
      <c r="K312" s="55"/>
      <c r="L312" s="43"/>
      <c r="M312" s="34">
        <f t="shared" si="117"/>
        <v>0</v>
      </c>
      <c r="N312" s="55"/>
      <c r="O312" s="43"/>
      <c r="P312" s="33">
        <f t="shared" si="111"/>
        <v>0</v>
      </c>
      <c r="Q312" s="64">
        <f t="shared" si="112"/>
        <v>0</v>
      </c>
      <c r="R312" s="88"/>
    </row>
    <row r="313" spans="1:18" x14ac:dyDescent="0.3">
      <c r="A313" s="128"/>
      <c r="B313" s="129" t="s">
        <v>217</v>
      </c>
      <c r="C313" s="119" t="s">
        <v>325</v>
      </c>
      <c r="D313" s="36"/>
      <c r="E313" s="37">
        <v>0</v>
      </c>
      <c r="F313" s="38">
        <v>0</v>
      </c>
      <c r="G313" s="97">
        <v>2500</v>
      </c>
      <c r="H313" s="38">
        <v>0</v>
      </c>
      <c r="I313" s="38">
        <v>0</v>
      </c>
      <c r="J313" s="40">
        <f t="shared" ref="J313:J314" si="118">SUM(E313:I313)</f>
        <v>2500</v>
      </c>
      <c r="K313" s="44">
        <v>0</v>
      </c>
      <c r="L313" s="38">
        <v>0</v>
      </c>
      <c r="M313" s="40">
        <f t="shared" ref="M313:M314" si="119">SUM(K313:L313)</f>
        <v>0</v>
      </c>
      <c r="N313" s="44">
        <v>0</v>
      </c>
      <c r="O313" s="38">
        <v>0</v>
      </c>
      <c r="P313" s="39">
        <f t="shared" ref="P313:P314" si="120">SUM(N313:O313)</f>
        <v>0</v>
      </c>
      <c r="Q313" s="65">
        <f t="shared" si="112"/>
        <v>2500</v>
      </c>
      <c r="R313" s="88"/>
    </row>
    <row r="314" spans="1:18" x14ac:dyDescent="0.3">
      <c r="A314" s="128"/>
      <c r="B314" s="129"/>
      <c r="C314" s="119"/>
      <c r="D314" s="36"/>
      <c r="E314" s="42"/>
      <c r="F314" s="43"/>
      <c r="G314" s="43"/>
      <c r="H314" s="43"/>
      <c r="I314" s="43"/>
      <c r="J314" s="34">
        <f t="shared" si="118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20"/>
        <v>0</v>
      </c>
      <c r="Q314" s="64">
        <f t="shared" si="112"/>
        <v>0</v>
      </c>
      <c r="R314" s="88"/>
    </row>
    <row r="315" spans="1:18" x14ac:dyDescent="0.3">
      <c r="A315" s="128"/>
      <c r="B315" s="129" t="s">
        <v>217</v>
      </c>
      <c r="C315" s="119" t="s">
        <v>326</v>
      </c>
      <c r="D315" s="36"/>
      <c r="E315" s="37">
        <v>0</v>
      </c>
      <c r="F315" s="38">
        <v>0</v>
      </c>
      <c r="G315" s="97">
        <v>600</v>
      </c>
      <c r="H315" s="38">
        <v>0</v>
      </c>
      <c r="I315" s="38">
        <v>0</v>
      </c>
      <c r="J315" s="40">
        <f t="shared" si="109"/>
        <v>600</v>
      </c>
      <c r="K315" s="44">
        <v>0</v>
      </c>
      <c r="L315" s="38">
        <v>0</v>
      </c>
      <c r="M315" s="40">
        <f t="shared" si="117"/>
        <v>0</v>
      </c>
      <c r="N315" s="44">
        <v>0</v>
      </c>
      <c r="O315" s="38">
        <v>0</v>
      </c>
      <c r="P315" s="39">
        <f t="shared" si="111"/>
        <v>0</v>
      </c>
      <c r="Q315" s="65">
        <f t="shared" si="112"/>
        <v>600</v>
      </c>
      <c r="R315" s="88"/>
    </row>
    <row r="316" spans="1:18" x14ac:dyDescent="0.3">
      <c r="A316" s="128"/>
      <c r="B316" s="129"/>
      <c r="C316" s="119"/>
      <c r="D316" s="36"/>
      <c r="E316" s="42"/>
      <c r="F316" s="43"/>
      <c r="G316" s="43"/>
      <c r="H316" s="43"/>
      <c r="I316" s="43"/>
      <c r="J316" s="34">
        <f t="shared" si="109"/>
        <v>0</v>
      </c>
      <c r="K316" s="55"/>
      <c r="L316" s="43"/>
      <c r="M316" s="34">
        <f t="shared" si="117"/>
        <v>0</v>
      </c>
      <c r="N316" s="55"/>
      <c r="O316" s="43"/>
      <c r="P316" s="33">
        <f t="shared" si="111"/>
        <v>0</v>
      </c>
      <c r="Q316" s="64">
        <f t="shared" si="112"/>
        <v>0</v>
      </c>
      <c r="R316" s="88"/>
    </row>
    <row r="317" spans="1:18" x14ac:dyDescent="0.3">
      <c r="A317" s="128" t="s">
        <v>198</v>
      </c>
      <c r="B317" s="115"/>
      <c r="C317" s="113" t="s">
        <v>218</v>
      </c>
      <c r="D317" s="36"/>
      <c r="E317" s="37">
        <v>0</v>
      </c>
      <c r="F317" s="38">
        <v>0</v>
      </c>
      <c r="G317" s="97">
        <v>20800</v>
      </c>
      <c r="H317" s="38">
        <v>0</v>
      </c>
      <c r="I317" s="38">
        <v>0</v>
      </c>
      <c r="J317" s="40">
        <f t="shared" si="109"/>
        <v>20800</v>
      </c>
      <c r="K317" s="44">
        <v>0</v>
      </c>
      <c r="L317" s="38">
        <v>0</v>
      </c>
      <c r="M317" s="40">
        <f t="shared" si="117"/>
        <v>0</v>
      </c>
      <c r="N317" s="44">
        <v>0</v>
      </c>
      <c r="O317" s="38">
        <v>0</v>
      </c>
      <c r="P317" s="39">
        <f t="shared" si="111"/>
        <v>0</v>
      </c>
      <c r="Q317" s="65">
        <f t="shared" si="112"/>
        <v>20800</v>
      </c>
      <c r="R317" s="88"/>
    </row>
    <row r="318" spans="1:18" x14ac:dyDescent="0.3">
      <c r="A318" s="128"/>
      <c r="B318" s="116"/>
      <c r="C318" s="114"/>
      <c r="D318" s="36"/>
      <c r="E318" s="42"/>
      <c r="F318" s="43"/>
      <c r="G318" s="98"/>
      <c r="H318" s="43"/>
      <c r="I318" s="43"/>
      <c r="J318" s="34">
        <f t="shared" si="109"/>
        <v>0</v>
      </c>
      <c r="K318" s="55"/>
      <c r="L318" s="43"/>
      <c r="M318" s="34">
        <f t="shared" si="117"/>
        <v>0</v>
      </c>
      <c r="N318" s="55"/>
      <c r="O318" s="43"/>
      <c r="P318" s="33">
        <f t="shared" si="111"/>
        <v>0</v>
      </c>
      <c r="Q318" s="64">
        <f t="shared" si="112"/>
        <v>0</v>
      </c>
      <c r="R318" s="88"/>
    </row>
    <row r="319" spans="1:18" x14ac:dyDescent="0.3">
      <c r="A319" s="128" t="s">
        <v>198</v>
      </c>
      <c r="B319" s="115"/>
      <c r="C319" s="113" t="s">
        <v>219</v>
      </c>
      <c r="D319" s="36"/>
      <c r="E319" s="37">
        <v>0</v>
      </c>
      <c r="F319" s="38">
        <v>0</v>
      </c>
      <c r="G319" s="97">
        <v>2000</v>
      </c>
      <c r="H319" s="38">
        <v>0</v>
      </c>
      <c r="I319" s="38">
        <v>0</v>
      </c>
      <c r="J319" s="40">
        <f t="shared" si="109"/>
        <v>2000</v>
      </c>
      <c r="K319" s="44">
        <v>0</v>
      </c>
      <c r="L319" s="38">
        <v>0</v>
      </c>
      <c r="M319" s="40">
        <f t="shared" si="117"/>
        <v>0</v>
      </c>
      <c r="N319" s="44">
        <v>0</v>
      </c>
      <c r="O319" s="38">
        <v>0</v>
      </c>
      <c r="P319" s="39">
        <f t="shared" si="111"/>
        <v>0</v>
      </c>
      <c r="Q319" s="65">
        <f t="shared" si="112"/>
        <v>2000</v>
      </c>
      <c r="R319" s="88"/>
    </row>
    <row r="320" spans="1:18" x14ac:dyDescent="0.3">
      <c r="A320" s="128"/>
      <c r="B320" s="116"/>
      <c r="C320" s="114"/>
      <c r="D320" s="36"/>
      <c r="E320" s="42"/>
      <c r="F320" s="43"/>
      <c r="G320" s="43"/>
      <c r="H320" s="43"/>
      <c r="I320" s="43"/>
      <c r="J320" s="34">
        <f t="shared" ref="J320:J348" si="121">SUM(E320:I320)</f>
        <v>0</v>
      </c>
      <c r="K320" s="55"/>
      <c r="L320" s="43"/>
      <c r="M320" s="34">
        <f t="shared" si="117"/>
        <v>0</v>
      </c>
      <c r="N320" s="55"/>
      <c r="O320" s="43"/>
      <c r="P320" s="33">
        <f t="shared" si="111"/>
        <v>0</v>
      </c>
      <c r="Q320" s="64">
        <f t="shared" si="112"/>
        <v>0</v>
      </c>
      <c r="R320" s="88"/>
    </row>
    <row r="321" spans="1:18" x14ac:dyDescent="0.3">
      <c r="A321" s="128" t="s">
        <v>198</v>
      </c>
      <c r="B321" s="129"/>
      <c r="C321" s="119" t="s">
        <v>220</v>
      </c>
      <c r="D321" s="36"/>
      <c r="E321" s="37">
        <f t="shared" ref="E321:I322" si="122">E323+E325+E327+E329+E331+E333+E335+E337+E339+E341+E343</f>
        <v>0</v>
      </c>
      <c r="F321" s="38">
        <f t="shared" si="122"/>
        <v>0</v>
      </c>
      <c r="G321" s="38">
        <f>G323+G325+G327+G329+G331+G333+G335+G337+G339+G341+G343</f>
        <v>64805</v>
      </c>
      <c r="H321" s="38">
        <f t="shared" ref="H321:I321" si="123">H323+H325+H327+H329+H331+H333+H335+H337+H339+H341+H343</f>
        <v>0</v>
      </c>
      <c r="I321" s="38">
        <f t="shared" si="123"/>
        <v>0</v>
      </c>
      <c r="J321" s="40">
        <f t="shared" si="121"/>
        <v>64805</v>
      </c>
      <c r="K321" s="44">
        <f t="shared" ref="K321:L322" si="124">K323+K325+K327+K329+K331+K333+K335+K337+K339+K341+K343</f>
        <v>0</v>
      </c>
      <c r="L321" s="38">
        <f t="shared" si="124"/>
        <v>0</v>
      </c>
      <c r="M321" s="40">
        <f t="shared" si="117"/>
        <v>0</v>
      </c>
      <c r="N321" s="44">
        <f t="shared" ref="N321:O322" si="125">N323+N325+N327+N329+N331+N333+N335+N337+N339+N341+N343</f>
        <v>0</v>
      </c>
      <c r="O321" s="38">
        <f t="shared" si="125"/>
        <v>0</v>
      </c>
      <c r="P321" s="39">
        <f t="shared" si="111"/>
        <v>0</v>
      </c>
      <c r="Q321" s="65">
        <f t="shared" si="112"/>
        <v>64805</v>
      </c>
      <c r="R321" s="88"/>
    </row>
    <row r="322" spans="1:18" x14ac:dyDescent="0.3">
      <c r="A322" s="128"/>
      <c r="B322" s="129"/>
      <c r="C322" s="119"/>
      <c r="D322" s="36"/>
      <c r="E322" s="31">
        <f t="shared" si="122"/>
        <v>0</v>
      </c>
      <c r="F322" s="32">
        <f t="shared" si="122"/>
        <v>0</v>
      </c>
      <c r="G322" s="32">
        <f t="shared" si="122"/>
        <v>0</v>
      </c>
      <c r="H322" s="32">
        <f t="shared" si="122"/>
        <v>0</v>
      </c>
      <c r="I322" s="32">
        <f t="shared" si="122"/>
        <v>0</v>
      </c>
      <c r="J322" s="34">
        <f t="shared" si="121"/>
        <v>0</v>
      </c>
      <c r="K322" s="57">
        <f t="shared" si="124"/>
        <v>0</v>
      </c>
      <c r="L322" s="32">
        <f t="shared" si="124"/>
        <v>0</v>
      </c>
      <c r="M322" s="34">
        <f t="shared" si="117"/>
        <v>0</v>
      </c>
      <c r="N322" s="57">
        <f t="shared" si="125"/>
        <v>0</v>
      </c>
      <c r="O322" s="32">
        <f t="shared" si="125"/>
        <v>0</v>
      </c>
      <c r="P322" s="33">
        <f t="shared" si="111"/>
        <v>0</v>
      </c>
      <c r="Q322" s="64">
        <f t="shared" si="112"/>
        <v>0</v>
      </c>
      <c r="R322" s="88"/>
    </row>
    <row r="323" spans="1:18" x14ac:dyDescent="0.3">
      <c r="A323" s="128"/>
      <c r="B323" s="129" t="s">
        <v>221</v>
      </c>
      <c r="C323" s="119" t="s">
        <v>222</v>
      </c>
      <c r="D323" s="36"/>
      <c r="E323" s="37">
        <v>0</v>
      </c>
      <c r="F323" s="38">
        <v>0</v>
      </c>
      <c r="G323" s="97">
        <v>2500</v>
      </c>
      <c r="H323" s="38">
        <v>0</v>
      </c>
      <c r="I323" s="38">
        <v>0</v>
      </c>
      <c r="J323" s="40">
        <f t="shared" si="121"/>
        <v>2500</v>
      </c>
      <c r="K323" s="44">
        <v>0</v>
      </c>
      <c r="L323" s="38">
        <v>0</v>
      </c>
      <c r="M323" s="40">
        <f t="shared" si="117"/>
        <v>0</v>
      </c>
      <c r="N323" s="44">
        <v>0</v>
      </c>
      <c r="O323" s="38">
        <v>0</v>
      </c>
      <c r="P323" s="39">
        <f t="shared" si="111"/>
        <v>0</v>
      </c>
      <c r="Q323" s="65">
        <f t="shared" si="112"/>
        <v>2500</v>
      </c>
      <c r="R323" s="88"/>
    </row>
    <row r="324" spans="1:18" x14ac:dyDescent="0.3">
      <c r="A324" s="128"/>
      <c r="B324" s="129"/>
      <c r="C324" s="119"/>
      <c r="D324" s="36"/>
      <c r="E324" s="42"/>
      <c r="F324" s="43"/>
      <c r="G324" s="98"/>
      <c r="H324" s="43"/>
      <c r="I324" s="43"/>
      <c r="J324" s="34">
        <f t="shared" si="121"/>
        <v>0</v>
      </c>
      <c r="K324" s="55"/>
      <c r="L324" s="43"/>
      <c r="M324" s="34">
        <f t="shared" si="117"/>
        <v>0</v>
      </c>
      <c r="N324" s="55"/>
      <c r="O324" s="43"/>
      <c r="P324" s="33">
        <f t="shared" si="111"/>
        <v>0</v>
      </c>
      <c r="Q324" s="64">
        <f t="shared" si="112"/>
        <v>0</v>
      </c>
      <c r="R324" s="88"/>
    </row>
    <row r="325" spans="1:18" x14ac:dyDescent="0.3">
      <c r="A325" s="128"/>
      <c r="B325" s="129" t="s">
        <v>223</v>
      </c>
      <c r="C325" s="119" t="s">
        <v>224</v>
      </c>
      <c r="D325" s="36"/>
      <c r="E325" s="37">
        <v>0</v>
      </c>
      <c r="F325" s="38">
        <v>0</v>
      </c>
      <c r="G325" s="97">
        <v>6500</v>
      </c>
      <c r="H325" s="38">
        <v>0</v>
      </c>
      <c r="I325" s="38">
        <v>0</v>
      </c>
      <c r="J325" s="40">
        <f t="shared" si="121"/>
        <v>6500</v>
      </c>
      <c r="K325" s="44">
        <v>0</v>
      </c>
      <c r="L325" s="38">
        <v>0</v>
      </c>
      <c r="M325" s="40">
        <f t="shared" si="117"/>
        <v>0</v>
      </c>
      <c r="N325" s="44">
        <v>0</v>
      </c>
      <c r="O325" s="38">
        <v>0</v>
      </c>
      <c r="P325" s="39">
        <f t="shared" si="111"/>
        <v>0</v>
      </c>
      <c r="Q325" s="65">
        <f t="shared" si="112"/>
        <v>6500</v>
      </c>
      <c r="R325" s="88"/>
    </row>
    <row r="326" spans="1:18" x14ac:dyDescent="0.3">
      <c r="A326" s="128"/>
      <c r="B326" s="129"/>
      <c r="C326" s="119"/>
      <c r="D326" s="36"/>
      <c r="E326" s="42"/>
      <c r="F326" s="43"/>
      <c r="G326" s="98"/>
      <c r="H326" s="43"/>
      <c r="I326" s="43"/>
      <c r="J326" s="34">
        <f t="shared" si="121"/>
        <v>0</v>
      </c>
      <c r="K326" s="55"/>
      <c r="L326" s="43"/>
      <c r="M326" s="34">
        <f t="shared" si="117"/>
        <v>0</v>
      </c>
      <c r="N326" s="55"/>
      <c r="O326" s="43"/>
      <c r="P326" s="33">
        <f t="shared" si="111"/>
        <v>0</v>
      </c>
      <c r="Q326" s="64">
        <f t="shared" si="112"/>
        <v>0</v>
      </c>
      <c r="R326" s="88"/>
    </row>
    <row r="327" spans="1:18" x14ac:dyDescent="0.3">
      <c r="A327" s="128"/>
      <c r="B327" s="129" t="s">
        <v>225</v>
      </c>
      <c r="C327" s="119" t="s">
        <v>226</v>
      </c>
      <c r="D327" s="36"/>
      <c r="E327" s="37">
        <v>0</v>
      </c>
      <c r="F327" s="38">
        <v>0</v>
      </c>
      <c r="G327" s="97">
        <v>5000</v>
      </c>
      <c r="H327" s="38">
        <v>0</v>
      </c>
      <c r="I327" s="38">
        <v>0</v>
      </c>
      <c r="J327" s="40">
        <f t="shared" si="121"/>
        <v>5000</v>
      </c>
      <c r="K327" s="44">
        <v>0</v>
      </c>
      <c r="L327" s="38">
        <v>0</v>
      </c>
      <c r="M327" s="40">
        <f t="shared" si="117"/>
        <v>0</v>
      </c>
      <c r="N327" s="44">
        <v>0</v>
      </c>
      <c r="O327" s="38">
        <v>0</v>
      </c>
      <c r="P327" s="39">
        <f t="shared" si="111"/>
        <v>0</v>
      </c>
      <c r="Q327" s="65">
        <f t="shared" si="112"/>
        <v>5000</v>
      </c>
      <c r="R327" s="88"/>
    </row>
    <row r="328" spans="1:18" x14ac:dyDescent="0.3">
      <c r="A328" s="128"/>
      <c r="B328" s="129"/>
      <c r="C328" s="119"/>
      <c r="D328" s="36"/>
      <c r="E328" s="42"/>
      <c r="F328" s="43"/>
      <c r="G328" s="98"/>
      <c r="H328" s="43"/>
      <c r="I328" s="43"/>
      <c r="J328" s="34">
        <f t="shared" si="121"/>
        <v>0</v>
      </c>
      <c r="K328" s="55"/>
      <c r="L328" s="43"/>
      <c r="M328" s="34">
        <f t="shared" si="117"/>
        <v>0</v>
      </c>
      <c r="N328" s="55"/>
      <c r="O328" s="43"/>
      <c r="P328" s="33">
        <f t="shared" si="111"/>
        <v>0</v>
      </c>
      <c r="Q328" s="64">
        <f t="shared" si="112"/>
        <v>0</v>
      </c>
      <c r="R328" s="88"/>
    </row>
    <row r="329" spans="1:18" x14ac:dyDescent="0.3">
      <c r="A329" s="128"/>
      <c r="B329" s="129" t="s">
        <v>227</v>
      </c>
      <c r="C329" s="119" t="s">
        <v>228</v>
      </c>
      <c r="D329" s="36"/>
      <c r="E329" s="37">
        <v>0</v>
      </c>
      <c r="F329" s="38">
        <v>0</v>
      </c>
      <c r="G329" s="97">
        <v>510</v>
      </c>
      <c r="H329" s="38">
        <v>0</v>
      </c>
      <c r="I329" s="38">
        <v>0</v>
      </c>
      <c r="J329" s="40">
        <f t="shared" si="121"/>
        <v>510</v>
      </c>
      <c r="K329" s="44">
        <v>0</v>
      </c>
      <c r="L329" s="38">
        <v>0</v>
      </c>
      <c r="M329" s="40">
        <f t="shared" si="117"/>
        <v>0</v>
      </c>
      <c r="N329" s="44">
        <v>0</v>
      </c>
      <c r="O329" s="38">
        <v>0</v>
      </c>
      <c r="P329" s="39">
        <f t="shared" si="111"/>
        <v>0</v>
      </c>
      <c r="Q329" s="65">
        <f t="shared" si="112"/>
        <v>510</v>
      </c>
      <c r="R329" s="88"/>
    </row>
    <row r="330" spans="1:18" x14ac:dyDescent="0.3">
      <c r="A330" s="128"/>
      <c r="B330" s="129"/>
      <c r="C330" s="119"/>
      <c r="D330" s="36"/>
      <c r="E330" s="42"/>
      <c r="F330" s="43"/>
      <c r="G330" s="98"/>
      <c r="H330" s="43"/>
      <c r="I330" s="43"/>
      <c r="J330" s="34">
        <f t="shared" si="121"/>
        <v>0</v>
      </c>
      <c r="K330" s="55"/>
      <c r="L330" s="43"/>
      <c r="M330" s="34">
        <f t="shared" si="117"/>
        <v>0</v>
      </c>
      <c r="N330" s="55"/>
      <c r="O330" s="43"/>
      <c r="P330" s="33">
        <f t="shared" si="111"/>
        <v>0</v>
      </c>
      <c r="Q330" s="64">
        <f t="shared" si="112"/>
        <v>0</v>
      </c>
      <c r="R330" s="88"/>
    </row>
    <row r="331" spans="1:18" x14ac:dyDescent="0.3">
      <c r="A331" s="128"/>
      <c r="B331" s="129" t="s">
        <v>229</v>
      </c>
      <c r="C331" s="119" t="s">
        <v>230</v>
      </c>
      <c r="D331" s="36"/>
      <c r="E331" s="37">
        <v>0</v>
      </c>
      <c r="F331" s="38">
        <v>0</v>
      </c>
      <c r="G331" s="97">
        <v>3000</v>
      </c>
      <c r="H331" s="38">
        <v>0</v>
      </c>
      <c r="I331" s="38">
        <v>0</v>
      </c>
      <c r="J331" s="40">
        <f t="shared" si="121"/>
        <v>3000</v>
      </c>
      <c r="K331" s="44">
        <v>0</v>
      </c>
      <c r="L331" s="38">
        <v>0</v>
      </c>
      <c r="M331" s="40">
        <f t="shared" si="117"/>
        <v>0</v>
      </c>
      <c r="N331" s="44">
        <v>0</v>
      </c>
      <c r="O331" s="38">
        <v>0</v>
      </c>
      <c r="P331" s="39">
        <f t="shared" si="111"/>
        <v>0</v>
      </c>
      <c r="Q331" s="65">
        <f t="shared" si="112"/>
        <v>3000</v>
      </c>
      <c r="R331" s="88"/>
    </row>
    <row r="332" spans="1:18" x14ac:dyDescent="0.3">
      <c r="A332" s="128"/>
      <c r="B332" s="129"/>
      <c r="C332" s="119"/>
      <c r="D332" s="36"/>
      <c r="E332" s="42"/>
      <c r="F332" s="43"/>
      <c r="G332" s="98"/>
      <c r="H332" s="43"/>
      <c r="I332" s="43"/>
      <c r="J332" s="34">
        <f t="shared" si="121"/>
        <v>0</v>
      </c>
      <c r="K332" s="55"/>
      <c r="L332" s="43"/>
      <c r="M332" s="34">
        <f t="shared" si="117"/>
        <v>0</v>
      </c>
      <c r="N332" s="55"/>
      <c r="O332" s="43"/>
      <c r="P332" s="33">
        <f t="shared" si="111"/>
        <v>0</v>
      </c>
      <c r="Q332" s="64">
        <f t="shared" si="112"/>
        <v>0</v>
      </c>
      <c r="R332" s="88"/>
    </row>
    <row r="333" spans="1:18" x14ac:dyDescent="0.3">
      <c r="A333" s="128"/>
      <c r="B333" s="129" t="s">
        <v>231</v>
      </c>
      <c r="C333" s="119" t="s">
        <v>232</v>
      </c>
      <c r="D333" s="36"/>
      <c r="E333" s="37">
        <v>0</v>
      </c>
      <c r="F333" s="38">
        <v>0</v>
      </c>
      <c r="G333" s="97">
        <v>15700</v>
      </c>
      <c r="H333" s="38">
        <v>0</v>
      </c>
      <c r="I333" s="38">
        <v>0</v>
      </c>
      <c r="J333" s="40">
        <f t="shared" si="121"/>
        <v>15700</v>
      </c>
      <c r="K333" s="44">
        <v>0</v>
      </c>
      <c r="L333" s="38">
        <v>0</v>
      </c>
      <c r="M333" s="40">
        <f t="shared" si="117"/>
        <v>0</v>
      </c>
      <c r="N333" s="44">
        <v>0</v>
      </c>
      <c r="O333" s="38">
        <v>0</v>
      </c>
      <c r="P333" s="39">
        <f t="shared" si="111"/>
        <v>0</v>
      </c>
      <c r="Q333" s="65">
        <f t="shared" si="112"/>
        <v>15700</v>
      </c>
      <c r="R333" s="88"/>
    </row>
    <row r="334" spans="1:18" x14ac:dyDescent="0.3">
      <c r="A334" s="128"/>
      <c r="B334" s="129"/>
      <c r="C334" s="119"/>
      <c r="D334" s="36"/>
      <c r="E334" s="42"/>
      <c r="F334" s="43"/>
      <c r="G334" s="98"/>
      <c r="H334" s="43"/>
      <c r="I334" s="43"/>
      <c r="J334" s="34">
        <f t="shared" si="121"/>
        <v>0</v>
      </c>
      <c r="K334" s="55"/>
      <c r="L334" s="43"/>
      <c r="M334" s="34">
        <f t="shared" si="117"/>
        <v>0</v>
      </c>
      <c r="N334" s="55"/>
      <c r="O334" s="43"/>
      <c r="P334" s="33">
        <f t="shared" si="111"/>
        <v>0</v>
      </c>
      <c r="Q334" s="64">
        <f t="shared" si="112"/>
        <v>0</v>
      </c>
      <c r="R334" s="88"/>
    </row>
    <row r="335" spans="1:18" x14ac:dyDescent="0.3">
      <c r="A335" s="128"/>
      <c r="B335" s="129" t="s">
        <v>233</v>
      </c>
      <c r="C335" s="119" t="s">
        <v>234</v>
      </c>
      <c r="D335" s="36"/>
      <c r="E335" s="37">
        <v>0</v>
      </c>
      <c r="F335" s="38">
        <v>0</v>
      </c>
      <c r="G335" s="97">
        <v>13000</v>
      </c>
      <c r="H335" s="38">
        <v>0</v>
      </c>
      <c r="I335" s="38">
        <v>0</v>
      </c>
      <c r="J335" s="40">
        <f t="shared" si="121"/>
        <v>13000</v>
      </c>
      <c r="K335" s="44">
        <v>0</v>
      </c>
      <c r="L335" s="38">
        <v>0</v>
      </c>
      <c r="M335" s="40">
        <f t="shared" si="117"/>
        <v>0</v>
      </c>
      <c r="N335" s="44">
        <v>0</v>
      </c>
      <c r="O335" s="38">
        <v>0</v>
      </c>
      <c r="P335" s="39">
        <f t="shared" si="111"/>
        <v>0</v>
      </c>
      <c r="Q335" s="65">
        <f t="shared" si="112"/>
        <v>13000</v>
      </c>
      <c r="R335" s="88"/>
    </row>
    <row r="336" spans="1:18" x14ac:dyDescent="0.3">
      <c r="A336" s="128"/>
      <c r="B336" s="129"/>
      <c r="C336" s="119"/>
      <c r="D336" s="36"/>
      <c r="E336" s="42"/>
      <c r="F336" s="43"/>
      <c r="G336" s="98"/>
      <c r="H336" s="43"/>
      <c r="I336" s="43"/>
      <c r="J336" s="34">
        <f t="shared" si="121"/>
        <v>0</v>
      </c>
      <c r="K336" s="55"/>
      <c r="L336" s="43"/>
      <c r="M336" s="34">
        <f t="shared" si="117"/>
        <v>0</v>
      </c>
      <c r="N336" s="55"/>
      <c r="O336" s="43"/>
      <c r="P336" s="33">
        <f t="shared" si="111"/>
        <v>0</v>
      </c>
      <c r="Q336" s="64">
        <f t="shared" si="112"/>
        <v>0</v>
      </c>
      <c r="R336" s="88"/>
    </row>
    <row r="337" spans="1:18" x14ac:dyDescent="0.3">
      <c r="A337" s="128"/>
      <c r="B337" s="129" t="s">
        <v>235</v>
      </c>
      <c r="C337" s="119" t="s">
        <v>236</v>
      </c>
      <c r="D337" s="36"/>
      <c r="E337" s="37">
        <v>0</v>
      </c>
      <c r="F337" s="38">
        <v>0</v>
      </c>
      <c r="G337" s="97">
        <v>3395</v>
      </c>
      <c r="H337" s="38">
        <v>0</v>
      </c>
      <c r="I337" s="38">
        <v>0</v>
      </c>
      <c r="J337" s="40">
        <f t="shared" si="121"/>
        <v>3395</v>
      </c>
      <c r="K337" s="44">
        <v>0</v>
      </c>
      <c r="L337" s="38">
        <v>0</v>
      </c>
      <c r="M337" s="40">
        <f t="shared" si="117"/>
        <v>0</v>
      </c>
      <c r="N337" s="44">
        <v>0</v>
      </c>
      <c r="O337" s="38">
        <v>0</v>
      </c>
      <c r="P337" s="39">
        <f t="shared" si="111"/>
        <v>0</v>
      </c>
      <c r="Q337" s="65">
        <f t="shared" si="112"/>
        <v>3395</v>
      </c>
      <c r="R337" s="88"/>
    </row>
    <row r="338" spans="1:18" x14ac:dyDescent="0.3">
      <c r="A338" s="128"/>
      <c r="B338" s="129"/>
      <c r="C338" s="119"/>
      <c r="D338" s="36"/>
      <c r="E338" s="42"/>
      <c r="F338" s="43"/>
      <c r="G338" s="98"/>
      <c r="H338" s="43"/>
      <c r="I338" s="43"/>
      <c r="J338" s="34">
        <f t="shared" si="121"/>
        <v>0</v>
      </c>
      <c r="K338" s="55"/>
      <c r="L338" s="43"/>
      <c r="M338" s="34">
        <f t="shared" si="117"/>
        <v>0</v>
      </c>
      <c r="N338" s="55"/>
      <c r="O338" s="43"/>
      <c r="P338" s="33">
        <f t="shared" si="111"/>
        <v>0</v>
      </c>
      <c r="Q338" s="64">
        <f t="shared" si="112"/>
        <v>0</v>
      </c>
      <c r="R338" s="88"/>
    </row>
    <row r="339" spans="1:18" x14ac:dyDescent="0.3">
      <c r="A339" s="128"/>
      <c r="B339" s="129" t="s">
        <v>237</v>
      </c>
      <c r="C339" s="119" t="s">
        <v>238</v>
      </c>
      <c r="D339" s="36"/>
      <c r="E339" s="37">
        <v>0</v>
      </c>
      <c r="F339" s="38">
        <v>0</v>
      </c>
      <c r="G339" s="97">
        <v>14000</v>
      </c>
      <c r="H339" s="38">
        <v>0</v>
      </c>
      <c r="I339" s="38">
        <v>0</v>
      </c>
      <c r="J339" s="40">
        <f t="shared" si="121"/>
        <v>14000</v>
      </c>
      <c r="K339" s="44">
        <v>0</v>
      </c>
      <c r="L339" s="38">
        <v>0</v>
      </c>
      <c r="M339" s="40">
        <f t="shared" si="117"/>
        <v>0</v>
      </c>
      <c r="N339" s="44">
        <v>0</v>
      </c>
      <c r="O339" s="38">
        <v>0</v>
      </c>
      <c r="P339" s="39">
        <f t="shared" si="111"/>
        <v>0</v>
      </c>
      <c r="Q339" s="65">
        <f t="shared" si="112"/>
        <v>14000</v>
      </c>
      <c r="R339" s="88"/>
    </row>
    <row r="340" spans="1:18" x14ac:dyDescent="0.3">
      <c r="A340" s="128"/>
      <c r="B340" s="129"/>
      <c r="C340" s="119"/>
      <c r="D340" s="36"/>
      <c r="E340" s="42"/>
      <c r="F340" s="43"/>
      <c r="G340" s="98"/>
      <c r="H340" s="43"/>
      <c r="I340" s="43"/>
      <c r="J340" s="34">
        <f t="shared" si="121"/>
        <v>0</v>
      </c>
      <c r="K340" s="55"/>
      <c r="L340" s="43"/>
      <c r="M340" s="34">
        <f t="shared" si="117"/>
        <v>0</v>
      </c>
      <c r="N340" s="55"/>
      <c r="O340" s="43"/>
      <c r="P340" s="33">
        <f t="shared" si="111"/>
        <v>0</v>
      </c>
      <c r="Q340" s="64">
        <f t="shared" si="112"/>
        <v>0</v>
      </c>
      <c r="R340" s="88"/>
    </row>
    <row r="341" spans="1:18" hidden="1" x14ac:dyDescent="0.3">
      <c r="A341" s="128"/>
      <c r="B341" s="129" t="s">
        <v>239</v>
      </c>
      <c r="C341" s="119" t="s">
        <v>240</v>
      </c>
      <c r="D341" s="36"/>
      <c r="E341" s="37">
        <v>0</v>
      </c>
      <c r="F341" s="38">
        <v>0</v>
      </c>
      <c r="G341" s="97">
        <v>0</v>
      </c>
      <c r="H341" s="38">
        <v>0</v>
      </c>
      <c r="I341" s="38">
        <v>0</v>
      </c>
      <c r="J341" s="40">
        <f t="shared" si="121"/>
        <v>0</v>
      </c>
      <c r="K341" s="44">
        <v>0</v>
      </c>
      <c r="L341" s="38">
        <v>0</v>
      </c>
      <c r="M341" s="40">
        <f t="shared" si="117"/>
        <v>0</v>
      </c>
      <c r="N341" s="44">
        <v>0</v>
      </c>
      <c r="O341" s="38">
        <v>0</v>
      </c>
      <c r="P341" s="39">
        <f t="shared" si="111"/>
        <v>0</v>
      </c>
      <c r="Q341" s="65">
        <f t="shared" si="112"/>
        <v>0</v>
      </c>
      <c r="R341" s="88"/>
    </row>
    <row r="342" spans="1:18" hidden="1" x14ac:dyDescent="0.3">
      <c r="A342" s="128"/>
      <c r="B342" s="129"/>
      <c r="C342" s="119"/>
      <c r="D342" s="36"/>
      <c r="E342" s="42"/>
      <c r="F342" s="43"/>
      <c r="G342" s="98"/>
      <c r="H342" s="43"/>
      <c r="I342" s="43"/>
      <c r="J342" s="34">
        <f t="shared" si="121"/>
        <v>0</v>
      </c>
      <c r="K342" s="55"/>
      <c r="L342" s="43"/>
      <c r="M342" s="34">
        <f t="shared" si="117"/>
        <v>0</v>
      </c>
      <c r="N342" s="55"/>
      <c r="O342" s="43"/>
      <c r="P342" s="33">
        <f t="shared" si="111"/>
        <v>0</v>
      </c>
      <c r="Q342" s="64">
        <f t="shared" si="112"/>
        <v>0</v>
      </c>
      <c r="R342" s="88"/>
    </row>
    <row r="343" spans="1:18" x14ac:dyDescent="0.3">
      <c r="A343" s="128"/>
      <c r="B343" s="129" t="s">
        <v>241</v>
      </c>
      <c r="C343" s="119" t="s">
        <v>242</v>
      </c>
      <c r="D343" s="36"/>
      <c r="E343" s="37">
        <v>0</v>
      </c>
      <c r="F343" s="38">
        <v>0</v>
      </c>
      <c r="G343" s="97">
        <v>1200</v>
      </c>
      <c r="H343" s="38">
        <v>0</v>
      </c>
      <c r="I343" s="38">
        <v>0</v>
      </c>
      <c r="J343" s="40">
        <f t="shared" si="121"/>
        <v>1200</v>
      </c>
      <c r="K343" s="44">
        <v>0</v>
      </c>
      <c r="L343" s="38">
        <v>0</v>
      </c>
      <c r="M343" s="40">
        <f t="shared" si="117"/>
        <v>0</v>
      </c>
      <c r="N343" s="44">
        <v>0</v>
      </c>
      <c r="O343" s="38">
        <v>0</v>
      </c>
      <c r="P343" s="39">
        <f t="shared" si="111"/>
        <v>0</v>
      </c>
      <c r="Q343" s="65">
        <f t="shared" si="112"/>
        <v>1200</v>
      </c>
      <c r="R343" s="88"/>
    </row>
    <row r="344" spans="1:18" x14ac:dyDescent="0.3">
      <c r="A344" s="128"/>
      <c r="B344" s="129"/>
      <c r="C344" s="119"/>
      <c r="D344" s="36"/>
      <c r="E344" s="42"/>
      <c r="F344" s="43"/>
      <c r="G344" s="43"/>
      <c r="H344" s="43"/>
      <c r="I344" s="43"/>
      <c r="J344" s="34">
        <f t="shared" si="121"/>
        <v>0</v>
      </c>
      <c r="K344" s="55"/>
      <c r="L344" s="43"/>
      <c r="M344" s="34">
        <f t="shared" si="117"/>
        <v>0</v>
      </c>
      <c r="N344" s="55"/>
      <c r="O344" s="43"/>
      <c r="P344" s="33">
        <f t="shared" si="111"/>
        <v>0</v>
      </c>
      <c r="Q344" s="64">
        <f t="shared" si="112"/>
        <v>0</v>
      </c>
      <c r="R344" s="88"/>
    </row>
    <row r="345" spans="1:18" x14ac:dyDescent="0.3">
      <c r="A345" s="128" t="s">
        <v>198</v>
      </c>
      <c r="B345" s="129"/>
      <c r="C345" s="119" t="s">
        <v>243</v>
      </c>
      <c r="D345" s="36"/>
      <c r="E345" s="37">
        <v>0</v>
      </c>
      <c r="F345" s="38">
        <v>0</v>
      </c>
      <c r="G345" s="38">
        <v>0</v>
      </c>
      <c r="H345" s="38">
        <v>10152</v>
      </c>
      <c r="I345" s="38">
        <v>0</v>
      </c>
      <c r="J345" s="40">
        <f t="shared" si="121"/>
        <v>10152</v>
      </c>
      <c r="K345" s="44">
        <v>0</v>
      </c>
      <c r="L345" s="38">
        <v>0</v>
      </c>
      <c r="M345" s="40">
        <f t="shared" si="117"/>
        <v>0</v>
      </c>
      <c r="N345" s="44">
        <v>0</v>
      </c>
      <c r="O345" s="38">
        <v>0</v>
      </c>
      <c r="P345" s="39">
        <f t="shared" si="111"/>
        <v>0</v>
      </c>
      <c r="Q345" s="65">
        <f t="shared" si="112"/>
        <v>10152</v>
      </c>
      <c r="R345" s="88"/>
    </row>
    <row r="346" spans="1:18" x14ac:dyDescent="0.3">
      <c r="A346" s="128"/>
      <c r="B346" s="129"/>
      <c r="C346" s="119"/>
      <c r="D346" s="36"/>
      <c r="E346" s="42"/>
      <c r="F346" s="43"/>
      <c r="G346" s="43"/>
      <c r="H346" s="43"/>
      <c r="I346" s="43"/>
      <c r="J346" s="34">
        <f t="shared" si="121"/>
        <v>0</v>
      </c>
      <c r="K346" s="55"/>
      <c r="L346" s="43"/>
      <c r="M346" s="34">
        <f t="shared" si="117"/>
        <v>0</v>
      </c>
      <c r="N346" s="55"/>
      <c r="O346" s="43"/>
      <c r="P346" s="33">
        <f t="shared" si="111"/>
        <v>0</v>
      </c>
      <c r="Q346" s="64">
        <f t="shared" si="112"/>
        <v>0</v>
      </c>
      <c r="R346" s="88"/>
    </row>
    <row r="347" spans="1:18" x14ac:dyDescent="0.3">
      <c r="A347" s="128" t="s">
        <v>198</v>
      </c>
      <c r="B347" s="129"/>
      <c r="C347" s="119" t="s">
        <v>268</v>
      </c>
      <c r="D347" s="36"/>
      <c r="E347" s="37">
        <v>0</v>
      </c>
      <c r="F347" s="38">
        <v>0</v>
      </c>
      <c r="G347" s="38">
        <v>0</v>
      </c>
      <c r="H347" s="38">
        <v>989</v>
      </c>
      <c r="I347" s="38">
        <v>0</v>
      </c>
      <c r="J347" s="40">
        <f t="shared" si="121"/>
        <v>989</v>
      </c>
      <c r="K347" s="44">
        <v>0</v>
      </c>
      <c r="L347" s="38">
        <v>0</v>
      </c>
      <c r="M347" s="40">
        <f t="shared" si="117"/>
        <v>0</v>
      </c>
      <c r="N347" s="44">
        <v>0</v>
      </c>
      <c r="O347" s="38">
        <v>0</v>
      </c>
      <c r="P347" s="39">
        <f t="shared" si="111"/>
        <v>0</v>
      </c>
      <c r="Q347" s="65">
        <f t="shared" si="112"/>
        <v>989</v>
      </c>
      <c r="R347" s="88"/>
    </row>
    <row r="348" spans="1:18" x14ac:dyDescent="0.3">
      <c r="A348" s="128"/>
      <c r="B348" s="129"/>
      <c r="C348" s="119"/>
      <c r="D348" s="36"/>
      <c r="E348" s="42"/>
      <c r="F348" s="43"/>
      <c r="G348" s="43"/>
      <c r="H348" s="43"/>
      <c r="I348" s="43"/>
      <c r="J348" s="34">
        <f t="shared" si="121"/>
        <v>0</v>
      </c>
      <c r="K348" s="55"/>
      <c r="L348" s="43"/>
      <c r="M348" s="34">
        <f t="shared" si="117"/>
        <v>0</v>
      </c>
      <c r="N348" s="55"/>
      <c r="O348" s="43"/>
      <c r="P348" s="33">
        <f t="shared" si="111"/>
        <v>0</v>
      </c>
      <c r="Q348" s="64">
        <f t="shared" si="112"/>
        <v>0</v>
      </c>
      <c r="R348" s="88"/>
    </row>
    <row r="349" spans="1:18" hidden="1" x14ac:dyDescent="0.3">
      <c r="A349" s="128" t="s">
        <v>198</v>
      </c>
      <c r="B349" s="129"/>
      <c r="C349" s="119" t="s">
        <v>197</v>
      </c>
      <c r="D349" s="36" t="s">
        <v>112</v>
      </c>
      <c r="E349" s="37">
        <v>0</v>
      </c>
      <c r="F349" s="38">
        <v>0</v>
      </c>
      <c r="G349" s="38">
        <v>0</v>
      </c>
      <c r="H349" s="38">
        <v>0</v>
      </c>
      <c r="I349" s="38">
        <v>0</v>
      </c>
      <c r="J349" s="40">
        <f t="shared" ref="J349" si="126">SUM(E349:I349)</f>
        <v>0</v>
      </c>
      <c r="K349" s="44">
        <v>0</v>
      </c>
      <c r="L349" s="38">
        <v>0</v>
      </c>
      <c r="M349" s="40">
        <f t="shared" ref="M349" si="127">SUM(K349:L349)</f>
        <v>0</v>
      </c>
      <c r="N349" s="44">
        <v>0</v>
      </c>
      <c r="O349" s="38">
        <v>0</v>
      </c>
      <c r="P349" s="39">
        <f t="shared" ref="P349" si="128">SUM(N349:O349)</f>
        <v>0</v>
      </c>
      <c r="Q349" s="65">
        <f t="shared" si="112"/>
        <v>0</v>
      </c>
      <c r="R349" s="88"/>
    </row>
    <row r="350" spans="1:18" ht="14.4" hidden="1" thickBot="1" x14ac:dyDescent="0.35">
      <c r="A350" s="133"/>
      <c r="B350" s="134"/>
      <c r="C350" s="135"/>
      <c r="D350" s="66"/>
      <c r="E350" s="51"/>
      <c r="F350" s="45"/>
      <c r="G350" s="45"/>
      <c r="H350" s="45"/>
      <c r="I350" s="45"/>
      <c r="J350" s="24">
        <f>SUM(E350:I350)</f>
        <v>0</v>
      </c>
      <c r="K350" s="56"/>
      <c r="L350" s="45"/>
      <c r="M350" s="24">
        <f>SUM(K350:L350)</f>
        <v>0</v>
      </c>
      <c r="N350" s="56"/>
      <c r="O350" s="45"/>
      <c r="P350" s="23">
        <f>SUM(N350:O350)</f>
        <v>0</v>
      </c>
      <c r="Q350" s="62">
        <f t="shared" si="112"/>
        <v>0</v>
      </c>
      <c r="R350" s="88"/>
    </row>
  </sheetData>
  <mergeCells count="555"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D289:D290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R280:R281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A268:B269"/>
    <mergeCell ref="D268:D269"/>
    <mergeCell ref="D270:D271"/>
    <mergeCell ref="R274:R275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68:C269"/>
    <mergeCell ref="A270:A271"/>
    <mergeCell ref="B270:B271"/>
    <mergeCell ref="C270:C271"/>
    <mergeCell ref="A272:A273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D243:D244"/>
    <mergeCell ref="R251:R252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C243:C244"/>
    <mergeCell ref="D228:D229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D189:D190"/>
    <mergeCell ref="R189:R190"/>
    <mergeCell ref="A191:A192"/>
    <mergeCell ref="B191:B192"/>
    <mergeCell ref="C191:C192"/>
    <mergeCell ref="D191:D192"/>
    <mergeCell ref="A194:B195"/>
    <mergeCell ref="D194:D195"/>
    <mergeCell ref="R206:R207"/>
    <mergeCell ref="C206:C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194:C195"/>
    <mergeCell ref="A196:A197"/>
    <mergeCell ref="R16:R17"/>
    <mergeCell ref="R49:R50"/>
    <mergeCell ref="R66:R67"/>
    <mergeCell ref="R78:R79"/>
    <mergeCell ref="R89:R90"/>
    <mergeCell ref="R118:R119"/>
    <mergeCell ref="R126:R127"/>
    <mergeCell ref="R150:R151"/>
    <mergeCell ref="R161:R162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C245:C246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C289:C290"/>
    <mergeCell ref="A289:B290"/>
    <mergeCell ref="A280:A281"/>
    <mergeCell ref="B280:B281"/>
    <mergeCell ref="C280:C281"/>
    <mergeCell ref="A243:B244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A236:A237"/>
    <mergeCell ref="B236:B237"/>
    <mergeCell ref="C236:C237"/>
    <mergeCell ref="A238:A239"/>
    <mergeCell ref="B238:B239"/>
    <mergeCell ref="C238:C239"/>
    <mergeCell ref="A240:A241"/>
    <mergeCell ref="B240:B241"/>
    <mergeCell ref="C240:C241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B196:B197"/>
    <mergeCell ref="C196:C197"/>
    <mergeCell ref="A189:A190"/>
    <mergeCell ref="B189:B190"/>
    <mergeCell ref="C189:C190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D8:D9"/>
    <mergeCell ref="D36:D37"/>
    <mergeCell ref="D116:D117"/>
    <mergeCell ref="D22:D23"/>
    <mergeCell ref="D39:D40"/>
    <mergeCell ref="D28:D29"/>
    <mergeCell ref="C218:C219"/>
    <mergeCell ref="A8:A9"/>
    <mergeCell ref="B8:B9"/>
    <mergeCell ref="C8:C9"/>
    <mergeCell ref="A10:A11"/>
    <mergeCell ref="A12:A13"/>
    <mergeCell ref="B12:B13"/>
    <mergeCell ref="C12:C13"/>
    <mergeCell ref="A14:A1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I348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E353" sqref="E353"/>
    </sheetView>
  </sheetViews>
  <sheetFormatPr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10.5546875" style="83" customWidth="1"/>
    <col min="5" max="5" width="10.5546875" style="84" customWidth="1"/>
    <col min="6" max="7" width="10.5546875" customWidth="1"/>
    <col min="8" max="27" width="10.5546875" hidden="1" customWidth="1"/>
    <col min="28" max="28" width="12.44140625" hidden="1" customWidth="1"/>
    <col min="29" max="31" width="12.33203125" customWidth="1"/>
    <col min="32" max="35" width="9.109375" customWidth="1"/>
  </cols>
  <sheetData>
    <row r="1" spans="1:30" ht="14.4" customHeight="1" x14ac:dyDescent="0.3">
      <c r="A1" s="91" t="s">
        <v>299</v>
      </c>
      <c r="B1" s="91"/>
      <c r="C1" s="8">
        <v>3549755</v>
      </c>
      <c r="D1" s="186" t="s">
        <v>269</v>
      </c>
      <c r="E1" s="186" t="s">
        <v>270</v>
      </c>
      <c r="F1" s="67" t="s">
        <v>271</v>
      </c>
      <c r="G1" s="183" t="s">
        <v>272</v>
      </c>
      <c r="H1" s="183"/>
      <c r="I1" s="183" t="s">
        <v>273</v>
      </c>
      <c r="J1" s="183"/>
      <c r="K1" s="183" t="s">
        <v>274</v>
      </c>
      <c r="L1" s="183"/>
      <c r="M1" s="183" t="s">
        <v>275</v>
      </c>
      <c r="N1" s="183"/>
      <c r="O1" s="183" t="s">
        <v>276</v>
      </c>
      <c r="P1" s="183"/>
      <c r="Q1" s="183" t="s">
        <v>277</v>
      </c>
      <c r="R1" s="183"/>
      <c r="S1" s="183" t="s">
        <v>278</v>
      </c>
      <c r="T1" s="183"/>
      <c r="U1" s="183" t="s">
        <v>279</v>
      </c>
      <c r="V1" s="183"/>
      <c r="W1" s="183" t="s">
        <v>280</v>
      </c>
      <c r="X1" s="183"/>
      <c r="Y1" s="183" t="s">
        <v>281</v>
      </c>
      <c r="Z1" s="183"/>
      <c r="AA1" s="90" t="s">
        <v>282</v>
      </c>
      <c r="AB1" s="164" t="s">
        <v>301</v>
      </c>
      <c r="AC1" s="68"/>
      <c r="AD1" s="69"/>
    </row>
    <row r="2" spans="1:30" ht="13.8" customHeight="1" x14ac:dyDescent="0.3">
      <c r="A2" s="91"/>
      <c r="B2" s="91"/>
      <c r="C2" s="109">
        <f>D4-C1</f>
        <v>0</v>
      </c>
      <c r="D2" s="187"/>
      <c r="E2" s="187"/>
      <c r="F2" s="184" t="s">
        <v>283</v>
      </c>
      <c r="G2" s="164" t="s">
        <v>283</v>
      </c>
      <c r="H2" s="70"/>
      <c r="I2" s="164" t="s">
        <v>283</v>
      </c>
      <c r="J2" s="70"/>
      <c r="K2" s="164" t="s">
        <v>283</v>
      </c>
      <c r="L2" s="70"/>
      <c r="M2" s="164" t="s">
        <v>283</v>
      </c>
      <c r="N2" s="70"/>
      <c r="O2" s="164" t="s">
        <v>283</v>
      </c>
      <c r="P2" s="70"/>
      <c r="Q2" s="164" t="s">
        <v>283</v>
      </c>
      <c r="R2" s="70"/>
      <c r="S2" s="164" t="s">
        <v>283</v>
      </c>
      <c r="T2" s="70"/>
      <c r="U2" s="164" t="s">
        <v>283</v>
      </c>
      <c r="V2" s="70"/>
      <c r="W2" s="164" t="s">
        <v>283</v>
      </c>
      <c r="X2" s="70"/>
      <c r="Y2" s="164" t="s">
        <v>283</v>
      </c>
      <c r="Z2" s="70"/>
      <c r="AA2" s="164" t="s">
        <v>283</v>
      </c>
      <c r="AB2" s="164"/>
      <c r="AC2" s="71"/>
      <c r="AD2" s="71"/>
    </row>
    <row r="3" spans="1:30" ht="14.4" customHeight="1" thickBot="1" x14ac:dyDescent="0.35">
      <c r="A3" s="92"/>
      <c r="B3" s="92"/>
      <c r="C3" s="93"/>
      <c r="D3" s="188"/>
      <c r="E3" s="188"/>
      <c r="F3" s="185"/>
      <c r="G3" s="170"/>
      <c r="H3" s="72" t="s">
        <v>284</v>
      </c>
      <c r="I3" s="170"/>
      <c r="J3" s="72" t="s">
        <v>284</v>
      </c>
      <c r="K3" s="170"/>
      <c r="L3" s="72" t="s">
        <v>284</v>
      </c>
      <c r="M3" s="170"/>
      <c r="N3" s="72" t="s">
        <v>284</v>
      </c>
      <c r="O3" s="170"/>
      <c r="P3" s="72" t="s">
        <v>284</v>
      </c>
      <c r="Q3" s="170"/>
      <c r="R3" s="72" t="s">
        <v>284</v>
      </c>
      <c r="S3" s="170"/>
      <c r="T3" s="72" t="s">
        <v>284</v>
      </c>
      <c r="U3" s="170"/>
      <c r="V3" s="72" t="s">
        <v>284</v>
      </c>
      <c r="W3" s="170"/>
      <c r="X3" s="72" t="s">
        <v>284</v>
      </c>
      <c r="Y3" s="170"/>
      <c r="Z3" s="72" t="s">
        <v>284</v>
      </c>
      <c r="AA3" s="170"/>
      <c r="AB3" s="164"/>
      <c r="AC3" s="73"/>
      <c r="AD3" s="74"/>
    </row>
    <row r="4" spans="1:30" s="75" customFormat="1" ht="14.4" customHeight="1" x14ac:dyDescent="0.3">
      <c r="A4" s="145" t="s">
        <v>303</v>
      </c>
      <c r="B4" s="146"/>
      <c r="C4" s="124" t="s">
        <v>6</v>
      </c>
      <c r="D4" s="171">
        <f>D6+D39+D58+D85+D96+D109+D116+D135+D148+D159+D194+D243+D268+D289</f>
        <v>3549755</v>
      </c>
      <c r="E4" s="171">
        <f>E6+E39+E58+E85+E96+E109+E116+E135+E148+E159+E194+E243+E268+E289</f>
        <v>3549755</v>
      </c>
      <c r="F4" s="173">
        <f>I.!$Q5</f>
        <v>172525.57000000004</v>
      </c>
      <c r="G4" s="175">
        <f>H4-F4</f>
        <v>-172525.57000000004</v>
      </c>
      <c r="H4" s="175">
        <f>II.!$Q5</f>
        <v>0</v>
      </c>
      <c r="I4" s="175">
        <f>J4-H4</f>
        <v>0</v>
      </c>
      <c r="J4" s="175">
        <f>III.!$Q5</f>
        <v>0</v>
      </c>
      <c r="K4" s="175">
        <f>L4-J4</f>
        <v>0</v>
      </c>
      <c r="L4" s="175">
        <f>IV.!$Q5</f>
        <v>0</v>
      </c>
      <c r="M4" s="175">
        <f>N4-L4</f>
        <v>0</v>
      </c>
      <c r="N4" s="175">
        <f>V.!$Q5</f>
        <v>0</v>
      </c>
      <c r="O4" s="175">
        <f>P4-N4</f>
        <v>0</v>
      </c>
      <c r="P4" s="175">
        <f>VI.!$Q5</f>
        <v>0</v>
      </c>
      <c r="Q4" s="175">
        <f>R4-P4</f>
        <v>0</v>
      </c>
      <c r="R4" s="175">
        <f>VII.!$Q5</f>
        <v>0</v>
      </c>
      <c r="S4" s="175">
        <f>T4-R4</f>
        <v>0</v>
      </c>
      <c r="T4" s="175">
        <f>VIII.!$Q5</f>
        <v>0</v>
      </c>
      <c r="U4" s="175">
        <f>V4-T4</f>
        <v>0</v>
      </c>
      <c r="V4" s="175">
        <f>IX.!$Q5</f>
        <v>0</v>
      </c>
      <c r="W4" s="175">
        <f>X4-V4</f>
        <v>0</v>
      </c>
      <c r="X4" s="175">
        <f>X.!$Q5</f>
        <v>0</v>
      </c>
      <c r="Y4" s="175">
        <f>Z4-X4</f>
        <v>0</v>
      </c>
      <c r="Z4" s="175">
        <f>XI.!$Q5</f>
        <v>0</v>
      </c>
      <c r="AA4" s="175">
        <f>AB4-Z4</f>
        <v>0</v>
      </c>
      <c r="AB4" s="177">
        <f>XII.!$Q5</f>
        <v>0</v>
      </c>
      <c r="AC4" s="69"/>
      <c r="AD4" s="69"/>
    </row>
    <row r="5" spans="1:30" s="75" customFormat="1" ht="15" customHeight="1" thickBot="1" x14ac:dyDescent="0.35">
      <c r="A5" s="147"/>
      <c r="B5" s="148"/>
      <c r="C5" s="125"/>
      <c r="D5" s="172"/>
      <c r="E5" s="172"/>
      <c r="F5" s="174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69"/>
      <c r="AD5" s="69"/>
    </row>
    <row r="6" spans="1:30" s="75" customFormat="1" ht="14.4" customHeight="1" x14ac:dyDescent="0.3">
      <c r="A6" s="120" t="s">
        <v>8</v>
      </c>
      <c r="B6" s="121"/>
      <c r="C6" s="124" t="s">
        <v>9</v>
      </c>
      <c r="D6" s="178">
        <f>D8+D14+D16+D18+D20+D22+D36</f>
        <v>132148</v>
      </c>
      <c r="E6" s="178">
        <f>E8+E14+E16+E18+E20+E22+E36</f>
        <v>132148</v>
      </c>
      <c r="F6" s="173">
        <f>I.!$Q7</f>
        <v>7528.56</v>
      </c>
      <c r="G6" s="181">
        <f>H6-F6</f>
        <v>-7528.56</v>
      </c>
      <c r="H6" s="181">
        <f>II.!$Q7</f>
        <v>0</v>
      </c>
      <c r="I6" s="181">
        <f>J6-H6</f>
        <v>0</v>
      </c>
      <c r="J6" s="181">
        <f>III.!$Q7</f>
        <v>0</v>
      </c>
      <c r="K6" s="181">
        <f>L6-J6</f>
        <v>0</v>
      </c>
      <c r="L6" s="181">
        <f>IV.!$Q7</f>
        <v>0</v>
      </c>
      <c r="M6" s="181">
        <f>N6-L6</f>
        <v>0</v>
      </c>
      <c r="N6" s="181">
        <f>V.!$Q7</f>
        <v>0</v>
      </c>
      <c r="O6" s="181">
        <f>P6-N6</f>
        <v>0</v>
      </c>
      <c r="P6" s="181">
        <f>VI.!$Q7</f>
        <v>0</v>
      </c>
      <c r="Q6" s="181">
        <f>R6-P6</f>
        <v>0</v>
      </c>
      <c r="R6" s="181">
        <f>VII.!$Q7</f>
        <v>0</v>
      </c>
      <c r="S6" s="181">
        <f>T6-R6</f>
        <v>0</v>
      </c>
      <c r="T6" s="181">
        <f>VIII.!$Q7</f>
        <v>0</v>
      </c>
      <c r="U6" s="181">
        <f>V6-T6</f>
        <v>0</v>
      </c>
      <c r="V6" s="181">
        <f>IX.!$Q7</f>
        <v>0</v>
      </c>
      <c r="W6" s="181">
        <f>X6-V6</f>
        <v>0</v>
      </c>
      <c r="X6" s="181">
        <f>X.!$Q7</f>
        <v>0</v>
      </c>
      <c r="Y6" s="181">
        <f>Z6-X6</f>
        <v>0</v>
      </c>
      <c r="Z6" s="181">
        <f>XI.!$Q7</f>
        <v>0</v>
      </c>
      <c r="AA6" s="181">
        <f>AB6-Z6</f>
        <v>0</v>
      </c>
      <c r="AB6" s="181">
        <f>XII.!$Q7</f>
        <v>0</v>
      </c>
    </row>
    <row r="7" spans="1:30" s="75" customFormat="1" ht="15" customHeight="1" thickBot="1" x14ac:dyDescent="0.35">
      <c r="A7" s="122"/>
      <c r="B7" s="123"/>
      <c r="C7" s="125"/>
      <c r="D7" s="179"/>
      <c r="E7" s="179"/>
      <c r="F7" s="180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</row>
    <row r="8" spans="1:30" ht="12.75" customHeight="1" x14ac:dyDescent="0.3">
      <c r="A8" s="136" t="s">
        <v>10</v>
      </c>
      <c r="B8" s="137"/>
      <c r="C8" s="138" t="str">
        <f>I.!C8</f>
        <v>Riadenie mesta</v>
      </c>
      <c r="D8" s="189">
        <f>XII.!Q8</f>
        <v>61532</v>
      </c>
      <c r="E8" s="189">
        <f>I.!Q8</f>
        <v>61532</v>
      </c>
      <c r="F8" s="190">
        <f>I.!$Q9</f>
        <v>5443.73</v>
      </c>
      <c r="G8" s="169">
        <f t="shared" ref="G8" si="0">H8-F8</f>
        <v>-5443.73</v>
      </c>
      <c r="H8" s="169">
        <f>II.!$Q9</f>
        <v>0</v>
      </c>
      <c r="I8" s="169">
        <f t="shared" ref="I8" si="1">J8-H8</f>
        <v>0</v>
      </c>
      <c r="J8" s="169">
        <f>III.!$Q9</f>
        <v>0</v>
      </c>
      <c r="K8" s="169">
        <f t="shared" ref="K8" si="2">L8-J8</f>
        <v>0</v>
      </c>
      <c r="L8" s="169">
        <f>IV.!$Q9</f>
        <v>0</v>
      </c>
      <c r="M8" s="169">
        <f t="shared" ref="M8" si="3">N8-L8</f>
        <v>0</v>
      </c>
      <c r="N8" s="169">
        <f>V.!$Q9</f>
        <v>0</v>
      </c>
      <c r="O8" s="169">
        <f t="shared" ref="O8" si="4">P8-N8</f>
        <v>0</v>
      </c>
      <c r="P8" s="169">
        <f>VI.!$Q9</f>
        <v>0</v>
      </c>
      <c r="Q8" s="169">
        <f t="shared" ref="Q8" si="5">R8-P8</f>
        <v>0</v>
      </c>
      <c r="R8" s="169">
        <f>VII.!$Q9</f>
        <v>0</v>
      </c>
      <c r="S8" s="169">
        <f t="shared" ref="S8" si="6">T8-R8</f>
        <v>0</v>
      </c>
      <c r="T8" s="169">
        <f>VIII.!$Q9</f>
        <v>0</v>
      </c>
      <c r="U8" s="169">
        <f t="shared" ref="U8" si="7">V8-T8</f>
        <v>0</v>
      </c>
      <c r="V8" s="169">
        <f>IX.!$Q9</f>
        <v>0</v>
      </c>
      <c r="W8" s="169">
        <f t="shared" ref="W8" si="8">X8-V8</f>
        <v>0</v>
      </c>
      <c r="X8" s="169">
        <f>X.!$Q9</f>
        <v>0</v>
      </c>
      <c r="Y8" s="169">
        <f t="shared" ref="Y8" si="9">Z8-X8</f>
        <v>0</v>
      </c>
      <c r="Z8" s="169">
        <f>XI.!$Q9</f>
        <v>0</v>
      </c>
      <c r="AA8" s="169">
        <f t="shared" ref="AA8" si="10">AB8-Z8</f>
        <v>0</v>
      </c>
      <c r="AB8" s="169">
        <f>XII.!$Q9</f>
        <v>0</v>
      </c>
    </row>
    <row r="9" spans="1:30" ht="13.5" customHeight="1" x14ac:dyDescent="0.3">
      <c r="A9" s="128"/>
      <c r="B9" s="129"/>
      <c r="C9" s="119"/>
      <c r="D9" s="166"/>
      <c r="E9" s="166"/>
      <c r="F9" s="191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</row>
    <row r="10" spans="1:30" ht="12.75" customHeight="1" x14ac:dyDescent="0.3">
      <c r="A10" s="128"/>
      <c r="B10" s="129" t="s">
        <v>12</v>
      </c>
      <c r="C10" s="119" t="str">
        <f>I.!C10</f>
        <v>Výkon funkcie primátora</v>
      </c>
      <c r="D10" s="165">
        <f>XII.!Q10</f>
        <v>46037</v>
      </c>
      <c r="E10" s="165">
        <f>I.!Q10</f>
        <v>46037</v>
      </c>
      <c r="F10" s="191">
        <f>I.!$Q11</f>
        <v>3523.66</v>
      </c>
      <c r="G10" s="160">
        <f t="shared" ref="G10" si="11">H10-F10</f>
        <v>-3523.66</v>
      </c>
      <c r="H10" s="160">
        <f>II.!$Q11</f>
        <v>0</v>
      </c>
      <c r="I10" s="160">
        <f t="shared" ref="I10" si="12">J10-H10</f>
        <v>0</v>
      </c>
      <c r="J10" s="160">
        <f>III.!$Q11</f>
        <v>0</v>
      </c>
      <c r="K10" s="160">
        <f t="shared" ref="K10" si="13">L10-J10</f>
        <v>0</v>
      </c>
      <c r="L10" s="160">
        <f>IV.!$Q11</f>
        <v>0</v>
      </c>
      <c r="M10" s="160">
        <f t="shared" ref="M10" si="14">N10-L10</f>
        <v>0</v>
      </c>
      <c r="N10" s="160">
        <f>V.!$Q11</f>
        <v>0</v>
      </c>
      <c r="O10" s="160">
        <f t="shared" ref="O10" si="15">P10-N10</f>
        <v>0</v>
      </c>
      <c r="P10" s="160">
        <f>VI.!$Q11</f>
        <v>0</v>
      </c>
      <c r="Q10" s="160">
        <f t="shared" ref="Q10" si="16">R10-P10</f>
        <v>0</v>
      </c>
      <c r="R10" s="160">
        <f>VII.!$Q11</f>
        <v>0</v>
      </c>
      <c r="S10" s="160">
        <f t="shared" ref="S10" si="17">T10-R10</f>
        <v>0</v>
      </c>
      <c r="T10" s="160">
        <f>VIII.!$Q11</f>
        <v>0</v>
      </c>
      <c r="U10" s="160">
        <f t="shared" ref="U10" si="18">V10-T10</f>
        <v>0</v>
      </c>
      <c r="V10" s="160">
        <f>IX.!$Q11</f>
        <v>0</v>
      </c>
      <c r="W10" s="160">
        <f t="shared" ref="W10" si="19">X10-V10</f>
        <v>0</v>
      </c>
      <c r="X10" s="160">
        <f>X.!$Q11</f>
        <v>0</v>
      </c>
      <c r="Y10" s="160">
        <f t="shared" ref="Y10" si="20">Z10-X10</f>
        <v>0</v>
      </c>
      <c r="Z10" s="160">
        <f>XI.!$Q11</f>
        <v>0</v>
      </c>
      <c r="AA10" s="160">
        <f t="shared" ref="AA10" si="21">AB10-Z10</f>
        <v>0</v>
      </c>
      <c r="AB10" s="160">
        <f>XII.!$Q11</f>
        <v>0</v>
      </c>
    </row>
    <row r="11" spans="1:30" ht="13.5" customHeight="1" x14ac:dyDescent="0.3">
      <c r="A11" s="128"/>
      <c r="B11" s="129"/>
      <c r="C11" s="119"/>
      <c r="D11" s="166"/>
      <c r="E11" s="166"/>
      <c r="F11" s="191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</row>
    <row r="12" spans="1:30" ht="12.75" customHeight="1" x14ac:dyDescent="0.3">
      <c r="A12" s="128"/>
      <c r="B12" s="129" t="s">
        <v>14</v>
      </c>
      <c r="C12" s="119" t="str">
        <f>I.!C12</f>
        <v>Výkon samosprávnych orgánov mesta - odmeny poslancom</v>
      </c>
      <c r="D12" s="165">
        <f>XII.!Q12</f>
        <v>15495</v>
      </c>
      <c r="E12" s="165">
        <f>I.!Q12</f>
        <v>15495</v>
      </c>
      <c r="F12" s="191">
        <f>I.!$Q13</f>
        <v>1920.0700000000002</v>
      </c>
      <c r="G12" s="160">
        <f t="shared" ref="G12" si="22">H12-F12</f>
        <v>-1920.0700000000002</v>
      </c>
      <c r="H12" s="160">
        <f>II.!$Q13</f>
        <v>0</v>
      </c>
      <c r="I12" s="160">
        <f t="shared" ref="I12" si="23">J12-H12</f>
        <v>0</v>
      </c>
      <c r="J12" s="160">
        <f>III.!$Q13</f>
        <v>0</v>
      </c>
      <c r="K12" s="160">
        <f t="shared" ref="K12" si="24">L12-J12</f>
        <v>0</v>
      </c>
      <c r="L12" s="160">
        <f>IV.!$Q13</f>
        <v>0</v>
      </c>
      <c r="M12" s="160">
        <f t="shared" ref="M12" si="25">N12-L12</f>
        <v>0</v>
      </c>
      <c r="N12" s="160">
        <f>V.!$Q13</f>
        <v>0</v>
      </c>
      <c r="O12" s="160">
        <f t="shared" ref="O12" si="26">P12-N12</f>
        <v>0</v>
      </c>
      <c r="P12" s="160">
        <f>VI.!$Q13</f>
        <v>0</v>
      </c>
      <c r="Q12" s="160">
        <f t="shared" ref="Q12" si="27">R12-P12</f>
        <v>0</v>
      </c>
      <c r="R12" s="160">
        <f>VII.!$Q13</f>
        <v>0</v>
      </c>
      <c r="S12" s="160">
        <f t="shared" ref="S12" si="28">T12-R12</f>
        <v>0</v>
      </c>
      <c r="T12" s="160">
        <f>VIII.!$Q13</f>
        <v>0</v>
      </c>
      <c r="U12" s="160">
        <f t="shared" ref="U12" si="29">V12-T12</f>
        <v>0</v>
      </c>
      <c r="V12" s="160">
        <f>IX.!$Q13</f>
        <v>0</v>
      </c>
      <c r="W12" s="160">
        <f t="shared" ref="W12" si="30">X12-V12</f>
        <v>0</v>
      </c>
      <c r="X12" s="160">
        <f>X.!$Q13</f>
        <v>0</v>
      </c>
      <c r="Y12" s="160">
        <f t="shared" ref="Y12" si="31">Z12-X12</f>
        <v>0</v>
      </c>
      <c r="Z12" s="160">
        <f>XI.!$Q13</f>
        <v>0</v>
      </c>
      <c r="AA12" s="160">
        <f t="shared" ref="AA12" si="32">AB12-Z12</f>
        <v>0</v>
      </c>
      <c r="AB12" s="160">
        <f>XII.!$Q13</f>
        <v>0</v>
      </c>
    </row>
    <row r="13" spans="1:30" ht="13.5" customHeight="1" x14ac:dyDescent="0.3">
      <c r="A13" s="128"/>
      <c r="B13" s="129"/>
      <c r="C13" s="119"/>
      <c r="D13" s="166"/>
      <c r="E13" s="166"/>
      <c r="F13" s="191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</row>
    <row r="14" spans="1:30" ht="12.75" customHeight="1" x14ac:dyDescent="0.3">
      <c r="A14" s="128" t="s">
        <v>16</v>
      </c>
      <c r="B14" s="129"/>
      <c r="C14" s="119" t="str">
        <f>I.!C14</f>
        <v>Členstvo v organizáciach a združeniach - členské príspevky</v>
      </c>
      <c r="D14" s="165">
        <f>XII.!Q14</f>
        <v>2700</v>
      </c>
      <c r="E14" s="165">
        <f>I.!Q14</f>
        <v>2700</v>
      </c>
      <c r="F14" s="191">
        <f>I.!$Q15</f>
        <v>1047.95</v>
      </c>
      <c r="G14" s="160">
        <f t="shared" ref="G14" si="33">H14-F14</f>
        <v>-1047.95</v>
      </c>
      <c r="H14" s="160">
        <f>II.!$Q15</f>
        <v>0</v>
      </c>
      <c r="I14" s="160">
        <f t="shared" ref="I14" si="34">J14-H14</f>
        <v>0</v>
      </c>
      <c r="J14" s="160">
        <f>III.!$Q15</f>
        <v>0</v>
      </c>
      <c r="K14" s="160">
        <f t="shared" ref="K14" si="35">L14-J14</f>
        <v>0</v>
      </c>
      <c r="L14" s="160">
        <f>IV.!$Q15</f>
        <v>0</v>
      </c>
      <c r="M14" s="160">
        <f t="shared" ref="M14" si="36">N14-L14</f>
        <v>0</v>
      </c>
      <c r="N14" s="160">
        <f>V.!$Q15</f>
        <v>0</v>
      </c>
      <c r="O14" s="160">
        <f t="shared" ref="O14" si="37">P14-N14</f>
        <v>0</v>
      </c>
      <c r="P14" s="160">
        <f>VI.!$Q15</f>
        <v>0</v>
      </c>
      <c r="Q14" s="160">
        <f t="shared" ref="Q14" si="38">R14-P14</f>
        <v>0</v>
      </c>
      <c r="R14" s="160">
        <f>VII.!$Q15</f>
        <v>0</v>
      </c>
      <c r="S14" s="160">
        <f t="shared" ref="S14" si="39">T14-R14</f>
        <v>0</v>
      </c>
      <c r="T14" s="160">
        <f>VIII.!$Q15</f>
        <v>0</v>
      </c>
      <c r="U14" s="160">
        <f t="shared" ref="U14" si="40">V14-T14</f>
        <v>0</v>
      </c>
      <c r="V14" s="160">
        <f>IX.!$Q15</f>
        <v>0</v>
      </c>
      <c r="W14" s="160">
        <f t="shared" ref="W14" si="41">X14-V14</f>
        <v>0</v>
      </c>
      <c r="X14" s="160">
        <f>X.!$Q15</f>
        <v>0</v>
      </c>
      <c r="Y14" s="160">
        <f t="shared" ref="Y14" si="42">Z14-X14</f>
        <v>0</v>
      </c>
      <c r="Z14" s="160">
        <f>XI.!$Q15</f>
        <v>0</v>
      </c>
      <c r="AA14" s="160">
        <f t="shared" ref="AA14" si="43">AB14-Z14</f>
        <v>0</v>
      </c>
      <c r="AB14" s="160">
        <f>XII.!$Q15</f>
        <v>0</v>
      </c>
    </row>
    <row r="15" spans="1:30" ht="13.5" customHeight="1" x14ac:dyDescent="0.3">
      <c r="A15" s="128"/>
      <c r="B15" s="129"/>
      <c r="C15" s="119"/>
      <c r="D15" s="166"/>
      <c r="E15" s="166"/>
      <c r="F15" s="191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</row>
    <row r="16" spans="1:30" ht="12.75" customHeight="1" x14ac:dyDescent="0.3">
      <c r="A16" s="128" t="s">
        <v>19</v>
      </c>
      <c r="B16" s="129"/>
      <c r="C16" s="119" t="str">
        <f>I.!C16</f>
        <v>Občianskemu združeniu, nadácii a neinv.fondu</v>
      </c>
      <c r="D16" s="165">
        <f>XII.!Q16</f>
        <v>12020</v>
      </c>
      <c r="E16" s="165">
        <f>I.!Q16</f>
        <v>12020</v>
      </c>
      <c r="F16" s="191">
        <f>I.!$Q17</f>
        <v>0</v>
      </c>
      <c r="G16" s="160">
        <f t="shared" ref="G16" si="44">H16-F16</f>
        <v>0</v>
      </c>
      <c r="H16" s="160">
        <f>II.!$Q17</f>
        <v>0</v>
      </c>
      <c r="I16" s="160">
        <f t="shared" ref="I16" si="45">J16-H16</f>
        <v>0</v>
      </c>
      <c r="J16" s="160">
        <f>III.!$Q17</f>
        <v>0</v>
      </c>
      <c r="K16" s="160">
        <f t="shared" ref="K16" si="46">L16-J16</f>
        <v>0</v>
      </c>
      <c r="L16" s="160">
        <f>IV.!$Q17</f>
        <v>0</v>
      </c>
      <c r="M16" s="160">
        <f t="shared" ref="M16" si="47">N16-L16</f>
        <v>0</v>
      </c>
      <c r="N16" s="160">
        <f>V.!$Q17</f>
        <v>0</v>
      </c>
      <c r="O16" s="160">
        <f t="shared" ref="O16" si="48">P16-N16</f>
        <v>0</v>
      </c>
      <c r="P16" s="160">
        <f>VI.!$Q17</f>
        <v>0</v>
      </c>
      <c r="Q16" s="160">
        <f t="shared" ref="Q16" si="49">R16-P16</f>
        <v>0</v>
      </c>
      <c r="R16" s="160">
        <f>VII.!$Q17</f>
        <v>0</v>
      </c>
      <c r="S16" s="160">
        <f t="shared" ref="S16" si="50">T16-R16</f>
        <v>0</v>
      </c>
      <c r="T16" s="160">
        <f>VIII.!$Q17</f>
        <v>0</v>
      </c>
      <c r="U16" s="160">
        <f t="shared" ref="U16" si="51">V16-T16</f>
        <v>0</v>
      </c>
      <c r="V16" s="160">
        <f>IX.!$Q17</f>
        <v>0</v>
      </c>
      <c r="W16" s="160">
        <f t="shared" ref="W16" si="52">X16-V16</f>
        <v>0</v>
      </c>
      <c r="X16" s="160">
        <f>X.!$Q17</f>
        <v>0</v>
      </c>
      <c r="Y16" s="160">
        <f t="shared" ref="Y16" si="53">Z16-X16</f>
        <v>0</v>
      </c>
      <c r="Z16" s="160">
        <f>XI.!$Q17</f>
        <v>0</v>
      </c>
      <c r="AA16" s="160">
        <f t="shared" ref="AA16" si="54">AB16-Z16</f>
        <v>0</v>
      </c>
      <c r="AB16" s="160">
        <f>XII.!$Q17</f>
        <v>0</v>
      </c>
    </row>
    <row r="17" spans="1:28" ht="13.5" customHeight="1" x14ac:dyDescent="0.3">
      <c r="A17" s="128"/>
      <c r="B17" s="129"/>
      <c r="C17" s="119"/>
      <c r="D17" s="166"/>
      <c r="E17" s="166"/>
      <c r="F17" s="191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</row>
    <row r="18" spans="1:28" ht="12.75" customHeight="1" x14ac:dyDescent="0.3">
      <c r="A18" s="128" t="s">
        <v>19</v>
      </c>
      <c r="B18" s="129"/>
      <c r="C18" s="119" t="str">
        <f>I.!C18</f>
        <v>Cirkvi, náboženskej spoločnosti a cirk.charite</v>
      </c>
      <c r="D18" s="165">
        <f>XII.!Q18</f>
        <v>1000</v>
      </c>
      <c r="E18" s="165">
        <f>I.!Q18</f>
        <v>1000</v>
      </c>
      <c r="F18" s="191">
        <f>I.!$Q19</f>
        <v>0</v>
      </c>
      <c r="G18" s="160">
        <f t="shared" ref="G18" si="55">H18-F18</f>
        <v>0</v>
      </c>
      <c r="H18" s="160">
        <f>II.!$Q19</f>
        <v>0</v>
      </c>
      <c r="I18" s="160">
        <f t="shared" ref="I18" si="56">J18-H18</f>
        <v>0</v>
      </c>
      <c r="J18" s="160">
        <f>III.!$Q19</f>
        <v>0</v>
      </c>
      <c r="K18" s="160">
        <f t="shared" ref="K18" si="57">L18-J18</f>
        <v>0</v>
      </c>
      <c r="L18" s="160">
        <f>IV.!$Q19</f>
        <v>0</v>
      </c>
      <c r="M18" s="160">
        <f t="shared" ref="M18" si="58">N18-L18</f>
        <v>0</v>
      </c>
      <c r="N18" s="160">
        <f>V.!$Q19</f>
        <v>0</v>
      </c>
      <c r="O18" s="160">
        <f t="shared" ref="O18" si="59">P18-N18</f>
        <v>0</v>
      </c>
      <c r="P18" s="160">
        <f>VI.!$Q19</f>
        <v>0</v>
      </c>
      <c r="Q18" s="160">
        <f t="shared" ref="Q18" si="60">R18-P18</f>
        <v>0</v>
      </c>
      <c r="R18" s="160">
        <f>VII.!$Q19</f>
        <v>0</v>
      </c>
      <c r="S18" s="160">
        <f t="shared" ref="S18" si="61">T18-R18</f>
        <v>0</v>
      </c>
      <c r="T18" s="160">
        <f>VIII.!$Q19</f>
        <v>0</v>
      </c>
      <c r="U18" s="160">
        <f t="shared" ref="U18" si="62">V18-T18</f>
        <v>0</v>
      </c>
      <c r="V18" s="160">
        <f>IX.!$Q19</f>
        <v>0</v>
      </c>
      <c r="W18" s="160">
        <f t="shared" ref="W18" si="63">X18-V18</f>
        <v>0</v>
      </c>
      <c r="X18" s="160">
        <f>X.!$Q19</f>
        <v>0</v>
      </c>
      <c r="Y18" s="160">
        <f t="shared" ref="Y18" si="64">Z18-X18</f>
        <v>0</v>
      </c>
      <c r="Z18" s="160">
        <f>XI.!$Q19</f>
        <v>0</v>
      </c>
      <c r="AA18" s="160">
        <f t="shared" ref="AA18" si="65">AB18-Z18</f>
        <v>0</v>
      </c>
      <c r="AB18" s="160">
        <f>XII.!$Q19</f>
        <v>0</v>
      </c>
    </row>
    <row r="19" spans="1:28" ht="13.5" customHeight="1" x14ac:dyDescent="0.3">
      <c r="A19" s="128"/>
      <c r="B19" s="129"/>
      <c r="C19" s="119"/>
      <c r="D19" s="166"/>
      <c r="E19" s="166"/>
      <c r="F19" s="191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</row>
    <row r="20" spans="1:28" ht="12.75" customHeight="1" x14ac:dyDescent="0.3">
      <c r="A20" s="128" t="s">
        <v>24</v>
      </c>
      <c r="B20" s="129"/>
      <c r="C20" s="119" t="str">
        <f>I.!C20</f>
        <v>Manažment investícií - príprava projektovej dokumentácie</v>
      </c>
      <c r="D20" s="165">
        <f>XII.!Q20</f>
        <v>12500</v>
      </c>
      <c r="E20" s="165">
        <f>I.!Q20</f>
        <v>12500</v>
      </c>
      <c r="F20" s="191">
        <f>I.!$Q21</f>
        <v>1036.8800000000001</v>
      </c>
      <c r="G20" s="160">
        <f t="shared" ref="G20" si="66">H20-F20</f>
        <v>-1036.8800000000001</v>
      </c>
      <c r="H20" s="160">
        <f>II.!$Q21</f>
        <v>0</v>
      </c>
      <c r="I20" s="160">
        <f t="shared" ref="I20" si="67">J20-H20</f>
        <v>0</v>
      </c>
      <c r="J20" s="160">
        <f>III.!$Q21</f>
        <v>0</v>
      </c>
      <c r="K20" s="160">
        <f t="shared" ref="K20" si="68">L20-J20</f>
        <v>0</v>
      </c>
      <c r="L20" s="160">
        <f>IV.!$Q21</f>
        <v>0</v>
      </c>
      <c r="M20" s="160">
        <f t="shared" ref="M20" si="69">N20-L20</f>
        <v>0</v>
      </c>
      <c r="N20" s="160">
        <f>V.!$Q21</f>
        <v>0</v>
      </c>
      <c r="O20" s="160">
        <f t="shared" ref="O20" si="70">P20-N20</f>
        <v>0</v>
      </c>
      <c r="P20" s="160">
        <f>VI.!$Q21</f>
        <v>0</v>
      </c>
      <c r="Q20" s="160">
        <f t="shared" ref="Q20" si="71">R20-P20</f>
        <v>0</v>
      </c>
      <c r="R20" s="160">
        <f>VII.!$Q21</f>
        <v>0</v>
      </c>
      <c r="S20" s="160">
        <f t="shared" ref="S20" si="72">T20-R20</f>
        <v>0</v>
      </c>
      <c r="T20" s="160">
        <f>VIII.!$Q21</f>
        <v>0</v>
      </c>
      <c r="U20" s="160">
        <f t="shared" ref="U20" si="73">V20-T20</f>
        <v>0</v>
      </c>
      <c r="V20" s="160">
        <f>IX.!$Q21</f>
        <v>0</v>
      </c>
      <c r="W20" s="160">
        <f t="shared" ref="W20" si="74">X20-V20</f>
        <v>0</v>
      </c>
      <c r="X20" s="160">
        <f>X.!$Q21</f>
        <v>0</v>
      </c>
      <c r="Y20" s="160">
        <f t="shared" ref="Y20" si="75">Z20-X20</f>
        <v>0</v>
      </c>
      <c r="Z20" s="160">
        <f>XI.!$Q21</f>
        <v>0</v>
      </c>
      <c r="AA20" s="160">
        <f t="shared" ref="AA20" si="76">AB20-Z20</f>
        <v>0</v>
      </c>
      <c r="AB20" s="160">
        <f>XII.!$Q21</f>
        <v>0</v>
      </c>
    </row>
    <row r="21" spans="1:28" ht="13.5" customHeight="1" x14ac:dyDescent="0.3">
      <c r="A21" s="128"/>
      <c r="B21" s="129"/>
      <c r="C21" s="119"/>
      <c r="D21" s="166"/>
      <c r="E21" s="166"/>
      <c r="F21" s="191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</row>
    <row r="22" spans="1:28" ht="12.75" customHeight="1" x14ac:dyDescent="0.3">
      <c r="A22" s="128" t="s">
        <v>27</v>
      </c>
      <c r="B22" s="129"/>
      <c r="C22" s="119" t="str">
        <f>I.!C22</f>
        <v>Strategické plánovanie a projekty</v>
      </c>
      <c r="D22" s="165">
        <f>XII.!Q22</f>
        <v>39000</v>
      </c>
      <c r="E22" s="165">
        <f>I.!Q22</f>
        <v>39000</v>
      </c>
      <c r="F22" s="191">
        <f>I.!$Q23</f>
        <v>0</v>
      </c>
      <c r="G22" s="160">
        <f t="shared" ref="G22" si="77">H22-F22</f>
        <v>0</v>
      </c>
      <c r="H22" s="160">
        <f>II.!$Q23</f>
        <v>0</v>
      </c>
      <c r="I22" s="160">
        <f t="shared" ref="I22" si="78">J22-H22</f>
        <v>0</v>
      </c>
      <c r="J22" s="160">
        <f>III.!$Q23</f>
        <v>0</v>
      </c>
      <c r="K22" s="160">
        <f t="shared" ref="K22" si="79">L22-J22</f>
        <v>0</v>
      </c>
      <c r="L22" s="160">
        <f>IV.!$Q23</f>
        <v>0</v>
      </c>
      <c r="M22" s="160">
        <f t="shared" ref="M22" si="80">N22-L22</f>
        <v>0</v>
      </c>
      <c r="N22" s="160">
        <f>V.!$Q23</f>
        <v>0</v>
      </c>
      <c r="O22" s="160">
        <f t="shared" ref="O22" si="81">P22-N22</f>
        <v>0</v>
      </c>
      <c r="P22" s="160">
        <f>VI.!$Q23</f>
        <v>0</v>
      </c>
      <c r="Q22" s="160">
        <f t="shared" ref="Q22" si="82">R22-P22</f>
        <v>0</v>
      </c>
      <c r="R22" s="160">
        <f>VII.!$Q23</f>
        <v>0</v>
      </c>
      <c r="S22" s="160">
        <f t="shared" ref="S22" si="83">T22-R22</f>
        <v>0</v>
      </c>
      <c r="T22" s="160">
        <f>VIII.!$Q23</f>
        <v>0</v>
      </c>
      <c r="U22" s="160">
        <f t="shared" ref="U22" si="84">V22-T22</f>
        <v>0</v>
      </c>
      <c r="V22" s="160">
        <f>IX.!$Q23</f>
        <v>0</v>
      </c>
      <c r="W22" s="160">
        <f t="shared" ref="W22" si="85">X22-V22</f>
        <v>0</v>
      </c>
      <c r="X22" s="160">
        <f>X.!$Q23</f>
        <v>0</v>
      </c>
      <c r="Y22" s="160">
        <f t="shared" ref="Y22" si="86">Z22-X22</f>
        <v>0</v>
      </c>
      <c r="Z22" s="160">
        <f>XI.!$Q23</f>
        <v>0</v>
      </c>
      <c r="AA22" s="160">
        <f t="shared" ref="AA22" si="87">AB22-Z22</f>
        <v>0</v>
      </c>
      <c r="AB22" s="160">
        <f>XII.!$Q23</f>
        <v>0</v>
      </c>
    </row>
    <row r="23" spans="1:28" ht="13.5" customHeight="1" x14ac:dyDescent="0.3">
      <c r="A23" s="128"/>
      <c r="B23" s="129"/>
      <c r="C23" s="119"/>
      <c r="D23" s="166"/>
      <c r="E23" s="166"/>
      <c r="F23" s="191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</row>
    <row r="24" spans="1:28" ht="12.75" customHeight="1" x14ac:dyDescent="0.3">
      <c r="A24" s="128"/>
      <c r="B24" s="129" t="s">
        <v>29</v>
      </c>
      <c r="C24" s="113" t="str">
        <f>I.!C24</f>
        <v>Špeciálne služby externý manažment - konzultačné a poradenské</v>
      </c>
      <c r="D24" s="165">
        <f>XII.!Q24</f>
        <v>4000</v>
      </c>
      <c r="E24" s="165">
        <f>I.!Q24</f>
        <v>4000</v>
      </c>
      <c r="F24" s="191">
        <f>I.!$Q25</f>
        <v>0</v>
      </c>
      <c r="G24" s="160">
        <f t="shared" ref="G24" si="88">H24-F24</f>
        <v>0</v>
      </c>
      <c r="H24" s="160">
        <f>II.!$Q25</f>
        <v>0</v>
      </c>
      <c r="I24" s="160">
        <f t="shared" ref="I24" si="89">J24-H24</f>
        <v>0</v>
      </c>
      <c r="J24" s="160">
        <f>III.!$Q25</f>
        <v>0</v>
      </c>
      <c r="K24" s="160">
        <f t="shared" ref="K24" si="90">L24-J24</f>
        <v>0</v>
      </c>
      <c r="L24" s="160">
        <f>IV.!$Q25</f>
        <v>0</v>
      </c>
      <c r="M24" s="160">
        <f t="shared" ref="M24" si="91">N24-L24</f>
        <v>0</v>
      </c>
      <c r="N24" s="160">
        <f>V.!$Q25</f>
        <v>0</v>
      </c>
      <c r="O24" s="160">
        <f t="shared" ref="O24" si="92">P24-N24</f>
        <v>0</v>
      </c>
      <c r="P24" s="160">
        <f>VI.!$Q25</f>
        <v>0</v>
      </c>
      <c r="Q24" s="160">
        <f t="shared" ref="Q24" si="93">R24-P24</f>
        <v>0</v>
      </c>
      <c r="R24" s="160">
        <f>VII.!$Q25</f>
        <v>0</v>
      </c>
      <c r="S24" s="160">
        <f t="shared" ref="S24" si="94">T24-R24</f>
        <v>0</v>
      </c>
      <c r="T24" s="160">
        <f>VIII.!$Q25</f>
        <v>0</v>
      </c>
      <c r="U24" s="160">
        <f t="shared" ref="U24" si="95">V24-T24</f>
        <v>0</v>
      </c>
      <c r="V24" s="160">
        <f>IX.!$Q25</f>
        <v>0</v>
      </c>
      <c r="W24" s="160">
        <f t="shared" ref="W24" si="96">X24-V24</f>
        <v>0</v>
      </c>
      <c r="X24" s="160">
        <f>X.!$Q25</f>
        <v>0</v>
      </c>
      <c r="Y24" s="160">
        <f t="shared" ref="Y24" si="97">Z24-X24</f>
        <v>0</v>
      </c>
      <c r="Z24" s="160">
        <f>XI.!$Q25</f>
        <v>0</v>
      </c>
      <c r="AA24" s="160">
        <f t="shared" ref="AA24" si="98">AB24-Z24</f>
        <v>0</v>
      </c>
      <c r="AB24" s="160">
        <f>XII.!$Q25</f>
        <v>0</v>
      </c>
    </row>
    <row r="25" spans="1:28" ht="13.5" customHeight="1" x14ac:dyDescent="0.3">
      <c r="A25" s="128"/>
      <c r="B25" s="129"/>
      <c r="C25" s="114"/>
      <c r="D25" s="166"/>
      <c r="E25" s="166"/>
      <c r="F25" s="191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</row>
    <row r="26" spans="1:28" ht="12.75" customHeight="1" x14ac:dyDescent="0.3">
      <c r="A26" s="128"/>
      <c r="B26" s="129" t="s">
        <v>29</v>
      </c>
      <c r="C26" s="119" t="str">
        <f>I.!C26</f>
        <v>Koncepcia tepelného hospodárstva</v>
      </c>
      <c r="D26" s="165">
        <f>XII.!Q26</f>
        <v>2000</v>
      </c>
      <c r="E26" s="165">
        <f>I.!Q26</f>
        <v>2000</v>
      </c>
      <c r="F26" s="191">
        <f>I.!$Q27</f>
        <v>0</v>
      </c>
      <c r="G26" s="160">
        <f t="shared" ref="G26" si="99">H26-F26</f>
        <v>0</v>
      </c>
      <c r="H26" s="160">
        <f>II.!$Q27</f>
        <v>0</v>
      </c>
      <c r="I26" s="160">
        <f t="shared" ref="I26" si="100">J26-H26</f>
        <v>0</v>
      </c>
      <c r="J26" s="160">
        <f>III.!$Q27</f>
        <v>0</v>
      </c>
      <c r="K26" s="160">
        <f t="shared" ref="K26" si="101">L26-J26</f>
        <v>0</v>
      </c>
      <c r="L26" s="160">
        <f>IV.!$Q27</f>
        <v>0</v>
      </c>
      <c r="M26" s="160">
        <f t="shared" ref="M26" si="102">N26-L26</f>
        <v>0</v>
      </c>
      <c r="N26" s="160">
        <f>V.!$Q27</f>
        <v>0</v>
      </c>
      <c r="O26" s="160">
        <f t="shared" ref="O26" si="103">P26-N26</f>
        <v>0</v>
      </c>
      <c r="P26" s="160">
        <f>VI.!$Q27</f>
        <v>0</v>
      </c>
      <c r="Q26" s="160">
        <f t="shared" ref="Q26" si="104">R26-P26</f>
        <v>0</v>
      </c>
      <c r="R26" s="160">
        <f>VII.!$Q27</f>
        <v>0</v>
      </c>
      <c r="S26" s="160">
        <f t="shared" ref="S26" si="105">T26-R26</f>
        <v>0</v>
      </c>
      <c r="T26" s="160">
        <f>VIII.!$Q27</f>
        <v>0</v>
      </c>
      <c r="U26" s="160">
        <f t="shared" ref="U26" si="106">V26-T26</f>
        <v>0</v>
      </c>
      <c r="V26" s="160">
        <f>IX.!$Q27</f>
        <v>0</v>
      </c>
      <c r="W26" s="160">
        <f t="shared" ref="W26" si="107">X26-V26</f>
        <v>0</v>
      </c>
      <c r="X26" s="160">
        <f>X.!$Q27</f>
        <v>0</v>
      </c>
      <c r="Y26" s="160">
        <f t="shared" ref="Y26" si="108">Z26-X26</f>
        <v>0</v>
      </c>
      <c r="Z26" s="160">
        <f>XI.!$Q27</f>
        <v>0</v>
      </c>
      <c r="AA26" s="160">
        <f t="shared" ref="AA26" si="109">AB26-Z26</f>
        <v>0</v>
      </c>
      <c r="AB26" s="160">
        <f>XII.!$Q27</f>
        <v>0</v>
      </c>
    </row>
    <row r="27" spans="1:28" ht="13.5" customHeight="1" x14ac:dyDescent="0.3">
      <c r="A27" s="128"/>
      <c r="B27" s="129"/>
      <c r="C27" s="119"/>
      <c r="D27" s="166"/>
      <c r="E27" s="166"/>
      <c r="F27" s="191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</row>
    <row r="28" spans="1:28" ht="12.75" hidden="1" customHeight="1" x14ac:dyDescent="0.3">
      <c r="A28" s="128"/>
      <c r="B28" s="129" t="s">
        <v>32</v>
      </c>
      <c r="C28" s="113" t="str">
        <f>I.!C28</f>
        <v>Špeciálne služby externý manažment - kofinancovanie úspešných projektov</v>
      </c>
      <c r="D28" s="165">
        <f>XII.!Q28</f>
        <v>0</v>
      </c>
      <c r="E28" s="165">
        <f>I.!Q28</f>
        <v>0</v>
      </c>
      <c r="F28" s="191">
        <f>I.!$Q29</f>
        <v>0</v>
      </c>
      <c r="G28" s="160">
        <f t="shared" ref="G28" si="110">H28-F28</f>
        <v>0</v>
      </c>
      <c r="H28" s="160">
        <f>II.!$Q29</f>
        <v>0</v>
      </c>
      <c r="I28" s="160">
        <f t="shared" ref="I28" si="111">J28-H28</f>
        <v>0</v>
      </c>
      <c r="J28" s="160">
        <f>III.!$Q29</f>
        <v>0</v>
      </c>
      <c r="K28" s="160">
        <f t="shared" ref="K28" si="112">L28-J28</f>
        <v>0</v>
      </c>
      <c r="L28" s="160">
        <f>IV.!$Q29</f>
        <v>0</v>
      </c>
      <c r="M28" s="160">
        <f t="shared" ref="M28" si="113">N28-L28</f>
        <v>0</v>
      </c>
      <c r="N28" s="160">
        <f>V.!$Q29</f>
        <v>0</v>
      </c>
      <c r="O28" s="160">
        <f t="shared" ref="O28" si="114">P28-N28</f>
        <v>0</v>
      </c>
      <c r="P28" s="160">
        <f>VI.!$Q29</f>
        <v>0</v>
      </c>
      <c r="Q28" s="160">
        <f t="shared" ref="Q28" si="115">R28-P28</f>
        <v>0</v>
      </c>
      <c r="R28" s="160">
        <f>VII.!$Q29</f>
        <v>0</v>
      </c>
      <c r="S28" s="160">
        <f t="shared" ref="S28" si="116">T28-R28</f>
        <v>0</v>
      </c>
      <c r="T28" s="160">
        <f>VIII.!$Q29</f>
        <v>0</v>
      </c>
      <c r="U28" s="160">
        <f t="shared" ref="U28" si="117">V28-T28</f>
        <v>0</v>
      </c>
      <c r="V28" s="160">
        <f>IX.!$Q29</f>
        <v>0</v>
      </c>
      <c r="W28" s="160">
        <f t="shared" ref="W28" si="118">X28-V28</f>
        <v>0</v>
      </c>
      <c r="X28" s="160">
        <f>X.!$Q29</f>
        <v>0</v>
      </c>
      <c r="Y28" s="160">
        <f t="shared" ref="Y28" si="119">Z28-X28</f>
        <v>0</v>
      </c>
      <c r="Z28" s="160">
        <f>XI.!$Q29</f>
        <v>0</v>
      </c>
      <c r="AA28" s="160">
        <f t="shared" ref="AA28" si="120">AB28-Z28</f>
        <v>0</v>
      </c>
      <c r="AB28" s="160">
        <f>XII.!$Q29</f>
        <v>0</v>
      </c>
    </row>
    <row r="29" spans="1:28" ht="13.5" hidden="1" customHeight="1" x14ac:dyDescent="0.3">
      <c r="A29" s="128"/>
      <c r="B29" s="129"/>
      <c r="C29" s="114"/>
      <c r="D29" s="166"/>
      <c r="E29" s="166"/>
      <c r="F29" s="191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</row>
    <row r="30" spans="1:28" ht="12.75" customHeight="1" x14ac:dyDescent="0.3">
      <c r="A30" s="128"/>
      <c r="B30" s="129" t="s">
        <v>300</v>
      </c>
      <c r="C30" s="119" t="str">
        <f>I.!C30</f>
        <v>Kofinancovanie rozvojov</v>
      </c>
      <c r="D30" s="165">
        <f>XII.!Q30</f>
        <v>7000</v>
      </c>
      <c r="E30" s="165">
        <f>I.!Q30</f>
        <v>7000</v>
      </c>
      <c r="F30" s="191">
        <f>I.!$Q31</f>
        <v>0</v>
      </c>
      <c r="G30" s="160">
        <f t="shared" ref="G30" si="121">H30-F30</f>
        <v>0</v>
      </c>
      <c r="H30" s="160">
        <f>II.!$Q31</f>
        <v>0</v>
      </c>
      <c r="I30" s="160">
        <f t="shared" ref="I30" si="122">J30-H30</f>
        <v>0</v>
      </c>
      <c r="J30" s="160">
        <f>III.!$Q31</f>
        <v>0</v>
      </c>
      <c r="K30" s="160">
        <f t="shared" ref="K30" si="123">L30-J30</f>
        <v>0</v>
      </c>
      <c r="L30" s="160">
        <f>IV.!$Q31</f>
        <v>0</v>
      </c>
      <c r="M30" s="160">
        <f t="shared" ref="M30" si="124">N30-L30</f>
        <v>0</v>
      </c>
      <c r="N30" s="160">
        <f>V.!$Q31</f>
        <v>0</v>
      </c>
      <c r="O30" s="160">
        <f t="shared" ref="O30" si="125">P30-N30</f>
        <v>0</v>
      </c>
      <c r="P30" s="160">
        <f>VI.!$Q31</f>
        <v>0</v>
      </c>
      <c r="Q30" s="160">
        <f t="shared" ref="Q30" si="126">R30-P30</f>
        <v>0</v>
      </c>
      <c r="R30" s="160">
        <f>VII.!$Q31</f>
        <v>0</v>
      </c>
      <c r="S30" s="160">
        <f t="shared" ref="S30" si="127">T30-R30</f>
        <v>0</v>
      </c>
      <c r="T30" s="160">
        <f>VIII.!$Q31</f>
        <v>0</v>
      </c>
      <c r="U30" s="160">
        <f t="shared" ref="U30" si="128">V30-T30</f>
        <v>0</v>
      </c>
      <c r="V30" s="160">
        <f>IX.!$Q31</f>
        <v>0</v>
      </c>
      <c r="W30" s="160">
        <f t="shared" ref="W30" si="129">X30-V30</f>
        <v>0</v>
      </c>
      <c r="X30" s="160">
        <f>X.!$Q31</f>
        <v>0</v>
      </c>
      <c r="Y30" s="160">
        <f t="shared" ref="Y30" si="130">Z30-X30</f>
        <v>0</v>
      </c>
      <c r="Z30" s="160">
        <f>XI.!$Q31</f>
        <v>0</v>
      </c>
      <c r="AA30" s="160">
        <f t="shared" ref="AA30" si="131">AB30-Z30</f>
        <v>0</v>
      </c>
      <c r="AB30" s="160">
        <f>XII.!$Q31</f>
        <v>0</v>
      </c>
    </row>
    <row r="31" spans="1:28" ht="13.5" customHeight="1" x14ac:dyDescent="0.3">
      <c r="A31" s="128"/>
      <c r="B31" s="129"/>
      <c r="C31" s="119"/>
      <c r="D31" s="166"/>
      <c r="E31" s="166"/>
      <c r="F31" s="191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</row>
    <row r="32" spans="1:28" ht="12.75" customHeight="1" x14ac:dyDescent="0.3">
      <c r="A32" s="128"/>
      <c r="B32" s="129" t="s">
        <v>287</v>
      </c>
      <c r="C32" s="119" t="str">
        <f>I.!C32</f>
        <v>Akčný plán energetického rozvoja</v>
      </c>
      <c r="D32" s="165">
        <f>XII.!Q32</f>
        <v>26000</v>
      </c>
      <c r="E32" s="165">
        <f>I.!Q32</f>
        <v>26000</v>
      </c>
      <c r="F32" s="191">
        <f>I.!$Q33</f>
        <v>0</v>
      </c>
      <c r="G32" s="160">
        <f t="shared" ref="G32" si="132">H32-F32</f>
        <v>0</v>
      </c>
      <c r="H32" s="160">
        <f>II.!$Q33</f>
        <v>0</v>
      </c>
      <c r="I32" s="160">
        <f t="shared" ref="I32" si="133">J32-H32</f>
        <v>0</v>
      </c>
      <c r="J32" s="160">
        <f>III.!$Q33</f>
        <v>0</v>
      </c>
      <c r="K32" s="160">
        <f t="shared" ref="K32" si="134">L32-J32</f>
        <v>0</v>
      </c>
      <c r="L32" s="160">
        <f>IV.!$Q33</f>
        <v>0</v>
      </c>
      <c r="M32" s="160">
        <f t="shared" ref="M32" si="135">N32-L32</f>
        <v>0</v>
      </c>
      <c r="N32" s="160">
        <f>V.!$Q33</f>
        <v>0</v>
      </c>
      <c r="O32" s="160">
        <f t="shared" ref="O32" si="136">P32-N32</f>
        <v>0</v>
      </c>
      <c r="P32" s="160">
        <f>VI.!$Q33</f>
        <v>0</v>
      </c>
      <c r="Q32" s="160">
        <f t="shared" ref="Q32" si="137">R32-P32</f>
        <v>0</v>
      </c>
      <c r="R32" s="160">
        <f>VII.!$Q33</f>
        <v>0</v>
      </c>
      <c r="S32" s="160">
        <f t="shared" ref="S32" si="138">T32-R32</f>
        <v>0</v>
      </c>
      <c r="T32" s="160">
        <f>VIII.!$Q33</f>
        <v>0</v>
      </c>
      <c r="U32" s="160">
        <f t="shared" ref="U32" si="139">V32-T32</f>
        <v>0</v>
      </c>
      <c r="V32" s="160">
        <f>IX.!$Q33</f>
        <v>0</v>
      </c>
      <c r="W32" s="160">
        <f t="shared" ref="W32" si="140">X32-V32</f>
        <v>0</v>
      </c>
      <c r="X32" s="160">
        <f>X.!$Q33</f>
        <v>0</v>
      </c>
      <c r="Y32" s="160">
        <f t="shared" ref="Y32" si="141">Z32-X32</f>
        <v>0</v>
      </c>
      <c r="Z32" s="160">
        <f>XI.!$Q33</f>
        <v>0</v>
      </c>
      <c r="AA32" s="160">
        <f t="shared" ref="AA32" si="142">AB32-Z32</f>
        <v>0</v>
      </c>
      <c r="AB32" s="160">
        <f>XII.!$Q33</f>
        <v>0</v>
      </c>
    </row>
    <row r="33" spans="1:28" ht="13.5" customHeight="1" x14ac:dyDescent="0.3">
      <c r="A33" s="128"/>
      <c r="B33" s="129"/>
      <c r="C33" s="119"/>
      <c r="D33" s="166"/>
      <c r="E33" s="166"/>
      <c r="F33" s="191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</row>
    <row r="34" spans="1:28" ht="12.75" hidden="1" customHeight="1" x14ac:dyDescent="0.3">
      <c r="A34" s="128" t="s">
        <v>33</v>
      </c>
      <c r="B34" s="129"/>
      <c r="C34" s="119" t="str">
        <f>I.!C34</f>
        <v>Územné plánovanie</v>
      </c>
      <c r="D34" s="165">
        <f>XII.!Q34</f>
        <v>0</v>
      </c>
      <c r="E34" s="165">
        <f>I.!Q34</f>
        <v>0</v>
      </c>
      <c r="F34" s="191">
        <f>I.!$Q35</f>
        <v>0</v>
      </c>
      <c r="G34" s="160">
        <f t="shared" ref="G34" si="143">H34-F34</f>
        <v>0</v>
      </c>
      <c r="H34" s="160">
        <f>II.!$Q35</f>
        <v>0</v>
      </c>
      <c r="I34" s="160">
        <f t="shared" ref="I34" si="144">J34-H34</f>
        <v>0</v>
      </c>
      <c r="J34" s="160">
        <f>III.!$Q35</f>
        <v>0</v>
      </c>
      <c r="K34" s="160">
        <f t="shared" ref="K34" si="145">L34-J34</f>
        <v>0</v>
      </c>
      <c r="L34" s="160">
        <f>IV.!$Q35</f>
        <v>0</v>
      </c>
      <c r="M34" s="160">
        <f t="shared" ref="M34" si="146">N34-L34</f>
        <v>0</v>
      </c>
      <c r="N34" s="160">
        <f>V.!$Q35</f>
        <v>0</v>
      </c>
      <c r="O34" s="160">
        <f t="shared" ref="O34" si="147">P34-N34</f>
        <v>0</v>
      </c>
      <c r="P34" s="160">
        <f>VI.!$Q35</f>
        <v>0</v>
      </c>
      <c r="Q34" s="160">
        <f t="shared" ref="Q34" si="148">R34-P34</f>
        <v>0</v>
      </c>
      <c r="R34" s="160">
        <f>VII.!$Q35</f>
        <v>0</v>
      </c>
      <c r="S34" s="160">
        <f t="shared" ref="S34" si="149">T34-R34</f>
        <v>0</v>
      </c>
      <c r="T34" s="160">
        <f>VIII.!$Q35</f>
        <v>0</v>
      </c>
      <c r="U34" s="160">
        <f t="shared" ref="U34" si="150">V34-T34</f>
        <v>0</v>
      </c>
      <c r="V34" s="160">
        <f>IX.!$Q35</f>
        <v>0</v>
      </c>
      <c r="W34" s="160">
        <f t="shared" ref="W34" si="151">X34-V34</f>
        <v>0</v>
      </c>
      <c r="X34" s="160">
        <f>X.!$Q35</f>
        <v>0</v>
      </c>
      <c r="Y34" s="160">
        <f t="shared" ref="Y34" si="152">Z34-X34</f>
        <v>0</v>
      </c>
      <c r="Z34" s="160">
        <f>XI.!$Q35</f>
        <v>0</v>
      </c>
      <c r="AA34" s="160">
        <f t="shared" ref="AA34" si="153">AB34-Z34</f>
        <v>0</v>
      </c>
      <c r="AB34" s="160">
        <f>XII.!$Q35</f>
        <v>0</v>
      </c>
    </row>
    <row r="35" spans="1:28" ht="13.5" hidden="1" customHeight="1" x14ac:dyDescent="0.3">
      <c r="A35" s="128"/>
      <c r="B35" s="129"/>
      <c r="C35" s="119"/>
      <c r="D35" s="166"/>
      <c r="E35" s="166"/>
      <c r="F35" s="191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</row>
    <row r="36" spans="1:28" ht="12.75" customHeight="1" x14ac:dyDescent="0.3">
      <c r="A36" s="128" t="s">
        <v>35</v>
      </c>
      <c r="B36" s="129"/>
      <c r="C36" s="119" t="str">
        <f>I.!C36</f>
        <v>Daňová a rozpočtová politika mesta</v>
      </c>
      <c r="D36" s="165">
        <f>XII.!Q36</f>
        <v>3396</v>
      </c>
      <c r="E36" s="165">
        <f>I.!Q36</f>
        <v>3396</v>
      </c>
      <c r="F36" s="191">
        <f>I.!$Q37</f>
        <v>0</v>
      </c>
      <c r="G36" s="160">
        <f t="shared" ref="G36" si="154">H36-F36</f>
        <v>0</v>
      </c>
      <c r="H36" s="160">
        <f>II.!$Q37</f>
        <v>0</v>
      </c>
      <c r="I36" s="160">
        <f t="shared" ref="I36" si="155">J36-H36</f>
        <v>0</v>
      </c>
      <c r="J36" s="160">
        <f>III.!$Q37</f>
        <v>0</v>
      </c>
      <c r="K36" s="160">
        <f t="shared" ref="K36" si="156">L36-J36</f>
        <v>0</v>
      </c>
      <c r="L36" s="160">
        <f>IV.!$Q37</f>
        <v>0</v>
      </c>
      <c r="M36" s="160">
        <f t="shared" ref="M36" si="157">N36-L36</f>
        <v>0</v>
      </c>
      <c r="N36" s="160">
        <f>V.!$Q37</f>
        <v>0</v>
      </c>
      <c r="O36" s="160">
        <f t="shared" ref="O36" si="158">P36-N36</f>
        <v>0</v>
      </c>
      <c r="P36" s="160">
        <f>VI.!$Q37</f>
        <v>0</v>
      </c>
      <c r="Q36" s="160">
        <f t="shared" ref="Q36" si="159">R36-P36</f>
        <v>0</v>
      </c>
      <c r="R36" s="160">
        <f>VII.!$Q37</f>
        <v>0</v>
      </c>
      <c r="S36" s="160">
        <f t="shared" ref="S36" si="160">T36-R36</f>
        <v>0</v>
      </c>
      <c r="T36" s="160">
        <f>VIII.!$Q37</f>
        <v>0</v>
      </c>
      <c r="U36" s="160">
        <f t="shared" ref="U36" si="161">V36-T36</f>
        <v>0</v>
      </c>
      <c r="V36" s="160">
        <f>IX.!$Q37</f>
        <v>0</v>
      </c>
      <c r="W36" s="160">
        <f t="shared" ref="W36" si="162">X36-V36</f>
        <v>0</v>
      </c>
      <c r="X36" s="160">
        <f>X.!$Q37</f>
        <v>0</v>
      </c>
      <c r="Y36" s="160">
        <f t="shared" ref="Y36" si="163">Z36-X36</f>
        <v>0</v>
      </c>
      <c r="Z36" s="160">
        <f>XI.!$Q37</f>
        <v>0</v>
      </c>
      <c r="AA36" s="160">
        <f t="shared" ref="AA36" si="164">AB36-Z36</f>
        <v>0</v>
      </c>
      <c r="AB36" s="160">
        <f>XII.!$Q37</f>
        <v>0</v>
      </c>
    </row>
    <row r="37" spans="1:28" ht="13.5" customHeight="1" thickBot="1" x14ac:dyDescent="0.35">
      <c r="A37" s="133"/>
      <c r="B37" s="134"/>
      <c r="C37" s="135"/>
      <c r="D37" s="192"/>
      <c r="E37" s="192"/>
      <c r="F37" s="193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</row>
    <row r="38" spans="1:28" s="78" customFormat="1" ht="14.4" thickBot="1" x14ac:dyDescent="0.35">
      <c r="A38" s="46"/>
      <c r="B38" s="46"/>
      <c r="C38" s="47"/>
      <c r="D38" s="110"/>
      <c r="E38" s="110"/>
      <c r="F38" s="76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s="75" customFormat="1" ht="14.4" customHeight="1" x14ac:dyDescent="0.3">
      <c r="A39" s="120" t="s">
        <v>37</v>
      </c>
      <c r="B39" s="121"/>
      <c r="C39" s="124" t="s">
        <v>38</v>
      </c>
      <c r="D39" s="171">
        <f>SUM(D41:D56)</f>
        <v>15935</v>
      </c>
      <c r="E39" s="195">
        <f>SUM(E41:E56)</f>
        <v>15935</v>
      </c>
      <c r="F39" s="197">
        <f>I.!$Q40</f>
        <v>449.42</v>
      </c>
      <c r="G39" s="181">
        <f t="shared" ref="G39" si="165">H39-F39</f>
        <v>-449.42</v>
      </c>
      <c r="H39" s="181">
        <f>II.!$Q40</f>
        <v>0</v>
      </c>
      <c r="I39" s="181">
        <f t="shared" ref="I39" si="166">J39-H39</f>
        <v>0</v>
      </c>
      <c r="J39" s="181">
        <f>III.!$Q40</f>
        <v>0</v>
      </c>
      <c r="K39" s="181">
        <f t="shared" ref="K39" si="167">L39-J39</f>
        <v>0</v>
      </c>
      <c r="L39" s="181">
        <f>IV.!$Q40</f>
        <v>0</v>
      </c>
      <c r="M39" s="181">
        <f t="shared" ref="M39" si="168">N39-L39</f>
        <v>0</v>
      </c>
      <c r="N39" s="181">
        <f>V.!$Q40</f>
        <v>0</v>
      </c>
      <c r="O39" s="181">
        <f t="shared" ref="O39" si="169">P39-N39</f>
        <v>0</v>
      </c>
      <c r="P39" s="181">
        <f>VI.!$Q40</f>
        <v>0</v>
      </c>
      <c r="Q39" s="181">
        <f t="shared" ref="Q39" si="170">R39-P39</f>
        <v>0</v>
      </c>
      <c r="R39" s="181">
        <f>VII.!$Q40</f>
        <v>0</v>
      </c>
      <c r="S39" s="181">
        <f t="shared" ref="S39" si="171">T39-R39</f>
        <v>0</v>
      </c>
      <c r="T39" s="181">
        <f>VIII.!$Q40</f>
        <v>0</v>
      </c>
      <c r="U39" s="181">
        <f t="shared" ref="U39" si="172">V39-T39</f>
        <v>0</v>
      </c>
      <c r="V39" s="181">
        <f>IX.!$Q40</f>
        <v>0</v>
      </c>
      <c r="W39" s="181">
        <f t="shared" ref="W39" si="173">X39-V39</f>
        <v>0</v>
      </c>
      <c r="X39" s="181">
        <f>X.!$Q40</f>
        <v>0</v>
      </c>
      <c r="Y39" s="181">
        <f t="shared" ref="Y39" si="174">Z39-X39</f>
        <v>0</v>
      </c>
      <c r="Z39" s="181">
        <f>XI.!$Q40</f>
        <v>0</v>
      </c>
      <c r="AA39" s="181">
        <f t="shared" ref="AA39" si="175">AB39-Z39</f>
        <v>0</v>
      </c>
      <c r="AB39" s="181">
        <f>XII.!$Q40</f>
        <v>0</v>
      </c>
    </row>
    <row r="40" spans="1:28" s="75" customFormat="1" ht="15" customHeight="1" thickBot="1" x14ac:dyDescent="0.35">
      <c r="A40" s="122"/>
      <c r="B40" s="123"/>
      <c r="C40" s="125"/>
      <c r="D40" s="172"/>
      <c r="E40" s="196"/>
      <c r="F40" s="198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</row>
    <row r="41" spans="1:28" x14ac:dyDescent="0.3">
      <c r="A41" s="116" t="s">
        <v>39</v>
      </c>
      <c r="B41" s="116"/>
      <c r="C41" s="114" t="str">
        <f>I.!C41</f>
        <v>Propagácia a prezentácia mesta</v>
      </c>
      <c r="D41" s="166">
        <f>XII.!Q41</f>
        <v>3000</v>
      </c>
      <c r="E41" s="199">
        <f>I.!Q41</f>
        <v>3000</v>
      </c>
      <c r="F41" s="200">
        <f>I.!$Q42</f>
        <v>0</v>
      </c>
      <c r="G41" s="169">
        <f t="shared" ref="G41" si="176">H41-F41</f>
        <v>0</v>
      </c>
      <c r="H41" s="169">
        <f>II.!$Q42</f>
        <v>0</v>
      </c>
      <c r="I41" s="169">
        <f t="shared" ref="I41" si="177">J41-H41</f>
        <v>0</v>
      </c>
      <c r="J41" s="169">
        <f>III.!$Q42</f>
        <v>0</v>
      </c>
      <c r="K41" s="169">
        <f t="shared" ref="K41" si="178">L41-J41</f>
        <v>0</v>
      </c>
      <c r="L41" s="169">
        <f>IV.!$Q42</f>
        <v>0</v>
      </c>
      <c r="M41" s="169">
        <f t="shared" ref="M41" si="179">N41-L41</f>
        <v>0</v>
      </c>
      <c r="N41" s="169">
        <f>V.!$Q42</f>
        <v>0</v>
      </c>
      <c r="O41" s="169">
        <f t="shared" ref="O41" si="180">P41-N41</f>
        <v>0</v>
      </c>
      <c r="P41" s="169">
        <f>VI.!$Q42</f>
        <v>0</v>
      </c>
      <c r="Q41" s="169">
        <f t="shared" ref="Q41" si="181">R41-P41</f>
        <v>0</v>
      </c>
      <c r="R41" s="169">
        <f>VII.!$Q42</f>
        <v>0</v>
      </c>
      <c r="S41" s="169">
        <f t="shared" ref="S41" si="182">T41-R41</f>
        <v>0</v>
      </c>
      <c r="T41" s="169">
        <f>VIII.!$Q42</f>
        <v>0</v>
      </c>
      <c r="U41" s="169">
        <f t="shared" ref="U41" si="183">V41-T41</f>
        <v>0</v>
      </c>
      <c r="V41" s="169">
        <f>IX.!$Q42</f>
        <v>0</v>
      </c>
      <c r="W41" s="169">
        <f t="shared" ref="W41" si="184">X41-V41</f>
        <v>0</v>
      </c>
      <c r="X41" s="169">
        <f>X.!$Q42</f>
        <v>0</v>
      </c>
      <c r="Y41" s="169">
        <f t="shared" ref="Y41" si="185">Z41-X41</f>
        <v>0</v>
      </c>
      <c r="Z41" s="169">
        <f>XI.!$Q42</f>
        <v>0</v>
      </c>
      <c r="AA41" s="169">
        <f t="shared" ref="AA41" si="186">AB41-Z41</f>
        <v>0</v>
      </c>
      <c r="AB41" s="169">
        <f>XII.!$Q42</f>
        <v>0</v>
      </c>
    </row>
    <row r="42" spans="1:28" x14ac:dyDescent="0.3">
      <c r="A42" s="129"/>
      <c r="B42" s="129"/>
      <c r="C42" s="119"/>
      <c r="D42" s="161"/>
      <c r="E42" s="162"/>
      <c r="F42" s="168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</row>
    <row r="43" spans="1:28" x14ac:dyDescent="0.3">
      <c r="A43" s="129" t="s">
        <v>42</v>
      </c>
      <c r="B43" s="129"/>
      <c r="C43" s="119" t="str">
        <f>I.!C43</f>
        <v>Kronika mesta Nováky</v>
      </c>
      <c r="D43" s="161">
        <f>XII.!Q43</f>
        <v>1535</v>
      </c>
      <c r="E43" s="162">
        <f>I.!Q43</f>
        <v>1535</v>
      </c>
      <c r="F43" s="168">
        <f>I.!$Q44</f>
        <v>119.55</v>
      </c>
      <c r="G43" s="160">
        <f t="shared" ref="G43" si="187">H43-F43</f>
        <v>-119.55</v>
      </c>
      <c r="H43" s="160">
        <f>II.!$Q44</f>
        <v>0</v>
      </c>
      <c r="I43" s="160">
        <f t="shared" ref="I43" si="188">J43-H43</f>
        <v>0</v>
      </c>
      <c r="J43" s="160">
        <f>III.!$Q44</f>
        <v>0</v>
      </c>
      <c r="K43" s="160">
        <f t="shared" ref="K43" si="189">L43-J43</f>
        <v>0</v>
      </c>
      <c r="L43" s="160">
        <f>IV.!$Q44</f>
        <v>0</v>
      </c>
      <c r="M43" s="160">
        <f t="shared" ref="M43" si="190">N43-L43</f>
        <v>0</v>
      </c>
      <c r="N43" s="160">
        <f>V.!$Q44</f>
        <v>0</v>
      </c>
      <c r="O43" s="160">
        <f t="shared" ref="O43" si="191">P43-N43</f>
        <v>0</v>
      </c>
      <c r="P43" s="160">
        <f>VI.!$Q44</f>
        <v>0</v>
      </c>
      <c r="Q43" s="160">
        <f t="shared" ref="Q43" si="192">R43-P43</f>
        <v>0</v>
      </c>
      <c r="R43" s="160">
        <f>VII.!$Q44</f>
        <v>0</v>
      </c>
      <c r="S43" s="160">
        <f t="shared" ref="S43" si="193">T43-R43</f>
        <v>0</v>
      </c>
      <c r="T43" s="160">
        <f>VIII.!$Q44</f>
        <v>0</v>
      </c>
      <c r="U43" s="160">
        <f t="shared" ref="U43" si="194">V43-T43</f>
        <v>0</v>
      </c>
      <c r="V43" s="160">
        <f>IX.!$Q44</f>
        <v>0</v>
      </c>
      <c r="W43" s="160">
        <f t="shared" ref="W43" si="195">X43-V43</f>
        <v>0</v>
      </c>
      <c r="X43" s="160">
        <f>X.!$Q44</f>
        <v>0</v>
      </c>
      <c r="Y43" s="160">
        <f t="shared" ref="Y43" si="196">Z43-X43</f>
        <v>0</v>
      </c>
      <c r="Z43" s="160">
        <f>XI.!$Q44</f>
        <v>0</v>
      </c>
      <c r="AA43" s="160">
        <f t="shared" ref="AA43" si="197">AB43-Z43</f>
        <v>0</v>
      </c>
      <c r="AB43" s="160">
        <f>XII.!$Q44</f>
        <v>0</v>
      </c>
    </row>
    <row r="44" spans="1:28" x14ac:dyDescent="0.3">
      <c r="A44" s="129"/>
      <c r="B44" s="129"/>
      <c r="C44" s="119"/>
      <c r="D44" s="161"/>
      <c r="E44" s="162"/>
      <c r="F44" s="168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</row>
    <row r="45" spans="1:28" ht="13.8" hidden="1" customHeight="1" x14ac:dyDescent="0.3">
      <c r="A45" s="129"/>
      <c r="B45" s="129" t="s">
        <v>44</v>
      </c>
      <c r="C45" s="119" t="str">
        <f>I.!C45</f>
        <v xml:space="preserve">Kronika  </v>
      </c>
      <c r="D45" s="161">
        <f>XII.!Q45</f>
        <v>0</v>
      </c>
      <c r="E45" s="162">
        <f>I.!Q45</f>
        <v>0</v>
      </c>
      <c r="F45" s="168">
        <f>I.!$Q46</f>
        <v>0</v>
      </c>
      <c r="G45" s="160">
        <f t="shared" ref="G45" si="198">H45-F45</f>
        <v>0</v>
      </c>
      <c r="H45" s="160">
        <f>II.!$Q46</f>
        <v>0</v>
      </c>
      <c r="I45" s="160">
        <f t="shared" ref="I45" si="199">J45-H45</f>
        <v>0</v>
      </c>
      <c r="J45" s="160">
        <f>III.!$Q46</f>
        <v>0</v>
      </c>
      <c r="K45" s="160">
        <f t="shared" ref="K45" si="200">L45-J45</f>
        <v>0</v>
      </c>
      <c r="L45" s="160">
        <f>IV.!$Q46</f>
        <v>0</v>
      </c>
      <c r="M45" s="160">
        <f t="shared" ref="M45" si="201">N45-L45</f>
        <v>0</v>
      </c>
      <c r="N45" s="160">
        <f>V.!$Q46</f>
        <v>0</v>
      </c>
      <c r="O45" s="160">
        <f t="shared" ref="O45" si="202">P45-N45</f>
        <v>0</v>
      </c>
      <c r="P45" s="160">
        <f>VI.!$Q46</f>
        <v>0</v>
      </c>
      <c r="Q45" s="160">
        <f t="shared" ref="Q45" si="203">R45-P45</f>
        <v>0</v>
      </c>
      <c r="R45" s="160">
        <f>VII.!$Q46</f>
        <v>0</v>
      </c>
      <c r="S45" s="160">
        <f t="shared" ref="S45" si="204">T45-R45</f>
        <v>0</v>
      </c>
      <c r="T45" s="160">
        <f>VIII.!$Q46</f>
        <v>0</v>
      </c>
      <c r="U45" s="160">
        <f t="shared" ref="U45" si="205">V45-T45</f>
        <v>0</v>
      </c>
      <c r="V45" s="160">
        <f>IX.!$Q46</f>
        <v>0</v>
      </c>
      <c r="W45" s="160">
        <f t="shared" ref="W45" si="206">X45-V45</f>
        <v>0</v>
      </c>
      <c r="X45" s="160">
        <f>X.!$Q46</f>
        <v>0</v>
      </c>
      <c r="Y45" s="160">
        <f t="shared" ref="Y45" si="207">Z45-X45</f>
        <v>0</v>
      </c>
      <c r="Z45" s="160">
        <f>XI.!$Q46</f>
        <v>0</v>
      </c>
      <c r="AA45" s="160">
        <f t="shared" ref="AA45" si="208">AB45-Z45</f>
        <v>0</v>
      </c>
      <c r="AB45" s="160">
        <f>XII.!$Q46</f>
        <v>0</v>
      </c>
    </row>
    <row r="46" spans="1:28" ht="13.8" hidden="1" customHeight="1" x14ac:dyDescent="0.3">
      <c r="A46" s="129"/>
      <c r="B46" s="129"/>
      <c r="C46" s="119"/>
      <c r="D46" s="161"/>
      <c r="E46" s="162"/>
      <c r="F46" s="168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</row>
    <row r="47" spans="1:28" ht="13.8" hidden="1" customHeight="1" x14ac:dyDescent="0.3">
      <c r="A47" s="129"/>
      <c r="B47" s="129" t="s">
        <v>46</v>
      </c>
      <c r="C47" s="119" t="str">
        <f>I.!C47</f>
        <v>Monografia mesta</v>
      </c>
      <c r="D47" s="161">
        <f>XII.!Q47</f>
        <v>0</v>
      </c>
      <c r="E47" s="162">
        <f>I.!Q47</f>
        <v>0</v>
      </c>
      <c r="F47" s="168">
        <f>I.!$Q48</f>
        <v>0</v>
      </c>
      <c r="G47" s="160">
        <f t="shared" ref="G47" si="209">H47-F47</f>
        <v>0</v>
      </c>
      <c r="H47" s="160">
        <f>II.!$Q48</f>
        <v>0</v>
      </c>
      <c r="I47" s="160">
        <f t="shared" ref="I47" si="210">J47-H47</f>
        <v>0</v>
      </c>
      <c r="J47" s="160">
        <f>III.!$Q48</f>
        <v>0</v>
      </c>
      <c r="K47" s="160">
        <f t="shared" ref="K47" si="211">L47-J47</f>
        <v>0</v>
      </c>
      <c r="L47" s="160">
        <f>IV.!$Q48</f>
        <v>0</v>
      </c>
      <c r="M47" s="160">
        <f t="shared" ref="M47" si="212">N47-L47</f>
        <v>0</v>
      </c>
      <c r="N47" s="160">
        <f>V.!$Q48</f>
        <v>0</v>
      </c>
      <c r="O47" s="160">
        <f t="shared" ref="O47" si="213">P47-N47</f>
        <v>0</v>
      </c>
      <c r="P47" s="160">
        <f>VI.!$Q48</f>
        <v>0</v>
      </c>
      <c r="Q47" s="160">
        <f t="shared" ref="Q47" si="214">R47-P47</f>
        <v>0</v>
      </c>
      <c r="R47" s="160">
        <f>VII.!$Q48</f>
        <v>0</v>
      </c>
      <c r="S47" s="160">
        <f t="shared" ref="S47" si="215">T47-R47</f>
        <v>0</v>
      </c>
      <c r="T47" s="160">
        <f>VIII.!$Q48</f>
        <v>0</v>
      </c>
      <c r="U47" s="160">
        <f t="shared" ref="U47" si="216">V47-T47</f>
        <v>0</v>
      </c>
      <c r="V47" s="160">
        <f>IX.!$Q48</f>
        <v>0</v>
      </c>
      <c r="W47" s="160">
        <f t="shared" ref="W47" si="217">X47-V47</f>
        <v>0</v>
      </c>
      <c r="X47" s="160">
        <f>X.!$Q48</f>
        <v>0</v>
      </c>
      <c r="Y47" s="160">
        <f t="shared" ref="Y47" si="218">Z47-X47</f>
        <v>0</v>
      </c>
      <c r="Z47" s="160">
        <f>XI.!$Q48</f>
        <v>0</v>
      </c>
      <c r="AA47" s="160">
        <f t="shared" ref="AA47" si="219">AB47-Z47</f>
        <v>0</v>
      </c>
      <c r="AB47" s="160">
        <f>XII.!$Q48</f>
        <v>0</v>
      </c>
    </row>
    <row r="48" spans="1:28" ht="13.8" hidden="1" customHeight="1" x14ac:dyDescent="0.3">
      <c r="A48" s="129"/>
      <c r="B48" s="129"/>
      <c r="C48" s="119"/>
      <c r="D48" s="161"/>
      <c r="E48" s="162"/>
      <c r="F48" s="168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</row>
    <row r="49" spans="1:30" ht="14.4" x14ac:dyDescent="0.3">
      <c r="A49" s="129" t="s">
        <v>48</v>
      </c>
      <c r="B49" s="129"/>
      <c r="C49" s="119" t="str">
        <f>I.!C49</f>
        <v>Mestský rozhlas - všeobecné služby</v>
      </c>
      <c r="D49" s="161">
        <f>XII.!Q49</f>
        <v>300</v>
      </c>
      <c r="E49" s="162">
        <f>I.!Q49</f>
        <v>300</v>
      </c>
      <c r="F49" s="168">
        <f>I.!$Q50</f>
        <v>0</v>
      </c>
      <c r="G49" s="160">
        <f t="shared" ref="G49" si="220">H49-F49</f>
        <v>0</v>
      </c>
      <c r="H49" s="160">
        <f>II.!$Q50</f>
        <v>0</v>
      </c>
      <c r="I49" s="160">
        <f t="shared" ref="I49" si="221">J49-H49</f>
        <v>0</v>
      </c>
      <c r="J49" s="160">
        <f>III.!$Q50</f>
        <v>0</v>
      </c>
      <c r="K49" s="160">
        <f t="shared" ref="K49" si="222">L49-J49</f>
        <v>0</v>
      </c>
      <c r="L49" s="160">
        <f>IV.!$Q50</f>
        <v>0</v>
      </c>
      <c r="M49" s="160">
        <f t="shared" ref="M49" si="223">N49-L49</f>
        <v>0</v>
      </c>
      <c r="N49" s="160">
        <f>V.!$Q50</f>
        <v>0</v>
      </c>
      <c r="O49" s="160">
        <f t="shared" ref="O49" si="224">P49-N49</f>
        <v>0</v>
      </c>
      <c r="P49" s="160">
        <f>VI.!$Q50</f>
        <v>0</v>
      </c>
      <c r="Q49" s="160">
        <f t="shared" ref="Q49" si="225">R49-P49</f>
        <v>0</v>
      </c>
      <c r="R49" s="160">
        <f>VII.!$Q50</f>
        <v>0</v>
      </c>
      <c r="S49" s="160">
        <f t="shared" ref="S49" si="226">T49-R49</f>
        <v>0</v>
      </c>
      <c r="T49" s="160">
        <f>VIII.!$Q50</f>
        <v>0</v>
      </c>
      <c r="U49" s="160">
        <f t="shared" ref="U49" si="227">V49-T49</f>
        <v>0</v>
      </c>
      <c r="V49" s="160">
        <f>IX.!$Q50</f>
        <v>0</v>
      </c>
      <c r="W49" s="160">
        <f t="shared" ref="W49" si="228">X49-V49</f>
        <v>0</v>
      </c>
      <c r="X49" s="160">
        <f>X.!$Q50</f>
        <v>0</v>
      </c>
      <c r="Y49" s="160">
        <f t="shared" ref="Y49" si="229">Z49-X49</f>
        <v>0</v>
      </c>
      <c r="Z49" s="160">
        <f>XI.!$Q50</f>
        <v>0</v>
      </c>
      <c r="AA49" s="160">
        <f t="shared" ref="AA49" si="230">AB49-Z49</f>
        <v>0</v>
      </c>
      <c r="AB49" s="160">
        <f>XII.!$Q50</f>
        <v>0</v>
      </c>
      <c r="AC49" s="69"/>
      <c r="AD49" s="69"/>
    </row>
    <row r="50" spans="1:30" ht="14.4" x14ac:dyDescent="0.3">
      <c r="A50" s="129"/>
      <c r="B50" s="129"/>
      <c r="C50" s="119"/>
      <c r="D50" s="161"/>
      <c r="E50" s="162"/>
      <c r="F50" s="168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69"/>
      <c r="AD50" s="69"/>
    </row>
    <row r="51" spans="1:30" x14ac:dyDescent="0.3">
      <c r="A51" s="129" t="s">
        <v>48</v>
      </c>
      <c r="B51" s="129"/>
      <c r="C51" s="119" t="str">
        <f>I.!C51</f>
        <v>Mestský rozhlas - údržba</v>
      </c>
      <c r="D51" s="161">
        <f>XII.!Q51</f>
        <v>5000</v>
      </c>
      <c r="E51" s="162">
        <f>I.!Q51</f>
        <v>5000</v>
      </c>
      <c r="F51" s="168">
        <f>I.!$Q52</f>
        <v>235.2</v>
      </c>
      <c r="G51" s="160">
        <f t="shared" ref="G51" si="231">H51-F51</f>
        <v>-235.2</v>
      </c>
      <c r="H51" s="160">
        <f>II.!$Q52</f>
        <v>0</v>
      </c>
      <c r="I51" s="160">
        <f t="shared" ref="I51" si="232">J51-H51</f>
        <v>0</v>
      </c>
      <c r="J51" s="160">
        <f>III.!$Q52</f>
        <v>0</v>
      </c>
      <c r="K51" s="160">
        <f t="shared" ref="K51" si="233">L51-J51</f>
        <v>0</v>
      </c>
      <c r="L51" s="160">
        <f>IV.!$Q52</f>
        <v>0</v>
      </c>
      <c r="M51" s="160">
        <f t="shared" ref="M51" si="234">N51-L51</f>
        <v>0</v>
      </c>
      <c r="N51" s="160">
        <f>V.!$Q52</f>
        <v>0</v>
      </c>
      <c r="O51" s="160">
        <f t="shared" ref="O51" si="235">P51-N51</f>
        <v>0</v>
      </c>
      <c r="P51" s="160">
        <f>VI.!$Q52</f>
        <v>0</v>
      </c>
      <c r="Q51" s="160">
        <f t="shared" ref="Q51" si="236">R51-P51</f>
        <v>0</v>
      </c>
      <c r="R51" s="160">
        <f>VII.!$Q52</f>
        <v>0</v>
      </c>
      <c r="S51" s="160">
        <f t="shared" ref="S51" si="237">T51-R51</f>
        <v>0</v>
      </c>
      <c r="T51" s="160">
        <f>VIII.!$Q52</f>
        <v>0</v>
      </c>
      <c r="U51" s="160">
        <f t="shared" ref="U51" si="238">V51-T51</f>
        <v>0</v>
      </c>
      <c r="V51" s="160">
        <f>IX.!$Q52</f>
        <v>0</v>
      </c>
      <c r="W51" s="160">
        <f t="shared" ref="W51" si="239">X51-V51</f>
        <v>0</v>
      </c>
      <c r="X51" s="160">
        <f>X.!$Q52</f>
        <v>0</v>
      </c>
      <c r="Y51" s="160">
        <f t="shared" ref="Y51" si="240">Z51-X51</f>
        <v>0</v>
      </c>
      <c r="Z51" s="160">
        <f>XI.!$Q52</f>
        <v>0</v>
      </c>
      <c r="AA51" s="160">
        <f t="shared" ref="AA51" si="241">AB51-Z51</f>
        <v>0</v>
      </c>
      <c r="AB51" s="160">
        <f>XII.!$Q52</f>
        <v>0</v>
      </c>
    </row>
    <row r="52" spans="1:30" x14ac:dyDescent="0.3">
      <c r="A52" s="129"/>
      <c r="B52" s="129"/>
      <c r="C52" s="119"/>
      <c r="D52" s="161"/>
      <c r="E52" s="162"/>
      <c r="F52" s="168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</row>
    <row r="53" spans="1:30" x14ac:dyDescent="0.3">
      <c r="A53" s="129" t="s">
        <v>52</v>
      </c>
      <c r="B53" s="129"/>
      <c r="C53" s="119" t="str">
        <f>I.!C53</f>
        <v>Internetová komunikácia</v>
      </c>
      <c r="D53" s="161">
        <f>XII.!Q53</f>
        <v>4500</v>
      </c>
      <c r="E53" s="162">
        <f>I.!Q53</f>
        <v>4500</v>
      </c>
      <c r="F53" s="168">
        <f>I.!$Q54</f>
        <v>94.67</v>
      </c>
      <c r="G53" s="160">
        <f t="shared" ref="G53" si="242">H53-F53</f>
        <v>-94.67</v>
      </c>
      <c r="H53" s="160">
        <f>II.!$Q54</f>
        <v>0</v>
      </c>
      <c r="I53" s="160">
        <f t="shared" ref="I53" si="243">J53-H53</f>
        <v>0</v>
      </c>
      <c r="J53" s="160">
        <f>III.!$Q54</f>
        <v>0</v>
      </c>
      <c r="K53" s="160">
        <f t="shared" ref="K53" si="244">L53-J53</f>
        <v>0</v>
      </c>
      <c r="L53" s="160">
        <f>IV.!$Q54</f>
        <v>0</v>
      </c>
      <c r="M53" s="160">
        <f t="shared" ref="M53" si="245">N53-L53</f>
        <v>0</v>
      </c>
      <c r="N53" s="160">
        <f>V.!$Q54</f>
        <v>0</v>
      </c>
      <c r="O53" s="160">
        <f t="shared" ref="O53" si="246">P53-N53</f>
        <v>0</v>
      </c>
      <c r="P53" s="160">
        <f>VI.!$Q54</f>
        <v>0</v>
      </c>
      <c r="Q53" s="160">
        <f t="shared" ref="Q53" si="247">R53-P53</f>
        <v>0</v>
      </c>
      <c r="R53" s="160">
        <f>VII.!$Q54</f>
        <v>0</v>
      </c>
      <c r="S53" s="160">
        <f t="shared" ref="S53" si="248">T53-R53</f>
        <v>0</v>
      </c>
      <c r="T53" s="160">
        <f>VIII.!$Q54</f>
        <v>0</v>
      </c>
      <c r="U53" s="160">
        <f t="shared" ref="U53" si="249">V53-T53</f>
        <v>0</v>
      </c>
      <c r="V53" s="160">
        <f>IX.!$Q54</f>
        <v>0</v>
      </c>
      <c r="W53" s="160">
        <f t="shared" ref="W53" si="250">X53-V53</f>
        <v>0</v>
      </c>
      <c r="X53" s="160">
        <f>X.!$Q54</f>
        <v>0</v>
      </c>
      <c r="Y53" s="160">
        <f t="shared" ref="Y53" si="251">Z53-X53</f>
        <v>0</v>
      </c>
      <c r="Z53" s="160">
        <f>XI.!$Q54</f>
        <v>0</v>
      </c>
      <c r="AA53" s="160">
        <f t="shared" ref="AA53" si="252">AB53-Z53</f>
        <v>0</v>
      </c>
      <c r="AB53" s="160">
        <f>XII.!$Q54</f>
        <v>0</v>
      </c>
    </row>
    <row r="54" spans="1:30" x14ac:dyDescent="0.3">
      <c r="A54" s="129"/>
      <c r="B54" s="129"/>
      <c r="C54" s="119"/>
      <c r="D54" s="161"/>
      <c r="E54" s="162"/>
      <c r="F54" s="168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</row>
    <row r="55" spans="1:30" x14ac:dyDescent="0.3">
      <c r="A55" s="129" t="s">
        <v>54</v>
      </c>
      <c r="B55" s="129"/>
      <c r="C55" s="119" t="str">
        <f>I.!C55</f>
        <v>Mestské vysielanie a videotext</v>
      </c>
      <c r="D55" s="161">
        <f>XII.!Q55</f>
        <v>1600</v>
      </c>
      <c r="E55" s="162">
        <f>I.!Q55</f>
        <v>1600</v>
      </c>
      <c r="F55" s="168">
        <f>I.!$Q56</f>
        <v>0</v>
      </c>
      <c r="G55" s="160">
        <f t="shared" ref="G55" si="253">H55-F55</f>
        <v>0</v>
      </c>
      <c r="H55" s="160">
        <f>II.!$Q56</f>
        <v>0</v>
      </c>
      <c r="I55" s="160">
        <f t="shared" ref="I55" si="254">J55-H55</f>
        <v>0</v>
      </c>
      <c r="J55" s="160">
        <f>III.!$Q56</f>
        <v>0</v>
      </c>
      <c r="K55" s="160">
        <f t="shared" ref="K55" si="255">L55-J55</f>
        <v>0</v>
      </c>
      <c r="L55" s="160">
        <f>IV.!$Q56</f>
        <v>0</v>
      </c>
      <c r="M55" s="160">
        <f t="shared" ref="M55" si="256">N55-L55</f>
        <v>0</v>
      </c>
      <c r="N55" s="160">
        <f>V.!$Q56</f>
        <v>0</v>
      </c>
      <c r="O55" s="160">
        <f t="shared" ref="O55" si="257">P55-N55</f>
        <v>0</v>
      </c>
      <c r="P55" s="160">
        <f>VI.!$Q56</f>
        <v>0</v>
      </c>
      <c r="Q55" s="160">
        <f t="shared" ref="Q55" si="258">R55-P55</f>
        <v>0</v>
      </c>
      <c r="R55" s="160">
        <f>VII.!$Q56</f>
        <v>0</v>
      </c>
      <c r="S55" s="160">
        <f t="shared" ref="S55" si="259">T55-R55</f>
        <v>0</v>
      </c>
      <c r="T55" s="160">
        <f>VIII.!$Q56</f>
        <v>0</v>
      </c>
      <c r="U55" s="160">
        <f t="shared" ref="U55" si="260">V55-T55</f>
        <v>0</v>
      </c>
      <c r="V55" s="160">
        <f>IX.!$Q56</f>
        <v>0</v>
      </c>
      <c r="W55" s="160">
        <f t="shared" ref="W55" si="261">X55-V55</f>
        <v>0</v>
      </c>
      <c r="X55" s="160">
        <f>X.!$Q56</f>
        <v>0</v>
      </c>
      <c r="Y55" s="160">
        <f t="shared" ref="Y55" si="262">Z55-X55</f>
        <v>0</v>
      </c>
      <c r="Z55" s="160">
        <f>XI.!$Q56</f>
        <v>0</v>
      </c>
      <c r="AA55" s="160">
        <f t="shared" ref="AA55" si="263">AB55-Z55</f>
        <v>0</v>
      </c>
      <c r="AB55" s="160">
        <f>XII.!$Q56</f>
        <v>0</v>
      </c>
    </row>
    <row r="56" spans="1:30" ht="14.4" thickBot="1" x14ac:dyDescent="0.35">
      <c r="A56" s="134"/>
      <c r="B56" s="134"/>
      <c r="C56" s="135"/>
      <c r="D56" s="167"/>
      <c r="E56" s="201"/>
      <c r="F56" s="202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</row>
    <row r="57" spans="1:30" s="78" customFormat="1" ht="14.4" thickBot="1" x14ac:dyDescent="0.35">
      <c r="A57" s="46"/>
      <c r="B57" s="46"/>
      <c r="C57" s="47"/>
      <c r="D57" s="110"/>
      <c r="E57" s="110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30" s="75" customFormat="1" ht="14.4" customHeight="1" x14ac:dyDescent="0.3">
      <c r="A58" s="120" t="s">
        <v>57</v>
      </c>
      <c r="B58" s="121"/>
      <c r="C58" s="124" t="s">
        <v>58</v>
      </c>
      <c r="D58" s="171">
        <f>SUM(D60:D81)</f>
        <v>80844</v>
      </c>
      <c r="E58" s="178">
        <f>SUM(E60:E81)</f>
        <v>80844</v>
      </c>
      <c r="F58" s="203">
        <f>I.!$Q59</f>
        <v>3629.63</v>
      </c>
      <c r="G58" s="205">
        <f t="shared" ref="G58" si="264">H58-F58</f>
        <v>-3629.63</v>
      </c>
      <c r="H58" s="181">
        <f>II.!$Q59</f>
        <v>0</v>
      </c>
      <c r="I58" s="205">
        <f t="shared" ref="I58" si="265">J58-H58</f>
        <v>0</v>
      </c>
      <c r="J58" s="181">
        <f>III.!$Q59</f>
        <v>0</v>
      </c>
      <c r="K58" s="205">
        <f t="shared" ref="K58" si="266">L58-J58</f>
        <v>0</v>
      </c>
      <c r="L58" s="181">
        <f>IV.!$Q59</f>
        <v>0</v>
      </c>
      <c r="M58" s="205">
        <f t="shared" ref="M58" si="267">N58-L58</f>
        <v>0</v>
      </c>
      <c r="N58" s="181">
        <f>V.!$Q59</f>
        <v>0</v>
      </c>
      <c r="O58" s="181">
        <f t="shared" ref="O58" si="268">P58-N58</f>
        <v>0</v>
      </c>
      <c r="P58" s="181">
        <f>VI.!$Q59</f>
        <v>0</v>
      </c>
      <c r="Q58" s="181">
        <f t="shared" ref="Q58" si="269">R58-P58</f>
        <v>0</v>
      </c>
      <c r="R58" s="181">
        <f>VII.!$Q59</f>
        <v>0</v>
      </c>
      <c r="S58" s="181">
        <f t="shared" ref="S58" si="270">T58-R58</f>
        <v>0</v>
      </c>
      <c r="T58" s="181">
        <f>VIII.!$Q59</f>
        <v>0</v>
      </c>
      <c r="U58" s="181">
        <f t="shared" ref="U58" si="271">V58-T58</f>
        <v>0</v>
      </c>
      <c r="V58" s="181">
        <f>IX.!$Q59</f>
        <v>0</v>
      </c>
      <c r="W58" s="181">
        <f t="shared" ref="W58" si="272">X58-V58</f>
        <v>0</v>
      </c>
      <c r="X58" s="181">
        <f>X.!$Q59</f>
        <v>0</v>
      </c>
      <c r="Y58" s="181">
        <f t="shared" ref="Y58" si="273">Z58-X58</f>
        <v>0</v>
      </c>
      <c r="Z58" s="181">
        <f>XI.!$Q59</f>
        <v>0</v>
      </c>
      <c r="AA58" s="181">
        <f t="shared" ref="AA58" si="274">AB58-Z58</f>
        <v>0</v>
      </c>
      <c r="AB58" s="181">
        <f>XII.!$Q59</f>
        <v>0</v>
      </c>
    </row>
    <row r="59" spans="1:30" s="75" customFormat="1" ht="15" customHeight="1" thickBot="1" x14ac:dyDescent="0.35">
      <c r="A59" s="122"/>
      <c r="B59" s="123"/>
      <c r="C59" s="125"/>
      <c r="D59" s="172"/>
      <c r="E59" s="179"/>
      <c r="F59" s="204"/>
      <c r="G59" s="206"/>
      <c r="H59" s="182"/>
      <c r="I59" s="206"/>
      <c r="J59" s="182"/>
      <c r="K59" s="206"/>
      <c r="L59" s="182"/>
      <c r="M59" s="206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</row>
    <row r="60" spans="1:30" s="9" customFormat="1" ht="12.75" customHeight="1" x14ac:dyDescent="0.3">
      <c r="A60" s="116" t="s">
        <v>59</v>
      </c>
      <c r="B60" s="116"/>
      <c r="C60" s="114" t="str">
        <f>I.!C60</f>
        <v>Právne a zmluvné služby pre mesto</v>
      </c>
      <c r="D60" s="166">
        <f>XII.!Q60</f>
        <v>12500</v>
      </c>
      <c r="E60" s="208">
        <f>I.!Q60</f>
        <v>12500</v>
      </c>
      <c r="F60" s="168">
        <f>I.!$Q61</f>
        <v>1121.03</v>
      </c>
      <c r="G60" s="160">
        <f t="shared" ref="G60" si="275">H60-F60</f>
        <v>-1121.03</v>
      </c>
      <c r="H60" s="169">
        <f>II.!$Q61</f>
        <v>0</v>
      </c>
      <c r="I60" s="169">
        <f t="shared" ref="I60" si="276">J60-H60</f>
        <v>0</v>
      </c>
      <c r="J60" s="169">
        <f>III.!$Q61</f>
        <v>0</v>
      </c>
      <c r="K60" s="169">
        <f t="shared" ref="K60" si="277">L60-J60</f>
        <v>0</v>
      </c>
      <c r="L60" s="169">
        <f>IV.!$Q61</f>
        <v>0</v>
      </c>
      <c r="M60" s="169">
        <f t="shared" ref="M60" si="278">N60-L60</f>
        <v>0</v>
      </c>
      <c r="N60" s="169">
        <f>V.!$Q61</f>
        <v>0</v>
      </c>
      <c r="O60" s="169">
        <f t="shared" ref="O60" si="279">P60-N60</f>
        <v>0</v>
      </c>
      <c r="P60" s="169">
        <f>VI.!$Q61</f>
        <v>0</v>
      </c>
      <c r="Q60" s="169">
        <f t="shared" ref="Q60" si="280">R60-P60</f>
        <v>0</v>
      </c>
      <c r="R60" s="169">
        <f>VII.!$Q61</f>
        <v>0</v>
      </c>
      <c r="S60" s="169">
        <f t="shared" ref="S60" si="281">T60-R60</f>
        <v>0</v>
      </c>
      <c r="T60" s="169">
        <f>VIII.!$Q61</f>
        <v>0</v>
      </c>
      <c r="U60" s="169">
        <f t="shared" ref="U60" si="282">V60-T60</f>
        <v>0</v>
      </c>
      <c r="V60" s="169">
        <f>IX.!$Q61</f>
        <v>0</v>
      </c>
      <c r="W60" s="169">
        <f t="shared" ref="W60" si="283">X60-V60</f>
        <v>0</v>
      </c>
      <c r="X60" s="169">
        <f>X.!$Q61</f>
        <v>0</v>
      </c>
      <c r="Y60" s="169">
        <f t="shared" ref="Y60" si="284">Z60-X60</f>
        <v>0</v>
      </c>
      <c r="Z60" s="169">
        <f>XI.!$Q61</f>
        <v>0</v>
      </c>
      <c r="AA60" s="169">
        <f t="shared" ref="AA60" si="285">AB60-Z60</f>
        <v>0</v>
      </c>
      <c r="AB60" s="169">
        <f>XII.!$Q61</f>
        <v>0</v>
      </c>
    </row>
    <row r="61" spans="1:30" s="9" customFormat="1" ht="13.5" customHeight="1" x14ac:dyDescent="0.3">
      <c r="A61" s="129"/>
      <c r="B61" s="129"/>
      <c r="C61" s="119"/>
      <c r="D61" s="161"/>
      <c r="E61" s="199"/>
      <c r="F61" s="168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</row>
    <row r="62" spans="1:30" s="9" customFormat="1" ht="12.75" customHeight="1" x14ac:dyDescent="0.3">
      <c r="A62" s="129" t="s">
        <v>60</v>
      </c>
      <c r="B62" s="129"/>
      <c r="C62" s="119" t="str">
        <f>I.!C62</f>
        <v>Hospodárska správa, údržba a prevádzka budovy Msú a v. WC</v>
      </c>
      <c r="D62" s="161">
        <f>XII.!Q62</f>
        <v>27500</v>
      </c>
      <c r="E62" s="207">
        <f>I.!Q62</f>
        <v>27500</v>
      </c>
      <c r="F62" s="168">
        <f>I.!$Q63</f>
        <v>967.51</v>
      </c>
      <c r="G62" s="160">
        <f t="shared" ref="G62" si="286">H62-F62</f>
        <v>-967.51</v>
      </c>
      <c r="H62" s="160">
        <f>II.!$Q63</f>
        <v>0</v>
      </c>
      <c r="I62" s="160">
        <f t="shared" ref="I62" si="287">J62-H62</f>
        <v>0</v>
      </c>
      <c r="J62" s="160">
        <f>III.!$Q63</f>
        <v>0</v>
      </c>
      <c r="K62" s="160">
        <f t="shared" ref="K62" si="288">L62-J62</f>
        <v>0</v>
      </c>
      <c r="L62" s="160">
        <f>IV.!$Q63</f>
        <v>0</v>
      </c>
      <c r="M62" s="160">
        <f t="shared" ref="M62" si="289">N62-L62</f>
        <v>0</v>
      </c>
      <c r="N62" s="160">
        <f>V.!$Q63</f>
        <v>0</v>
      </c>
      <c r="O62" s="160">
        <f t="shared" ref="O62" si="290">P62-N62</f>
        <v>0</v>
      </c>
      <c r="P62" s="160">
        <f>VI.!$Q63</f>
        <v>0</v>
      </c>
      <c r="Q62" s="160">
        <f t="shared" ref="Q62" si="291">R62-P62</f>
        <v>0</v>
      </c>
      <c r="R62" s="160">
        <f>VII.!$Q63</f>
        <v>0</v>
      </c>
      <c r="S62" s="160">
        <f t="shared" ref="S62" si="292">T62-R62</f>
        <v>0</v>
      </c>
      <c r="T62" s="160">
        <f>VIII.!$Q63</f>
        <v>0</v>
      </c>
      <c r="U62" s="160">
        <f t="shared" ref="U62" si="293">V62-T62</f>
        <v>0</v>
      </c>
      <c r="V62" s="160">
        <f>IX.!$Q63</f>
        <v>0</v>
      </c>
      <c r="W62" s="160">
        <f t="shared" ref="W62" si="294">X62-V62</f>
        <v>0</v>
      </c>
      <c r="X62" s="160">
        <f>X.!$Q63</f>
        <v>0</v>
      </c>
      <c r="Y62" s="160">
        <f t="shared" ref="Y62" si="295">Z62-X62</f>
        <v>0</v>
      </c>
      <c r="Z62" s="160">
        <f>XI.!$Q63</f>
        <v>0</v>
      </c>
      <c r="AA62" s="160">
        <f t="shared" ref="AA62" si="296">AB62-Z62</f>
        <v>0</v>
      </c>
      <c r="AB62" s="160">
        <f>XII.!$Q63</f>
        <v>0</v>
      </c>
    </row>
    <row r="63" spans="1:30" s="9" customFormat="1" ht="13.5" customHeight="1" x14ac:dyDescent="0.3">
      <c r="A63" s="129"/>
      <c r="B63" s="129"/>
      <c r="C63" s="119"/>
      <c r="D63" s="161"/>
      <c r="E63" s="199"/>
      <c r="F63" s="168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</row>
    <row r="64" spans="1:30" s="9" customFormat="1" ht="12.75" hidden="1" customHeight="1" x14ac:dyDescent="0.3">
      <c r="A64" s="129" t="s">
        <v>62</v>
      </c>
      <c r="B64" s="129"/>
      <c r="C64" s="113" t="str">
        <f>I.!C64</f>
        <v>Majetkovo právne vyrovnanie nehnuteľností (MPVN) - Dane</v>
      </c>
      <c r="D64" s="161">
        <f>XII.!Q64</f>
        <v>0</v>
      </c>
      <c r="E64" s="207">
        <f>I.!Q64</f>
        <v>0</v>
      </c>
      <c r="F64" s="168">
        <f>I.!$Q65</f>
        <v>0</v>
      </c>
      <c r="G64" s="160">
        <f t="shared" ref="G64" si="297">H64-F64</f>
        <v>0</v>
      </c>
      <c r="H64" s="160">
        <f>II.!$Q65</f>
        <v>0</v>
      </c>
      <c r="I64" s="160">
        <f t="shared" ref="I64" si="298">J64-H64</f>
        <v>0</v>
      </c>
      <c r="J64" s="160">
        <f>III.!$Q65</f>
        <v>0</v>
      </c>
      <c r="K64" s="160">
        <f t="shared" ref="K64" si="299">L64-J64</f>
        <v>0</v>
      </c>
      <c r="L64" s="160">
        <f>IV.!$Q65</f>
        <v>0</v>
      </c>
      <c r="M64" s="160">
        <f t="shared" ref="M64" si="300">N64-L64</f>
        <v>0</v>
      </c>
      <c r="N64" s="160">
        <f>V.!$Q65</f>
        <v>0</v>
      </c>
      <c r="O64" s="160">
        <f t="shared" ref="O64" si="301">P64-N64</f>
        <v>0</v>
      </c>
      <c r="P64" s="160">
        <f>VI.!$Q65</f>
        <v>0</v>
      </c>
      <c r="Q64" s="160">
        <f t="shared" ref="Q64" si="302">R64-P64</f>
        <v>0</v>
      </c>
      <c r="R64" s="160">
        <f>VII.!$Q65</f>
        <v>0</v>
      </c>
      <c r="S64" s="160">
        <f t="shared" ref="S64" si="303">T64-R64</f>
        <v>0</v>
      </c>
      <c r="T64" s="160">
        <f>VIII.!$Q65</f>
        <v>0</v>
      </c>
      <c r="U64" s="160">
        <f t="shared" ref="U64" si="304">V64-T64</f>
        <v>0</v>
      </c>
      <c r="V64" s="160">
        <f>IX.!$Q65</f>
        <v>0</v>
      </c>
      <c r="W64" s="160">
        <f t="shared" ref="W64" si="305">X64-V64</f>
        <v>0</v>
      </c>
      <c r="X64" s="160">
        <f>X.!$Q65</f>
        <v>0</v>
      </c>
      <c r="Y64" s="160">
        <f t="shared" ref="Y64" si="306">Z64-X64</f>
        <v>0</v>
      </c>
      <c r="Z64" s="160">
        <f>XI.!$Q65</f>
        <v>0</v>
      </c>
      <c r="AA64" s="160">
        <f t="shared" ref="AA64" si="307">AB64-Z64</f>
        <v>0</v>
      </c>
      <c r="AB64" s="160">
        <f>XII.!$Q65</f>
        <v>0</v>
      </c>
    </row>
    <row r="65" spans="1:28" s="9" customFormat="1" ht="13.5" hidden="1" customHeight="1" x14ac:dyDescent="0.3">
      <c r="A65" s="129"/>
      <c r="B65" s="129"/>
      <c r="C65" s="114"/>
      <c r="D65" s="161"/>
      <c r="E65" s="199"/>
      <c r="F65" s="168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</row>
    <row r="66" spans="1:28" s="9" customFormat="1" ht="12.75" customHeight="1" x14ac:dyDescent="0.3">
      <c r="A66" s="129" t="s">
        <v>62</v>
      </c>
      <c r="B66" s="129"/>
      <c r="C66" s="119" t="str">
        <f>I.!C66</f>
        <v>MPVN - Nákup pozemkov pod poľné hnojisko</v>
      </c>
      <c r="D66" s="161">
        <f>XII.!Q66</f>
        <v>10020</v>
      </c>
      <c r="E66" s="207">
        <f>I.!Q66</f>
        <v>10020</v>
      </c>
      <c r="F66" s="168">
        <f>I.!$Q67</f>
        <v>0</v>
      </c>
      <c r="G66" s="160">
        <f t="shared" ref="G66" si="308">H66-F66</f>
        <v>0</v>
      </c>
      <c r="H66" s="160">
        <f>II.!$Q67</f>
        <v>0</v>
      </c>
      <c r="I66" s="160">
        <f t="shared" ref="I66" si="309">J66-H66</f>
        <v>0</v>
      </c>
      <c r="J66" s="160">
        <f>III.!$Q67</f>
        <v>0</v>
      </c>
      <c r="K66" s="160">
        <f t="shared" ref="K66" si="310">L66-J66</f>
        <v>0</v>
      </c>
      <c r="L66" s="160">
        <f>IV.!$Q67</f>
        <v>0</v>
      </c>
      <c r="M66" s="160">
        <f t="shared" ref="M66" si="311">N66-L66</f>
        <v>0</v>
      </c>
      <c r="N66" s="160">
        <f>V.!$Q67</f>
        <v>0</v>
      </c>
      <c r="O66" s="160">
        <f t="shared" ref="O66" si="312">P66-N66</f>
        <v>0</v>
      </c>
      <c r="P66" s="160">
        <f>VI.!$Q67</f>
        <v>0</v>
      </c>
      <c r="Q66" s="160">
        <f t="shared" ref="Q66" si="313">R66-P66</f>
        <v>0</v>
      </c>
      <c r="R66" s="160">
        <f>VII.!$Q67</f>
        <v>0</v>
      </c>
      <c r="S66" s="160">
        <f t="shared" ref="S66" si="314">T66-R66</f>
        <v>0</v>
      </c>
      <c r="T66" s="160">
        <f>VIII.!$Q67</f>
        <v>0</v>
      </c>
      <c r="U66" s="160">
        <f t="shared" ref="U66" si="315">V66-T66</f>
        <v>0</v>
      </c>
      <c r="V66" s="160">
        <f>IX.!$Q67</f>
        <v>0</v>
      </c>
      <c r="W66" s="160">
        <f t="shared" ref="W66" si="316">X66-V66</f>
        <v>0</v>
      </c>
      <c r="X66" s="160">
        <f>X.!$Q67</f>
        <v>0</v>
      </c>
      <c r="Y66" s="160">
        <f t="shared" ref="Y66" si="317">Z66-X66</f>
        <v>0</v>
      </c>
      <c r="Z66" s="160">
        <f>XI.!$Q67</f>
        <v>0</v>
      </c>
      <c r="AA66" s="160">
        <f t="shared" ref="AA66" si="318">AB66-Z66</f>
        <v>0</v>
      </c>
      <c r="AB66" s="160">
        <f>XII.!$Q67</f>
        <v>0</v>
      </c>
    </row>
    <row r="67" spans="1:28" s="9" customFormat="1" ht="13.5" customHeight="1" x14ac:dyDescent="0.3">
      <c r="A67" s="129"/>
      <c r="B67" s="129"/>
      <c r="C67" s="119"/>
      <c r="D67" s="161"/>
      <c r="E67" s="199"/>
      <c r="F67" s="168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</row>
    <row r="68" spans="1:28" s="9" customFormat="1" ht="12.75" customHeight="1" x14ac:dyDescent="0.3">
      <c r="A68" s="129" t="s">
        <v>62</v>
      </c>
      <c r="B68" s="129"/>
      <c r="C68" s="113" t="str">
        <f>I.!C68</f>
        <v>Majetkovo právne vyrovnanie nehnuteľností (MPVN) - Poplatky</v>
      </c>
      <c r="D68" s="161">
        <f>XII.!Q68</f>
        <v>5844</v>
      </c>
      <c r="E68" s="207">
        <f>I.!Q68</f>
        <v>5844</v>
      </c>
      <c r="F68" s="168">
        <f>I.!$Q69</f>
        <v>93.5</v>
      </c>
      <c r="G68" s="160">
        <f t="shared" ref="G68" si="319">H68-F68</f>
        <v>-93.5</v>
      </c>
      <c r="H68" s="160">
        <f>II.!$Q69</f>
        <v>0</v>
      </c>
      <c r="I68" s="160">
        <f t="shared" ref="I68" si="320">J68-H68</f>
        <v>0</v>
      </c>
      <c r="J68" s="160">
        <f>III.!$Q69</f>
        <v>0</v>
      </c>
      <c r="K68" s="160">
        <f t="shared" ref="K68" si="321">L68-J68</f>
        <v>0</v>
      </c>
      <c r="L68" s="160">
        <f>IV.!$Q69</f>
        <v>0</v>
      </c>
      <c r="M68" s="160">
        <f t="shared" ref="M68" si="322">N68-L68</f>
        <v>0</v>
      </c>
      <c r="N68" s="160">
        <f>V.!$Q69</f>
        <v>0</v>
      </c>
      <c r="O68" s="160">
        <f t="shared" ref="O68" si="323">P68-N68</f>
        <v>0</v>
      </c>
      <c r="P68" s="160">
        <f>VI.!$Q69</f>
        <v>0</v>
      </c>
      <c r="Q68" s="160">
        <f t="shared" ref="Q68" si="324">R68-P68</f>
        <v>0</v>
      </c>
      <c r="R68" s="160">
        <f>VII.!$Q69</f>
        <v>0</v>
      </c>
      <c r="S68" s="160">
        <f t="shared" ref="S68" si="325">T68-R68</f>
        <v>0</v>
      </c>
      <c r="T68" s="160">
        <f>VIII.!$Q69</f>
        <v>0</v>
      </c>
      <c r="U68" s="160">
        <f t="shared" ref="U68" si="326">V68-T68</f>
        <v>0</v>
      </c>
      <c r="V68" s="160">
        <f>IX.!$Q69</f>
        <v>0</v>
      </c>
      <c r="W68" s="160">
        <f t="shared" ref="W68" si="327">X68-V68</f>
        <v>0</v>
      </c>
      <c r="X68" s="160">
        <f>X.!$Q69</f>
        <v>0</v>
      </c>
      <c r="Y68" s="160">
        <f t="shared" ref="Y68" si="328">Z68-X68</f>
        <v>0</v>
      </c>
      <c r="Z68" s="160">
        <f>XI.!$Q69</f>
        <v>0</v>
      </c>
      <c r="AA68" s="160">
        <f t="shared" ref="AA68" si="329">AB68-Z68</f>
        <v>0</v>
      </c>
      <c r="AB68" s="160">
        <f>XII.!$Q69</f>
        <v>0</v>
      </c>
    </row>
    <row r="69" spans="1:28" s="9" customFormat="1" ht="13.5" customHeight="1" x14ac:dyDescent="0.3">
      <c r="A69" s="129"/>
      <c r="B69" s="129"/>
      <c r="C69" s="114"/>
      <c r="D69" s="161"/>
      <c r="E69" s="199"/>
      <c r="F69" s="168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</row>
    <row r="70" spans="1:28" s="9" customFormat="1" ht="12.75" hidden="1" customHeight="1" x14ac:dyDescent="0.3">
      <c r="A70" s="129" t="s">
        <v>62</v>
      </c>
      <c r="B70" s="129"/>
      <c r="C70" s="119" t="str">
        <f>I.!C70</f>
        <v>MPVN - ostatné služby</v>
      </c>
      <c r="D70" s="161">
        <f>XII.!Q70</f>
        <v>0</v>
      </c>
      <c r="E70" s="207">
        <f>I.!Q70</f>
        <v>0</v>
      </c>
      <c r="F70" s="168">
        <f>I.!$Q71</f>
        <v>0</v>
      </c>
      <c r="G70" s="160">
        <f t="shared" ref="G70" si="330">H70-F70</f>
        <v>0</v>
      </c>
      <c r="H70" s="160">
        <f>II.!$Q71</f>
        <v>0</v>
      </c>
      <c r="I70" s="160">
        <f t="shared" ref="I70" si="331">J70-H70</f>
        <v>0</v>
      </c>
      <c r="J70" s="160">
        <f>III.!$Q71</f>
        <v>0</v>
      </c>
      <c r="K70" s="160">
        <f t="shared" ref="K70" si="332">L70-J70</f>
        <v>0</v>
      </c>
      <c r="L70" s="160">
        <f>IV.!$Q71</f>
        <v>0</v>
      </c>
      <c r="M70" s="160">
        <f t="shared" ref="M70" si="333">N70-L70</f>
        <v>0</v>
      </c>
      <c r="N70" s="160">
        <f>V.!$Q71</f>
        <v>0</v>
      </c>
      <c r="O70" s="160">
        <f t="shared" ref="O70" si="334">P70-N70</f>
        <v>0</v>
      </c>
      <c r="P70" s="160">
        <f>VI.!$Q71</f>
        <v>0</v>
      </c>
      <c r="Q70" s="160">
        <f t="shared" ref="Q70" si="335">R70-P70</f>
        <v>0</v>
      </c>
      <c r="R70" s="160">
        <f>VII.!$Q71</f>
        <v>0</v>
      </c>
      <c r="S70" s="160">
        <f t="shared" ref="S70" si="336">T70-R70</f>
        <v>0</v>
      </c>
      <c r="T70" s="160">
        <f>VIII.!$Q71</f>
        <v>0</v>
      </c>
      <c r="U70" s="160">
        <f t="shared" ref="U70" si="337">V70-T70</f>
        <v>0</v>
      </c>
      <c r="V70" s="160">
        <f>IX.!$Q71</f>
        <v>0</v>
      </c>
      <c r="W70" s="160">
        <f t="shared" ref="W70" si="338">X70-V70</f>
        <v>0</v>
      </c>
      <c r="X70" s="160">
        <f>X.!$Q71</f>
        <v>0</v>
      </c>
      <c r="Y70" s="160">
        <f t="shared" ref="Y70" si="339">Z70-X70</f>
        <v>0</v>
      </c>
      <c r="Z70" s="160">
        <f>XI.!$Q71</f>
        <v>0</v>
      </c>
      <c r="AA70" s="160">
        <f t="shared" ref="AA70" si="340">AB70-Z70</f>
        <v>0</v>
      </c>
      <c r="AB70" s="160">
        <f>XII.!$Q71</f>
        <v>0</v>
      </c>
    </row>
    <row r="71" spans="1:28" s="9" customFormat="1" ht="13.5" hidden="1" customHeight="1" x14ac:dyDescent="0.3">
      <c r="A71" s="129"/>
      <c r="B71" s="129"/>
      <c r="C71" s="119"/>
      <c r="D71" s="161"/>
      <c r="E71" s="199"/>
      <c r="F71" s="168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</row>
    <row r="72" spans="1:28" s="9" customFormat="1" ht="12.75" hidden="1" customHeight="1" x14ac:dyDescent="0.3">
      <c r="A72" s="115" t="s">
        <v>62</v>
      </c>
      <c r="B72" s="115"/>
      <c r="C72" s="113" t="str">
        <f>I.!C72</f>
        <v>MPVN - Nákup pozemkov MK, VP ul. Lesná, ul. Tajovského</v>
      </c>
      <c r="D72" s="161">
        <f>XII.!Q72</f>
        <v>0</v>
      </c>
      <c r="E72" s="207">
        <f>I.!Q72</f>
        <v>0</v>
      </c>
      <c r="F72" s="168">
        <f>I.!$Q73</f>
        <v>0</v>
      </c>
      <c r="G72" s="160">
        <f t="shared" ref="G72" si="341">H72-F72</f>
        <v>0</v>
      </c>
      <c r="H72" s="160">
        <f>II.!$Q73</f>
        <v>0</v>
      </c>
      <c r="I72" s="160">
        <f t="shared" ref="I72" si="342">J72-H72</f>
        <v>0</v>
      </c>
      <c r="J72" s="160">
        <f>III.!$Q73</f>
        <v>0</v>
      </c>
      <c r="K72" s="160">
        <f t="shared" ref="K72" si="343">L72-J72</f>
        <v>0</v>
      </c>
      <c r="L72" s="160">
        <f>IV.!$Q73</f>
        <v>0</v>
      </c>
      <c r="M72" s="160">
        <f t="shared" ref="M72" si="344">N72-L72</f>
        <v>0</v>
      </c>
      <c r="N72" s="160">
        <f>V.!$Q73</f>
        <v>0</v>
      </c>
      <c r="O72" s="160">
        <f t="shared" ref="O72" si="345">P72-N72</f>
        <v>0</v>
      </c>
      <c r="P72" s="160">
        <f>VI.!$Q73</f>
        <v>0</v>
      </c>
      <c r="Q72" s="160">
        <f t="shared" ref="Q72" si="346">R72-P72</f>
        <v>0</v>
      </c>
      <c r="R72" s="160">
        <f>VII.!$Q73</f>
        <v>0</v>
      </c>
      <c r="S72" s="160">
        <f t="shared" ref="S72" si="347">T72-R72</f>
        <v>0</v>
      </c>
      <c r="T72" s="160">
        <f>VIII.!$Q73</f>
        <v>0</v>
      </c>
      <c r="U72" s="160">
        <f t="shared" ref="U72" si="348">V72-T72</f>
        <v>0</v>
      </c>
      <c r="V72" s="160">
        <f>IX.!$Q73</f>
        <v>0</v>
      </c>
      <c r="W72" s="160">
        <f t="shared" ref="W72" si="349">X72-V72</f>
        <v>0</v>
      </c>
      <c r="X72" s="160">
        <f>X.!$Q73</f>
        <v>0</v>
      </c>
      <c r="Y72" s="160">
        <f t="shared" ref="Y72" si="350">Z72-X72</f>
        <v>0</v>
      </c>
      <c r="Z72" s="160">
        <f>XI.!$Q73</f>
        <v>0</v>
      </c>
      <c r="AA72" s="160">
        <f t="shared" ref="AA72" si="351">AB72-Z72</f>
        <v>0</v>
      </c>
      <c r="AB72" s="160">
        <f>XII.!$Q73</f>
        <v>0</v>
      </c>
    </row>
    <row r="73" spans="1:28" s="9" customFormat="1" ht="13.5" hidden="1" customHeight="1" x14ac:dyDescent="0.3">
      <c r="A73" s="116"/>
      <c r="B73" s="116"/>
      <c r="C73" s="114"/>
      <c r="D73" s="161"/>
      <c r="E73" s="199"/>
      <c r="F73" s="168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</row>
    <row r="74" spans="1:28" s="9" customFormat="1" ht="12.75" customHeight="1" x14ac:dyDescent="0.3">
      <c r="A74" s="129" t="s">
        <v>64</v>
      </c>
      <c r="B74" s="129"/>
      <c r="C74" s="119" t="str">
        <f>I.!C74</f>
        <v>Zabezpečenie úkonov spojených s voľbami</v>
      </c>
      <c r="D74" s="161">
        <f>XII.!Q74</f>
        <v>4163</v>
      </c>
      <c r="E74" s="207">
        <f>I.!Q74</f>
        <v>4163</v>
      </c>
      <c r="F74" s="168">
        <f>I.!$Q75</f>
        <v>0</v>
      </c>
      <c r="G74" s="160">
        <f t="shared" ref="G74" si="352">H74-F74</f>
        <v>0</v>
      </c>
      <c r="H74" s="160">
        <f>II.!$Q75</f>
        <v>0</v>
      </c>
      <c r="I74" s="160">
        <f t="shared" ref="I74" si="353">J74-H74</f>
        <v>0</v>
      </c>
      <c r="J74" s="160">
        <f>III.!$Q75</f>
        <v>0</v>
      </c>
      <c r="K74" s="160">
        <f t="shared" ref="K74" si="354">L74-J74</f>
        <v>0</v>
      </c>
      <c r="L74" s="160">
        <f>IV.!$Q75</f>
        <v>0</v>
      </c>
      <c r="M74" s="160">
        <f t="shared" ref="M74" si="355">N74-L74</f>
        <v>0</v>
      </c>
      <c r="N74" s="160">
        <f>V.!$Q75</f>
        <v>0</v>
      </c>
      <c r="O74" s="160">
        <f t="shared" ref="O74" si="356">P74-N74</f>
        <v>0</v>
      </c>
      <c r="P74" s="160">
        <f>VI.!$Q75</f>
        <v>0</v>
      </c>
      <c r="Q74" s="160">
        <f t="shared" ref="Q74" si="357">R74-P74</f>
        <v>0</v>
      </c>
      <c r="R74" s="160">
        <f>VII.!$Q75</f>
        <v>0</v>
      </c>
      <c r="S74" s="160">
        <f t="shared" ref="S74" si="358">T74-R74</f>
        <v>0</v>
      </c>
      <c r="T74" s="160">
        <f>VIII.!$Q75</f>
        <v>0</v>
      </c>
      <c r="U74" s="160">
        <f t="shared" ref="U74" si="359">V74-T74</f>
        <v>0</v>
      </c>
      <c r="V74" s="160">
        <f>IX.!$Q75</f>
        <v>0</v>
      </c>
      <c r="W74" s="160">
        <f t="shared" ref="W74" si="360">X74-V74</f>
        <v>0</v>
      </c>
      <c r="X74" s="160">
        <f>X.!$Q75</f>
        <v>0</v>
      </c>
      <c r="Y74" s="160">
        <f t="shared" ref="Y74" si="361">Z74-X74</f>
        <v>0</v>
      </c>
      <c r="Z74" s="160">
        <f>XI.!$Q75</f>
        <v>0</v>
      </c>
      <c r="AA74" s="160">
        <f t="shared" ref="AA74" si="362">AB74-Z74</f>
        <v>0</v>
      </c>
      <c r="AB74" s="160">
        <f>XII.!$Q75</f>
        <v>0</v>
      </c>
    </row>
    <row r="75" spans="1:28" s="9" customFormat="1" ht="13.5" customHeight="1" x14ac:dyDescent="0.3">
      <c r="A75" s="129"/>
      <c r="B75" s="129"/>
      <c r="C75" s="119"/>
      <c r="D75" s="161"/>
      <c r="E75" s="199"/>
      <c r="F75" s="168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</row>
    <row r="76" spans="1:28" s="9" customFormat="1" ht="12.75" customHeight="1" x14ac:dyDescent="0.3">
      <c r="A76" s="129" t="s">
        <v>67</v>
      </c>
      <c r="B76" s="129"/>
      <c r="C76" s="119" t="str">
        <f>I.!C76</f>
        <v>Arichív a registratúra</v>
      </c>
      <c r="D76" s="161">
        <f>XII.!Q76</f>
        <v>250</v>
      </c>
      <c r="E76" s="207">
        <f>I.!Q76</f>
        <v>250</v>
      </c>
      <c r="F76" s="168">
        <f>I.!$Q77</f>
        <v>0</v>
      </c>
      <c r="G76" s="160">
        <f t="shared" ref="G76" si="363">H76-F76</f>
        <v>0</v>
      </c>
      <c r="H76" s="160">
        <f>II.!$Q77</f>
        <v>0</v>
      </c>
      <c r="I76" s="160">
        <f t="shared" ref="I76" si="364">J76-H76</f>
        <v>0</v>
      </c>
      <c r="J76" s="160">
        <f>III.!$Q77</f>
        <v>0</v>
      </c>
      <c r="K76" s="160">
        <f t="shared" ref="K76" si="365">L76-J76</f>
        <v>0</v>
      </c>
      <c r="L76" s="160">
        <f>IV.!$Q77</f>
        <v>0</v>
      </c>
      <c r="M76" s="160">
        <f t="shared" ref="M76" si="366">N76-L76</f>
        <v>0</v>
      </c>
      <c r="N76" s="160">
        <f>V.!$Q77</f>
        <v>0</v>
      </c>
      <c r="O76" s="160">
        <f t="shared" ref="O76" si="367">P76-N76</f>
        <v>0</v>
      </c>
      <c r="P76" s="160">
        <f>VI.!$Q77</f>
        <v>0</v>
      </c>
      <c r="Q76" s="160">
        <f t="shared" ref="Q76" si="368">R76-P76</f>
        <v>0</v>
      </c>
      <c r="R76" s="160">
        <f>VII.!$Q77</f>
        <v>0</v>
      </c>
      <c r="S76" s="160">
        <f t="shared" ref="S76" si="369">T76-R76</f>
        <v>0</v>
      </c>
      <c r="T76" s="160">
        <f>VIII.!$Q77</f>
        <v>0</v>
      </c>
      <c r="U76" s="160">
        <f t="shared" ref="U76" si="370">V76-T76</f>
        <v>0</v>
      </c>
      <c r="V76" s="160">
        <f>IX.!$Q77</f>
        <v>0</v>
      </c>
      <c r="W76" s="160">
        <f t="shared" ref="W76" si="371">X76-V76</f>
        <v>0</v>
      </c>
      <c r="X76" s="160">
        <f>X.!$Q77</f>
        <v>0</v>
      </c>
      <c r="Y76" s="160">
        <f t="shared" ref="Y76" si="372">Z76-X76</f>
        <v>0</v>
      </c>
      <c r="Z76" s="160">
        <f>XI.!$Q77</f>
        <v>0</v>
      </c>
      <c r="AA76" s="160">
        <f t="shared" ref="AA76" si="373">AB76-Z76</f>
        <v>0</v>
      </c>
      <c r="AB76" s="160">
        <f>XII.!$Q77</f>
        <v>0</v>
      </c>
    </row>
    <row r="77" spans="1:28" s="9" customFormat="1" ht="13.5" customHeight="1" x14ac:dyDescent="0.3">
      <c r="A77" s="129"/>
      <c r="B77" s="129"/>
      <c r="C77" s="119"/>
      <c r="D77" s="161"/>
      <c r="E77" s="199"/>
      <c r="F77" s="168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</row>
    <row r="78" spans="1:28" s="9" customFormat="1" ht="12.75" customHeight="1" x14ac:dyDescent="0.3">
      <c r="A78" s="129" t="s">
        <v>69</v>
      </c>
      <c r="B78" s="129"/>
      <c r="C78" s="119" t="str">
        <f>I.!C78</f>
        <v>Autodoprava MsÚ</v>
      </c>
      <c r="D78" s="161">
        <f>XII.!Q78</f>
        <v>17467</v>
      </c>
      <c r="E78" s="207">
        <f>I.!Q78</f>
        <v>17467</v>
      </c>
      <c r="F78" s="168">
        <f>I.!$Q79</f>
        <v>1191</v>
      </c>
      <c r="G78" s="160">
        <f t="shared" ref="G78" si="374">H78-F78</f>
        <v>-1191</v>
      </c>
      <c r="H78" s="160">
        <f>II.!$Q79</f>
        <v>0</v>
      </c>
      <c r="I78" s="160">
        <f t="shared" ref="I78" si="375">J78-H78</f>
        <v>0</v>
      </c>
      <c r="J78" s="160">
        <f>III.!$Q79</f>
        <v>0</v>
      </c>
      <c r="K78" s="160">
        <f t="shared" ref="K78" si="376">L78-J78</f>
        <v>0</v>
      </c>
      <c r="L78" s="160">
        <f>IV.!$Q79</f>
        <v>0</v>
      </c>
      <c r="M78" s="160">
        <f t="shared" ref="M78" si="377">N78-L78</f>
        <v>0</v>
      </c>
      <c r="N78" s="160">
        <f>V.!$Q79</f>
        <v>0</v>
      </c>
      <c r="O78" s="160">
        <f t="shared" ref="O78" si="378">P78-N78</f>
        <v>0</v>
      </c>
      <c r="P78" s="160">
        <f>VI.!$Q79</f>
        <v>0</v>
      </c>
      <c r="Q78" s="160">
        <f t="shared" ref="Q78" si="379">R78-P78</f>
        <v>0</v>
      </c>
      <c r="R78" s="160">
        <f>VII.!$Q79</f>
        <v>0</v>
      </c>
      <c r="S78" s="160">
        <f t="shared" ref="S78" si="380">T78-R78</f>
        <v>0</v>
      </c>
      <c r="T78" s="160">
        <f>VIII.!$Q79</f>
        <v>0</v>
      </c>
      <c r="U78" s="160">
        <f t="shared" ref="U78" si="381">V78-T78</f>
        <v>0</v>
      </c>
      <c r="V78" s="160">
        <f>IX.!$Q79</f>
        <v>0</v>
      </c>
      <c r="W78" s="160">
        <f t="shared" ref="W78" si="382">X78-V78</f>
        <v>0</v>
      </c>
      <c r="X78" s="160">
        <f>X.!$Q79</f>
        <v>0</v>
      </c>
      <c r="Y78" s="160">
        <f t="shared" ref="Y78" si="383">Z78-X78</f>
        <v>0</v>
      </c>
      <c r="Z78" s="160">
        <f>XI.!$Q79</f>
        <v>0</v>
      </c>
      <c r="AA78" s="160">
        <f t="shared" ref="AA78" si="384">AB78-Z78</f>
        <v>0</v>
      </c>
      <c r="AB78" s="160">
        <f>XII.!$Q79</f>
        <v>0</v>
      </c>
    </row>
    <row r="79" spans="1:28" s="9" customFormat="1" ht="13.5" customHeight="1" x14ac:dyDescent="0.3">
      <c r="A79" s="129"/>
      <c r="B79" s="129"/>
      <c r="C79" s="119"/>
      <c r="D79" s="161"/>
      <c r="E79" s="199"/>
      <c r="F79" s="168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</row>
    <row r="80" spans="1:28" s="9" customFormat="1" ht="12.75" customHeight="1" x14ac:dyDescent="0.3">
      <c r="A80" s="129" t="s">
        <v>69</v>
      </c>
      <c r="B80" s="129"/>
      <c r="C80" s="119" t="str">
        <f>I.!C80</f>
        <v>Autodoprava MsP</v>
      </c>
      <c r="D80" s="161">
        <f>XII.!Q80</f>
        <v>3100</v>
      </c>
      <c r="E80" s="207">
        <f>I.!Q80</f>
        <v>3100</v>
      </c>
      <c r="F80" s="168">
        <f>I.!$Q81</f>
        <v>256.58999999999997</v>
      </c>
      <c r="G80" s="160">
        <f t="shared" ref="G80" si="385">H80-F80</f>
        <v>-256.58999999999997</v>
      </c>
      <c r="H80" s="160">
        <f>II.!$Q81</f>
        <v>0</v>
      </c>
      <c r="I80" s="160">
        <f t="shared" ref="I80" si="386">J80-H80</f>
        <v>0</v>
      </c>
      <c r="J80" s="160">
        <f>III.!$Q81</f>
        <v>0</v>
      </c>
      <c r="K80" s="160">
        <f t="shared" ref="K80" si="387">L80-J80</f>
        <v>0</v>
      </c>
      <c r="L80" s="160">
        <f>IV.!$Q81</f>
        <v>0</v>
      </c>
      <c r="M80" s="160">
        <f t="shared" ref="M80" si="388">N80-L80</f>
        <v>0</v>
      </c>
      <c r="N80" s="160">
        <f>V.!$Q81</f>
        <v>0</v>
      </c>
      <c r="O80" s="160">
        <f t="shared" ref="O80" si="389">P80-N80</f>
        <v>0</v>
      </c>
      <c r="P80" s="160">
        <f>VI.!$Q81</f>
        <v>0</v>
      </c>
      <c r="Q80" s="160">
        <f t="shared" ref="Q80" si="390">R80-P80</f>
        <v>0</v>
      </c>
      <c r="R80" s="160">
        <f>VII.!$Q81</f>
        <v>0</v>
      </c>
      <c r="S80" s="160">
        <f t="shared" ref="S80" si="391">T80-R80</f>
        <v>0</v>
      </c>
      <c r="T80" s="160">
        <f>VIII.!$Q81</f>
        <v>0</v>
      </c>
      <c r="U80" s="160">
        <f t="shared" ref="U80" si="392">V80-T80</f>
        <v>0</v>
      </c>
      <c r="V80" s="160">
        <f>IX.!$Q81</f>
        <v>0</v>
      </c>
      <c r="W80" s="160">
        <f t="shared" ref="W80" si="393">X80-V80</f>
        <v>0</v>
      </c>
      <c r="X80" s="160">
        <f>X.!$Q81</f>
        <v>0</v>
      </c>
      <c r="Y80" s="160">
        <f t="shared" ref="Y80" si="394">Z80-X80</f>
        <v>0</v>
      </c>
      <c r="Z80" s="160">
        <f>XI.!$Q81</f>
        <v>0</v>
      </c>
      <c r="AA80" s="160">
        <f t="shared" ref="AA80" si="395">AB80-Z80</f>
        <v>0</v>
      </c>
      <c r="AB80" s="160">
        <f>XII.!$Q81</f>
        <v>0</v>
      </c>
    </row>
    <row r="81" spans="1:28" s="9" customFormat="1" ht="13.5" customHeight="1" x14ac:dyDescent="0.3">
      <c r="A81" s="129"/>
      <c r="B81" s="129"/>
      <c r="C81" s="119"/>
      <c r="D81" s="161"/>
      <c r="E81" s="199"/>
      <c r="F81" s="168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</row>
    <row r="82" spans="1:28" s="9" customFormat="1" ht="12.75" hidden="1" customHeight="1" x14ac:dyDescent="0.3">
      <c r="A82" s="129" t="s">
        <v>69</v>
      </c>
      <c r="B82" s="129"/>
      <c r="C82" s="119" t="s">
        <v>73</v>
      </c>
      <c r="D82" s="161">
        <f>XII.!Q82</f>
        <v>0</v>
      </c>
      <c r="E82" s="162">
        <f>I.!Q82</f>
        <v>0</v>
      </c>
      <c r="F82" s="212">
        <f>I.!$Q83</f>
        <v>0</v>
      </c>
      <c r="G82" s="212">
        <f t="shared" ref="G82" si="396">H82-F82</f>
        <v>0</v>
      </c>
      <c r="H82" s="160">
        <f>II.!$Q83</f>
        <v>0</v>
      </c>
      <c r="I82" s="160">
        <f t="shared" ref="I82" si="397">J82-H82</f>
        <v>0</v>
      </c>
      <c r="J82" s="160">
        <f>III.!$Q83</f>
        <v>0</v>
      </c>
      <c r="K82" s="160">
        <f t="shared" ref="K82" si="398">L82-J82</f>
        <v>0</v>
      </c>
      <c r="L82" s="160">
        <f>IV.!$Q83</f>
        <v>0</v>
      </c>
      <c r="M82" s="160">
        <f t="shared" ref="M82" si="399">N82-L82</f>
        <v>0</v>
      </c>
      <c r="N82" s="160">
        <f>V.!$Q83</f>
        <v>0</v>
      </c>
      <c r="O82" s="160">
        <f t="shared" ref="O82" si="400">P82-N82</f>
        <v>0</v>
      </c>
      <c r="P82" s="160">
        <f>VI.!$Q83</f>
        <v>0</v>
      </c>
      <c r="Q82" s="160">
        <f t="shared" ref="Q82" si="401">R82-P82</f>
        <v>0</v>
      </c>
      <c r="R82" s="160">
        <f>VII.!$Q83</f>
        <v>0</v>
      </c>
      <c r="S82" s="160">
        <f t="shared" ref="S82" si="402">T82-R82</f>
        <v>0</v>
      </c>
      <c r="T82" s="160">
        <f>VIII.!$Q83</f>
        <v>0</v>
      </c>
      <c r="U82" s="160">
        <f t="shared" ref="U82" si="403">V82-T82</f>
        <v>0</v>
      </c>
      <c r="V82" s="160">
        <f>IX.!$Q83</f>
        <v>0</v>
      </c>
      <c r="W82" s="160">
        <f t="shared" ref="W82" si="404">X82-V82</f>
        <v>0</v>
      </c>
      <c r="X82" s="160">
        <f>X.!$Q83</f>
        <v>0</v>
      </c>
      <c r="Y82" s="160">
        <f t="shared" ref="Y82" si="405">Z82-X82</f>
        <v>0</v>
      </c>
      <c r="Z82" s="160">
        <f>XI.!$Q83</f>
        <v>0</v>
      </c>
      <c r="AA82" s="160">
        <f t="shared" ref="AA82" si="406">AB82-Z82</f>
        <v>0</v>
      </c>
      <c r="AB82" s="160">
        <f>XII.!$Q83</f>
        <v>0</v>
      </c>
    </row>
    <row r="83" spans="1:28" s="9" customFormat="1" ht="13.5" hidden="1" customHeight="1" thickBot="1" x14ac:dyDescent="0.35">
      <c r="A83" s="134"/>
      <c r="B83" s="134"/>
      <c r="C83" s="135"/>
      <c r="D83" s="167"/>
      <c r="E83" s="201"/>
      <c r="F83" s="213"/>
      <c r="G83" s="213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</row>
    <row r="84" spans="1:28" s="78" customFormat="1" ht="14.4" thickBot="1" x14ac:dyDescent="0.35">
      <c r="A84" s="46"/>
      <c r="B84" s="46"/>
      <c r="C84" s="47"/>
      <c r="D84" s="110"/>
      <c r="E84" s="110"/>
      <c r="F84" s="79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s="9" customFormat="1" ht="13.8" customHeight="1" x14ac:dyDescent="0.3">
      <c r="A85" s="120" t="s">
        <v>74</v>
      </c>
      <c r="B85" s="121"/>
      <c r="C85" s="124" t="s">
        <v>75</v>
      </c>
      <c r="D85" s="171">
        <f>SUM(D87:D94)</f>
        <v>19041</v>
      </c>
      <c r="E85" s="171">
        <f>SUM(E87:E94)</f>
        <v>19041</v>
      </c>
      <c r="F85" s="209">
        <f>I.!$Q86</f>
        <v>1363.1200000000001</v>
      </c>
      <c r="G85" s="181">
        <f t="shared" ref="G85" si="407">H85-F85</f>
        <v>-1363.1200000000001</v>
      </c>
      <c r="H85" s="181">
        <f>II.!$Q86</f>
        <v>0</v>
      </c>
      <c r="I85" s="181">
        <f t="shared" ref="I85" si="408">J85-H85</f>
        <v>0</v>
      </c>
      <c r="J85" s="181">
        <f>III.!$Q86</f>
        <v>0</v>
      </c>
      <c r="K85" s="181">
        <f t="shared" ref="K85" si="409">L85-J85</f>
        <v>0</v>
      </c>
      <c r="L85" s="181">
        <f>IV.!$Q86</f>
        <v>0</v>
      </c>
      <c r="M85" s="181">
        <f t="shared" ref="M85" si="410">N85-L85</f>
        <v>0</v>
      </c>
      <c r="N85" s="181">
        <f>V.!$Q86</f>
        <v>0</v>
      </c>
      <c r="O85" s="181">
        <f t="shared" ref="O85" si="411">P85-N85</f>
        <v>0</v>
      </c>
      <c r="P85" s="181">
        <f>VI.!$Q86</f>
        <v>0</v>
      </c>
      <c r="Q85" s="181">
        <f t="shared" ref="Q85" si="412">R85-P85</f>
        <v>0</v>
      </c>
      <c r="R85" s="181">
        <f>VII.!$Q86</f>
        <v>0</v>
      </c>
      <c r="S85" s="181">
        <f t="shared" ref="S85" si="413">T85-R85</f>
        <v>0</v>
      </c>
      <c r="T85" s="181">
        <f>VIII.!$Q86</f>
        <v>0</v>
      </c>
      <c r="U85" s="181">
        <f t="shared" ref="U85" si="414">V85-T85</f>
        <v>0</v>
      </c>
      <c r="V85" s="181">
        <f>IX.!$Q86</f>
        <v>0</v>
      </c>
      <c r="W85" s="181">
        <f t="shared" ref="W85" si="415">X85-V85</f>
        <v>0</v>
      </c>
      <c r="X85" s="181">
        <f>X.!$Q86</f>
        <v>0</v>
      </c>
      <c r="Y85" s="181">
        <f t="shared" ref="Y85" si="416">Z85-X85</f>
        <v>0</v>
      </c>
      <c r="Z85" s="181">
        <f>XI.!$Q86</f>
        <v>0</v>
      </c>
      <c r="AA85" s="181">
        <f t="shared" ref="AA85" si="417">AB85-Z85</f>
        <v>0</v>
      </c>
      <c r="AB85" s="181">
        <f>XII.!$Q86</f>
        <v>0</v>
      </c>
    </row>
    <row r="86" spans="1:28" s="75" customFormat="1" ht="15" customHeight="1" thickBot="1" x14ac:dyDescent="0.35">
      <c r="A86" s="122"/>
      <c r="B86" s="123"/>
      <c r="C86" s="125"/>
      <c r="D86" s="172"/>
      <c r="E86" s="172"/>
      <c r="F86" s="210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</row>
    <row r="87" spans="1:28" x14ac:dyDescent="0.3">
      <c r="A87" s="116" t="s">
        <v>76</v>
      </c>
      <c r="B87" s="116"/>
      <c r="C87" s="114" t="str">
        <f>I.!C87</f>
        <v>Činnosť matriky</v>
      </c>
      <c r="D87" s="166">
        <f>XII.!Q87</f>
        <v>5340</v>
      </c>
      <c r="E87" s="199">
        <f>I.!Q87</f>
        <v>5340</v>
      </c>
      <c r="F87" s="211">
        <f>I.!$Q88</f>
        <v>4.5</v>
      </c>
      <c r="G87" s="169">
        <f t="shared" ref="G87" si="418">H87-F87</f>
        <v>-4.5</v>
      </c>
      <c r="H87" s="169">
        <f>II.!$Q88</f>
        <v>0</v>
      </c>
      <c r="I87" s="169">
        <f t="shared" ref="I87" si="419">J87-H87</f>
        <v>0</v>
      </c>
      <c r="J87" s="169">
        <f>III.!$Q88</f>
        <v>0</v>
      </c>
      <c r="K87" s="169">
        <f t="shared" ref="K87" si="420">L87-J87</f>
        <v>0</v>
      </c>
      <c r="L87" s="169">
        <f>IV.!$Q88</f>
        <v>0</v>
      </c>
      <c r="M87" s="169">
        <f t="shared" ref="M87" si="421">N87-L87</f>
        <v>0</v>
      </c>
      <c r="N87" s="169">
        <f>V.!$Q88</f>
        <v>0</v>
      </c>
      <c r="O87" s="169">
        <f t="shared" ref="O87" si="422">P87-N87</f>
        <v>0</v>
      </c>
      <c r="P87" s="169">
        <f>VI.!$Q88</f>
        <v>0</v>
      </c>
      <c r="Q87" s="169">
        <f t="shared" ref="Q87" si="423">R87-P87</f>
        <v>0</v>
      </c>
      <c r="R87" s="169">
        <f>VII.!$Q88</f>
        <v>0</v>
      </c>
      <c r="S87" s="169">
        <f t="shared" ref="S87" si="424">T87-R87</f>
        <v>0</v>
      </c>
      <c r="T87" s="169">
        <f>VIII.!$Q88</f>
        <v>0</v>
      </c>
      <c r="U87" s="169">
        <f t="shared" ref="U87" si="425">V87-T87</f>
        <v>0</v>
      </c>
      <c r="V87" s="169">
        <f>IX.!$Q88</f>
        <v>0</v>
      </c>
      <c r="W87" s="169">
        <f t="shared" ref="W87" si="426">X87-V87</f>
        <v>0</v>
      </c>
      <c r="X87" s="169">
        <f>X.!$Q88</f>
        <v>0</v>
      </c>
      <c r="Y87" s="169">
        <f t="shared" ref="Y87" si="427">Z87-X87</f>
        <v>0</v>
      </c>
      <c r="Z87" s="169">
        <f>XI.!$Q88</f>
        <v>0</v>
      </c>
      <c r="AA87" s="169">
        <f t="shared" ref="AA87" si="428">AB87-Z87</f>
        <v>0</v>
      </c>
      <c r="AB87" s="169">
        <f>XII.!$Q88</f>
        <v>0</v>
      </c>
    </row>
    <row r="88" spans="1:28" x14ac:dyDescent="0.3">
      <c r="A88" s="129"/>
      <c r="B88" s="129"/>
      <c r="C88" s="119"/>
      <c r="D88" s="161"/>
      <c r="E88" s="162"/>
      <c r="F88" s="212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</row>
    <row r="89" spans="1:28" ht="13.8" customHeight="1" x14ac:dyDescent="0.3">
      <c r="A89" s="129" t="s">
        <v>79</v>
      </c>
      <c r="B89" s="129"/>
      <c r="C89" s="119" t="str">
        <f>I.!C89</f>
        <v>Evidencie</v>
      </c>
      <c r="D89" s="161">
        <f>XII.!Q89</f>
        <v>1698</v>
      </c>
      <c r="E89" s="162">
        <f>I.!Q89</f>
        <v>1698</v>
      </c>
      <c r="F89" s="212">
        <f>I.!$Q90</f>
        <v>0</v>
      </c>
      <c r="G89" s="160">
        <f t="shared" ref="G89" si="429">H89-F89</f>
        <v>0</v>
      </c>
      <c r="H89" s="160">
        <f>II.!$Q90</f>
        <v>0</v>
      </c>
      <c r="I89" s="160">
        <f t="shared" ref="I89" si="430">J89-H89</f>
        <v>0</v>
      </c>
      <c r="J89" s="160">
        <f>III.!$Q90</f>
        <v>0</v>
      </c>
      <c r="K89" s="160">
        <f t="shared" ref="K89" si="431">L89-J89</f>
        <v>0</v>
      </c>
      <c r="L89" s="160">
        <f>IV.!$Q90</f>
        <v>0</v>
      </c>
      <c r="M89" s="160">
        <f t="shared" ref="M89" si="432">N89-L89</f>
        <v>0</v>
      </c>
      <c r="N89" s="160">
        <f>V.!$Q90</f>
        <v>0</v>
      </c>
      <c r="O89" s="160">
        <f t="shared" ref="O89" si="433">P89-N89</f>
        <v>0</v>
      </c>
      <c r="P89" s="160">
        <f>VI.!$Q90</f>
        <v>0</v>
      </c>
      <c r="Q89" s="160">
        <f t="shared" ref="Q89" si="434">R89-P89</f>
        <v>0</v>
      </c>
      <c r="R89" s="160">
        <f>VII.!$Q90</f>
        <v>0</v>
      </c>
      <c r="S89" s="160">
        <f t="shared" ref="S89" si="435">T89-R89</f>
        <v>0</v>
      </c>
      <c r="T89" s="160">
        <f>VIII.!$Q90</f>
        <v>0</v>
      </c>
      <c r="U89" s="160">
        <f t="shared" ref="U89" si="436">V89-T89</f>
        <v>0</v>
      </c>
      <c r="V89" s="160">
        <f>IX.!$Q90</f>
        <v>0</v>
      </c>
      <c r="W89" s="160">
        <f t="shared" ref="W89" si="437">X89-V89</f>
        <v>0</v>
      </c>
      <c r="X89" s="160">
        <f>X.!$Q90</f>
        <v>0</v>
      </c>
      <c r="Y89" s="160">
        <f t="shared" ref="Y89" si="438">Z89-X89</f>
        <v>0</v>
      </c>
      <c r="Z89" s="160">
        <f>XI.!$Q90</f>
        <v>0</v>
      </c>
      <c r="AA89" s="160">
        <f t="shared" ref="AA89" si="439">AB89-Z89</f>
        <v>0</v>
      </c>
      <c r="AB89" s="160">
        <f>XII.!$Q90</f>
        <v>0</v>
      </c>
    </row>
    <row r="90" spans="1:28" ht="13.8" customHeight="1" x14ac:dyDescent="0.3">
      <c r="A90" s="129"/>
      <c r="B90" s="129"/>
      <c r="C90" s="119"/>
      <c r="D90" s="161"/>
      <c r="E90" s="162"/>
      <c r="F90" s="212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</row>
    <row r="91" spans="1:28" x14ac:dyDescent="0.3">
      <c r="A91" s="129" t="s">
        <v>79</v>
      </c>
      <c r="B91" s="129"/>
      <c r="C91" s="119" t="str">
        <f>I.!C91</f>
        <v>Evidencie - všeobecný materiál</v>
      </c>
      <c r="D91" s="161">
        <f>XII.!Q91</f>
        <v>190</v>
      </c>
      <c r="E91" s="162">
        <f>I.!Q91</f>
        <v>190</v>
      </c>
      <c r="F91" s="212">
        <f>I.!$Q92</f>
        <v>0</v>
      </c>
      <c r="G91" s="160">
        <f t="shared" ref="G91" si="440">H91-F91</f>
        <v>0</v>
      </c>
      <c r="H91" s="160">
        <f>II.!$Q92</f>
        <v>0</v>
      </c>
      <c r="I91" s="160">
        <f t="shared" ref="I91" si="441">J91-H91</f>
        <v>0</v>
      </c>
      <c r="J91" s="160">
        <f>III.!$Q92</f>
        <v>0</v>
      </c>
      <c r="K91" s="160">
        <f t="shared" ref="K91" si="442">L91-J91</f>
        <v>0</v>
      </c>
      <c r="L91" s="160">
        <f>IV.!$Q92</f>
        <v>0</v>
      </c>
      <c r="M91" s="160">
        <f t="shared" ref="M91" si="443">N91-L91</f>
        <v>0</v>
      </c>
      <c r="N91" s="160">
        <f>V.!$Q92</f>
        <v>0</v>
      </c>
      <c r="O91" s="160">
        <f t="shared" ref="O91" si="444">P91-N91</f>
        <v>0</v>
      </c>
      <c r="P91" s="160">
        <f>VI.!$Q92</f>
        <v>0</v>
      </c>
      <c r="Q91" s="160">
        <f t="shared" ref="Q91" si="445">R91-P91</f>
        <v>0</v>
      </c>
      <c r="R91" s="160">
        <f>VII.!$Q92</f>
        <v>0</v>
      </c>
      <c r="S91" s="160">
        <f t="shared" ref="S91" si="446">T91-R91</f>
        <v>0</v>
      </c>
      <c r="T91" s="160">
        <f>VIII.!$Q92</f>
        <v>0</v>
      </c>
      <c r="U91" s="160">
        <f t="shared" ref="U91" si="447">V91-T91</f>
        <v>0</v>
      </c>
      <c r="V91" s="160">
        <f>IX.!$Q92</f>
        <v>0</v>
      </c>
      <c r="W91" s="160">
        <f t="shared" ref="W91" si="448">X91-V91</f>
        <v>0</v>
      </c>
      <c r="X91" s="160">
        <f>X.!$Q92</f>
        <v>0</v>
      </c>
      <c r="Y91" s="160">
        <f t="shared" ref="Y91" si="449">Z91-X91</f>
        <v>0</v>
      </c>
      <c r="Z91" s="160">
        <f>XI.!$Q92</f>
        <v>0</v>
      </c>
      <c r="AA91" s="160">
        <f t="shared" ref="AA91" si="450">AB91-Z91</f>
        <v>0</v>
      </c>
      <c r="AB91" s="160">
        <f>XII.!$Q92</f>
        <v>0</v>
      </c>
    </row>
    <row r="92" spans="1:28" x14ac:dyDescent="0.3">
      <c r="A92" s="129"/>
      <c r="B92" s="129"/>
      <c r="C92" s="119"/>
      <c r="D92" s="161"/>
      <c r="E92" s="162"/>
      <c r="F92" s="212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</row>
    <row r="93" spans="1:28" x14ac:dyDescent="0.3">
      <c r="A93" s="129" t="s">
        <v>81</v>
      </c>
      <c r="B93" s="129"/>
      <c r="C93" s="119" t="str">
        <f>I.!C93</f>
        <v>Organizácia občianskych obradov</v>
      </c>
      <c r="D93" s="161">
        <f>XII.!Q93</f>
        <v>11813</v>
      </c>
      <c r="E93" s="162">
        <f>I.!Q93</f>
        <v>11813</v>
      </c>
      <c r="F93" s="212">
        <f>I.!$Q94</f>
        <v>1358.6200000000001</v>
      </c>
      <c r="G93" s="160">
        <f t="shared" ref="G93" si="451">H93-F93</f>
        <v>-1358.6200000000001</v>
      </c>
      <c r="H93" s="160">
        <f>II.!$Q94</f>
        <v>0</v>
      </c>
      <c r="I93" s="160">
        <f t="shared" ref="I93" si="452">J93-H93</f>
        <v>0</v>
      </c>
      <c r="J93" s="160">
        <f>III.!$Q94</f>
        <v>0</v>
      </c>
      <c r="K93" s="160">
        <f t="shared" ref="K93" si="453">L93-J93</f>
        <v>0</v>
      </c>
      <c r="L93" s="160">
        <f>IV.!$Q94</f>
        <v>0</v>
      </c>
      <c r="M93" s="160">
        <f t="shared" ref="M93" si="454">N93-L93</f>
        <v>0</v>
      </c>
      <c r="N93" s="160">
        <f>V.!$Q94</f>
        <v>0</v>
      </c>
      <c r="O93" s="160">
        <f t="shared" ref="O93" si="455">P93-N93</f>
        <v>0</v>
      </c>
      <c r="P93" s="160">
        <f>VI.!$Q94</f>
        <v>0</v>
      </c>
      <c r="Q93" s="160">
        <f t="shared" ref="Q93" si="456">R93-P93</f>
        <v>0</v>
      </c>
      <c r="R93" s="160">
        <f>VII.!$Q94</f>
        <v>0</v>
      </c>
      <c r="S93" s="160">
        <f t="shared" ref="S93" si="457">T93-R93</f>
        <v>0</v>
      </c>
      <c r="T93" s="160">
        <f>VIII.!$Q94</f>
        <v>0</v>
      </c>
      <c r="U93" s="160">
        <f t="shared" ref="U93" si="458">V93-T93</f>
        <v>0</v>
      </c>
      <c r="V93" s="160">
        <f>IX.!$Q94</f>
        <v>0</v>
      </c>
      <c r="W93" s="160">
        <f t="shared" ref="W93" si="459">X93-V93</f>
        <v>0</v>
      </c>
      <c r="X93" s="160">
        <f>X.!$Q94</f>
        <v>0</v>
      </c>
      <c r="Y93" s="160">
        <f t="shared" ref="Y93" si="460">Z93-X93</f>
        <v>0</v>
      </c>
      <c r="Z93" s="160">
        <f>XI.!$Q94</f>
        <v>0</v>
      </c>
      <c r="AA93" s="160">
        <f t="shared" ref="AA93" si="461">AB93-Z93</f>
        <v>0</v>
      </c>
      <c r="AB93" s="160">
        <f>XII.!$Q94</f>
        <v>0</v>
      </c>
    </row>
    <row r="94" spans="1:28" ht="14.4" thickBot="1" x14ac:dyDescent="0.35">
      <c r="A94" s="134"/>
      <c r="B94" s="134"/>
      <c r="C94" s="135"/>
      <c r="D94" s="167"/>
      <c r="E94" s="201"/>
      <c r="F94" s="213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</row>
    <row r="95" spans="1:28" s="78" customFormat="1" ht="14.4" thickBot="1" x14ac:dyDescent="0.35">
      <c r="A95" s="46"/>
      <c r="B95" s="46"/>
      <c r="C95" s="47"/>
      <c r="D95" s="110"/>
      <c r="E95" s="110"/>
      <c r="F95" s="79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spans="1:28" s="75" customFormat="1" ht="14.4" customHeight="1" x14ac:dyDescent="0.3">
      <c r="A96" s="120" t="s">
        <v>83</v>
      </c>
      <c r="B96" s="121"/>
      <c r="C96" s="124" t="s">
        <v>84</v>
      </c>
      <c r="D96" s="171">
        <f>SUM(D98:D107)</f>
        <v>152808</v>
      </c>
      <c r="E96" s="171">
        <f>SUM(E98:E107)</f>
        <v>152808</v>
      </c>
      <c r="F96" s="209">
        <f>I.!$Q97</f>
        <v>9428.01</v>
      </c>
      <c r="G96" s="181">
        <f t="shared" ref="G96" si="462">H96-F96</f>
        <v>-9428.01</v>
      </c>
      <c r="H96" s="181">
        <f>II.!$Q97</f>
        <v>0</v>
      </c>
      <c r="I96" s="181">
        <f t="shared" ref="I96" si="463">J96-H96</f>
        <v>0</v>
      </c>
      <c r="J96" s="181">
        <f>III.!$Q97</f>
        <v>0</v>
      </c>
      <c r="K96" s="181">
        <f t="shared" ref="K96" si="464">L96-J96</f>
        <v>0</v>
      </c>
      <c r="L96" s="181">
        <f>IV.!$Q97</f>
        <v>0</v>
      </c>
      <c r="M96" s="181">
        <f t="shared" ref="M96" si="465">N96-L96</f>
        <v>0</v>
      </c>
      <c r="N96" s="181">
        <f>V.!$Q97</f>
        <v>0</v>
      </c>
      <c r="O96" s="181">
        <f t="shared" ref="O96" si="466">P96-N96</f>
        <v>0</v>
      </c>
      <c r="P96" s="181">
        <f>VI.!$Q97</f>
        <v>0</v>
      </c>
      <c r="Q96" s="181">
        <f t="shared" ref="Q96" si="467">R96-P96</f>
        <v>0</v>
      </c>
      <c r="R96" s="181">
        <f>VII.!$Q97</f>
        <v>0</v>
      </c>
      <c r="S96" s="181">
        <f t="shared" ref="S96" si="468">T96-R96</f>
        <v>0</v>
      </c>
      <c r="T96" s="181">
        <f>VIII.!$Q97</f>
        <v>0</v>
      </c>
      <c r="U96" s="181">
        <f t="shared" ref="U96" si="469">V96-T96</f>
        <v>0</v>
      </c>
      <c r="V96" s="181">
        <f>IX.!$Q97</f>
        <v>0</v>
      </c>
      <c r="W96" s="181">
        <f t="shared" ref="W96" si="470">X96-V96</f>
        <v>0</v>
      </c>
      <c r="X96" s="181">
        <f>X.!$Q97</f>
        <v>0</v>
      </c>
      <c r="Y96" s="181">
        <f t="shared" ref="Y96" si="471">Z96-X96</f>
        <v>0</v>
      </c>
      <c r="Z96" s="181">
        <f>XI.!$Q97</f>
        <v>0</v>
      </c>
      <c r="AA96" s="181">
        <f t="shared" ref="AA96" si="472">AB96-Z96</f>
        <v>0</v>
      </c>
      <c r="AB96" s="181">
        <f>XII.!$Q97</f>
        <v>0</v>
      </c>
    </row>
    <row r="97" spans="1:29" s="75" customFormat="1" ht="15" customHeight="1" thickBot="1" x14ac:dyDescent="0.35">
      <c r="A97" s="122"/>
      <c r="B97" s="123"/>
      <c r="C97" s="125"/>
      <c r="D97" s="172"/>
      <c r="E97" s="172"/>
      <c r="F97" s="210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</row>
    <row r="98" spans="1:29" ht="12.75" customHeight="1" x14ac:dyDescent="0.3">
      <c r="A98" s="118" t="s">
        <v>85</v>
      </c>
      <c r="B98" s="116"/>
      <c r="C98" s="114" t="str">
        <f>I.!C98</f>
        <v>Verejný poriadok</v>
      </c>
      <c r="D98" s="166">
        <f>XII.!Q98</f>
        <v>102493</v>
      </c>
      <c r="E98" s="199">
        <f>I.!Q98</f>
        <v>102493</v>
      </c>
      <c r="F98" s="211">
        <f>I.!$Q99</f>
        <v>6647.4699999999993</v>
      </c>
      <c r="G98" s="169">
        <f t="shared" ref="G98" si="473">H98-F98</f>
        <v>-6647.4699999999993</v>
      </c>
      <c r="H98" s="169">
        <f>II.!$Q99</f>
        <v>0</v>
      </c>
      <c r="I98" s="169">
        <f t="shared" ref="I98" si="474">J98-H98</f>
        <v>0</v>
      </c>
      <c r="J98" s="169">
        <f>III.!$Q99</f>
        <v>0</v>
      </c>
      <c r="K98" s="169">
        <f t="shared" ref="K98" si="475">L98-J98</f>
        <v>0</v>
      </c>
      <c r="L98" s="169">
        <f>IV.!$Q99</f>
        <v>0</v>
      </c>
      <c r="M98" s="169">
        <f t="shared" ref="M98" si="476">N98-L98</f>
        <v>0</v>
      </c>
      <c r="N98" s="169">
        <f>V.!$Q99</f>
        <v>0</v>
      </c>
      <c r="O98" s="169">
        <f t="shared" ref="O98" si="477">P98-N98</f>
        <v>0</v>
      </c>
      <c r="P98" s="169">
        <f>VI.!$Q99</f>
        <v>0</v>
      </c>
      <c r="Q98" s="169">
        <f t="shared" ref="Q98" si="478">R98-P98</f>
        <v>0</v>
      </c>
      <c r="R98" s="169">
        <f>VII.!$Q99</f>
        <v>0</v>
      </c>
      <c r="S98" s="169">
        <f t="shared" ref="S98" si="479">T98-R98</f>
        <v>0</v>
      </c>
      <c r="T98" s="169">
        <f>VIII.!$Q99</f>
        <v>0</v>
      </c>
      <c r="U98" s="169">
        <f t="shared" ref="U98" si="480">V98-T98</f>
        <v>0</v>
      </c>
      <c r="V98" s="169">
        <f>IX.!$Q99</f>
        <v>0</v>
      </c>
      <c r="W98" s="169">
        <f t="shared" ref="W98" si="481">X98-V98</f>
        <v>0</v>
      </c>
      <c r="X98" s="169">
        <f>X.!$Q99</f>
        <v>0</v>
      </c>
      <c r="Y98" s="169">
        <f t="shared" ref="Y98" si="482">Z98-X98</f>
        <v>0</v>
      </c>
      <c r="Z98" s="169">
        <f>XI.!$Q99</f>
        <v>0</v>
      </c>
      <c r="AA98" s="169">
        <f t="shared" ref="AA98" si="483">AB98-Z98</f>
        <v>0</v>
      </c>
      <c r="AB98" s="169">
        <f>XII.!$Q99</f>
        <v>0</v>
      </c>
    </row>
    <row r="99" spans="1:29" ht="14.4" x14ac:dyDescent="0.3">
      <c r="A99" s="128"/>
      <c r="B99" s="129"/>
      <c r="C99" s="119"/>
      <c r="D99" s="161"/>
      <c r="E99" s="162"/>
      <c r="F99" s="212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69"/>
    </row>
    <row r="100" spans="1:29" ht="14.4" x14ac:dyDescent="0.3">
      <c r="A100" s="128" t="s">
        <v>87</v>
      </c>
      <c r="B100" s="129"/>
      <c r="C100" s="119" t="str">
        <f>I.!C100</f>
        <v>MsP - propagácia, reklama</v>
      </c>
      <c r="D100" s="161">
        <f>XII.!Q100</f>
        <v>350</v>
      </c>
      <c r="E100" s="162">
        <f>I.!Q100</f>
        <v>350</v>
      </c>
      <c r="F100" s="212">
        <f>I.!$Q101</f>
        <v>0</v>
      </c>
      <c r="G100" s="160">
        <f t="shared" ref="G100" si="484">H100-F100</f>
        <v>0</v>
      </c>
      <c r="H100" s="160">
        <f>II.!$Q101</f>
        <v>0</v>
      </c>
      <c r="I100" s="160">
        <f t="shared" ref="I100" si="485">J100-H100</f>
        <v>0</v>
      </c>
      <c r="J100" s="160">
        <f>III.!$Q101</f>
        <v>0</v>
      </c>
      <c r="K100" s="160">
        <f t="shared" ref="K100" si="486">L100-J100</f>
        <v>0</v>
      </c>
      <c r="L100" s="160">
        <f>IV.!$Q101</f>
        <v>0</v>
      </c>
      <c r="M100" s="160">
        <f t="shared" ref="M100" si="487">N100-L100</f>
        <v>0</v>
      </c>
      <c r="N100" s="160">
        <f>V.!$Q101</f>
        <v>0</v>
      </c>
      <c r="O100" s="160">
        <f t="shared" ref="O100" si="488">P100-N100</f>
        <v>0</v>
      </c>
      <c r="P100" s="160">
        <f>VI.!$Q101</f>
        <v>0</v>
      </c>
      <c r="Q100" s="160">
        <f t="shared" ref="Q100" si="489">R100-P100</f>
        <v>0</v>
      </c>
      <c r="R100" s="160">
        <f>VII.!$Q101</f>
        <v>0</v>
      </c>
      <c r="S100" s="160">
        <f t="shared" ref="S100" si="490">T100-R100</f>
        <v>0</v>
      </c>
      <c r="T100" s="160">
        <f>VIII.!$Q101</f>
        <v>0</v>
      </c>
      <c r="U100" s="160">
        <f t="shared" ref="U100" si="491">V100-T100</f>
        <v>0</v>
      </c>
      <c r="V100" s="160">
        <f>IX.!$Q101</f>
        <v>0</v>
      </c>
      <c r="W100" s="160">
        <f t="shared" ref="W100" si="492">X100-V100</f>
        <v>0</v>
      </c>
      <c r="X100" s="160">
        <f>X.!$Q101</f>
        <v>0</v>
      </c>
      <c r="Y100" s="160">
        <f t="shared" ref="Y100" si="493">Z100-X100</f>
        <v>0</v>
      </c>
      <c r="Z100" s="160">
        <f>XI.!$Q101</f>
        <v>0</v>
      </c>
      <c r="AA100" s="160">
        <f t="shared" ref="AA100" si="494">AB100-Z100</f>
        <v>0</v>
      </c>
      <c r="AB100" s="160">
        <f>XII.!$Q101</f>
        <v>0</v>
      </c>
      <c r="AC100" s="69"/>
    </row>
    <row r="101" spans="1:29" x14ac:dyDescent="0.3">
      <c r="A101" s="128"/>
      <c r="B101" s="129"/>
      <c r="C101" s="119"/>
      <c r="D101" s="161"/>
      <c r="E101" s="162"/>
      <c r="F101" s="212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</row>
    <row r="102" spans="1:29" x14ac:dyDescent="0.3">
      <c r="A102" s="128" t="s">
        <v>89</v>
      </c>
      <c r="B102" s="129"/>
      <c r="C102" s="119" t="str">
        <f>I.!C102</f>
        <v>Chránená dielňa</v>
      </c>
      <c r="D102" s="161">
        <f>XII.!Q102</f>
        <v>34083</v>
      </c>
      <c r="E102" s="162">
        <f>I.!Q102</f>
        <v>34083</v>
      </c>
      <c r="F102" s="212">
        <f>I.!$Q103</f>
        <v>1971.54</v>
      </c>
      <c r="G102" s="160">
        <f t="shared" ref="G102" si="495">H102-F102</f>
        <v>-1971.54</v>
      </c>
      <c r="H102" s="160">
        <f>II.!$Q103</f>
        <v>0</v>
      </c>
      <c r="I102" s="160">
        <f t="shared" ref="I102" si="496">J102-H102</f>
        <v>0</v>
      </c>
      <c r="J102" s="160">
        <f>III.!$Q103</f>
        <v>0</v>
      </c>
      <c r="K102" s="160">
        <f t="shared" ref="K102" si="497">L102-J102</f>
        <v>0</v>
      </c>
      <c r="L102" s="160">
        <f>IV.!$Q103</f>
        <v>0</v>
      </c>
      <c r="M102" s="160">
        <f t="shared" ref="M102" si="498">N102-L102</f>
        <v>0</v>
      </c>
      <c r="N102" s="160">
        <f>V.!$Q103</f>
        <v>0</v>
      </c>
      <c r="O102" s="160">
        <f t="shared" ref="O102" si="499">P102-N102</f>
        <v>0</v>
      </c>
      <c r="P102" s="160">
        <f>VI.!$Q103</f>
        <v>0</v>
      </c>
      <c r="Q102" s="160">
        <f t="shared" ref="Q102" si="500">R102-P102</f>
        <v>0</v>
      </c>
      <c r="R102" s="160">
        <f>VII.!$Q103</f>
        <v>0</v>
      </c>
      <c r="S102" s="160">
        <f t="shared" ref="S102" si="501">T102-R102</f>
        <v>0</v>
      </c>
      <c r="T102" s="160">
        <f>VIII.!$Q103</f>
        <v>0</v>
      </c>
      <c r="U102" s="160">
        <f t="shared" ref="U102" si="502">V102-T102</f>
        <v>0</v>
      </c>
      <c r="V102" s="160">
        <f>IX.!$Q103</f>
        <v>0</v>
      </c>
      <c r="W102" s="160">
        <f t="shared" ref="W102" si="503">X102-V102</f>
        <v>0</v>
      </c>
      <c r="X102" s="160">
        <f>X.!$Q103</f>
        <v>0</v>
      </c>
      <c r="Y102" s="160">
        <f t="shared" ref="Y102" si="504">Z102-X102</f>
        <v>0</v>
      </c>
      <c r="Z102" s="160">
        <f>XI.!$Q103</f>
        <v>0</v>
      </c>
      <c r="AA102" s="160">
        <f t="shared" ref="AA102" si="505">AB102-Z102</f>
        <v>0</v>
      </c>
      <c r="AB102" s="160">
        <f>XII.!$Q103</f>
        <v>0</v>
      </c>
    </row>
    <row r="103" spans="1:29" x14ac:dyDescent="0.3">
      <c r="A103" s="128"/>
      <c r="B103" s="129"/>
      <c r="C103" s="119"/>
      <c r="D103" s="161"/>
      <c r="E103" s="162"/>
      <c r="F103" s="212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</row>
    <row r="104" spans="1:29" x14ac:dyDescent="0.3">
      <c r="A104" s="128" t="s">
        <v>90</v>
      </c>
      <c r="B104" s="129"/>
      <c r="C104" s="119" t="str">
        <f>I.!C104</f>
        <v>Civilná obrana</v>
      </c>
      <c r="D104" s="161">
        <f>XII.!Q104</f>
        <v>692</v>
      </c>
      <c r="E104" s="162">
        <f>I.!Q104</f>
        <v>692</v>
      </c>
      <c r="F104" s="212">
        <f>I.!$Q105</f>
        <v>98.58</v>
      </c>
      <c r="G104" s="160">
        <f t="shared" ref="G104" si="506">H104-F104</f>
        <v>-98.58</v>
      </c>
      <c r="H104" s="160">
        <f>II.!$Q105</f>
        <v>0</v>
      </c>
      <c r="I104" s="160">
        <f t="shared" ref="I104" si="507">J104-H104</f>
        <v>0</v>
      </c>
      <c r="J104" s="160">
        <f>III.!$Q105</f>
        <v>0</v>
      </c>
      <c r="K104" s="160">
        <f t="shared" ref="K104" si="508">L104-J104</f>
        <v>0</v>
      </c>
      <c r="L104" s="160">
        <f>IV.!$Q105</f>
        <v>0</v>
      </c>
      <c r="M104" s="160">
        <f t="shared" ref="M104" si="509">N104-L104</f>
        <v>0</v>
      </c>
      <c r="N104" s="160">
        <f>V.!$Q105</f>
        <v>0</v>
      </c>
      <c r="O104" s="160">
        <f t="shared" ref="O104" si="510">P104-N104</f>
        <v>0</v>
      </c>
      <c r="P104" s="160">
        <f>VI.!$Q105</f>
        <v>0</v>
      </c>
      <c r="Q104" s="160">
        <f t="shared" ref="Q104" si="511">R104-P104</f>
        <v>0</v>
      </c>
      <c r="R104" s="160">
        <f>VII.!$Q105</f>
        <v>0</v>
      </c>
      <c r="S104" s="160">
        <f t="shared" ref="S104" si="512">T104-R104</f>
        <v>0</v>
      </c>
      <c r="T104" s="160">
        <f>VIII.!$Q105</f>
        <v>0</v>
      </c>
      <c r="U104" s="160">
        <f t="shared" ref="U104" si="513">V104-T104</f>
        <v>0</v>
      </c>
      <c r="V104" s="160">
        <f>IX.!$Q105</f>
        <v>0</v>
      </c>
      <c r="W104" s="160">
        <f t="shared" ref="W104" si="514">X104-V104</f>
        <v>0</v>
      </c>
      <c r="X104" s="160">
        <f>X.!$Q105</f>
        <v>0</v>
      </c>
      <c r="Y104" s="160">
        <f t="shared" ref="Y104" si="515">Z104-X104</f>
        <v>0</v>
      </c>
      <c r="Z104" s="160">
        <f>XI.!$Q105</f>
        <v>0</v>
      </c>
      <c r="AA104" s="160">
        <f t="shared" ref="AA104" si="516">AB104-Z104</f>
        <v>0</v>
      </c>
      <c r="AB104" s="160">
        <f>XII.!$Q105</f>
        <v>0</v>
      </c>
    </row>
    <row r="105" spans="1:29" x14ac:dyDescent="0.3">
      <c r="A105" s="128"/>
      <c r="B105" s="129"/>
      <c r="C105" s="119"/>
      <c r="D105" s="161"/>
      <c r="E105" s="162"/>
      <c r="F105" s="212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</row>
    <row r="106" spans="1:29" x14ac:dyDescent="0.3">
      <c r="A106" s="128" t="s">
        <v>93</v>
      </c>
      <c r="B106" s="129"/>
      <c r="C106" s="119" t="str">
        <f>I.!C106</f>
        <v>Ochrana pred požiarmi</v>
      </c>
      <c r="D106" s="161">
        <f>XII.!Q106</f>
        <v>15190</v>
      </c>
      <c r="E106" s="162">
        <f>I.!Q106</f>
        <v>15190</v>
      </c>
      <c r="F106" s="212">
        <f>I.!$Q107</f>
        <v>710.42</v>
      </c>
      <c r="G106" s="160">
        <f t="shared" ref="G106" si="517">H106-F106</f>
        <v>-710.42</v>
      </c>
      <c r="H106" s="160">
        <f>II.!$Q107</f>
        <v>0</v>
      </c>
      <c r="I106" s="160">
        <f t="shared" ref="I106" si="518">J106-H106</f>
        <v>0</v>
      </c>
      <c r="J106" s="160">
        <f>III.!$Q107</f>
        <v>0</v>
      </c>
      <c r="K106" s="160">
        <f t="shared" ref="K106" si="519">L106-J106</f>
        <v>0</v>
      </c>
      <c r="L106" s="160">
        <f>IV.!$Q107</f>
        <v>0</v>
      </c>
      <c r="M106" s="160">
        <f t="shared" ref="M106" si="520">N106-L106</f>
        <v>0</v>
      </c>
      <c r="N106" s="160">
        <f>V.!$Q107</f>
        <v>0</v>
      </c>
      <c r="O106" s="160">
        <f t="shared" ref="O106" si="521">P106-N106</f>
        <v>0</v>
      </c>
      <c r="P106" s="160">
        <f>VI.!$Q107</f>
        <v>0</v>
      </c>
      <c r="Q106" s="160">
        <f t="shared" ref="Q106" si="522">R106-P106</f>
        <v>0</v>
      </c>
      <c r="R106" s="160">
        <f>VII.!$Q107</f>
        <v>0</v>
      </c>
      <c r="S106" s="160">
        <f t="shared" ref="S106" si="523">T106-R106</f>
        <v>0</v>
      </c>
      <c r="T106" s="160">
        <f>VIII.!$Q107</f>
        <v>0</v>
      </c>
      <c r="U106" s="216">
        <f t="shared" ref="U106" si="524">V106-T106</f>
        <v>0</v>
      </c>
      <c r="V106" s="160">
        <f>IX.!$Q107</f>
        <v>0</v>
      </c>
      <c r="W106" s="160">
        <f t="shared" ref="W106" si="525">X106-V106</f>
        <v>0</v>
      </c>
      <c r="X106" s="160">
        <f>X.!$Q107</f>
        <v>0</v>
      </c>
      <c r="Y106" s="160">
        <f t="shared" ref="Y106" si="526">Z106-X106</f>
        <v>0</v>
      </c>
      <c r="Z106" s="160">
        <f>XI.!$Q107</f>
        <v>0</v>
      </c>
      <c r="AA106" s="160">
        <f t="shared" ref="AA106" si="527">AB106-Z106</f>
        <v>0</v>
      </c>
      <c r="AB106" s="160">
        <f>XII.!$Q107</f>
        <v>0</v>
      </c>
    </row>
    <row r="107" spans="1:29" ht="14.4" thickBot="1" x14ac:dyDescent="0.35">
      <c r="A107" s="133"/>
      <c r="B107" s="134"/>
      <c r="C107" s="135"/>
      <c r="D107" s="167"/>
      <c r="E107" s="201"/>
      <c r="F107" s="213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217"/>
      <c r="V107" s="194"/>
      <c r="W107" s="194"/>
      <c r="X107" s="194"/>
      <c r="Y107" s="194"/>
      <c r="Z107" s="194"/>
      <c r="AA107" s="194"/>
      <c r="AB107" s="194"/>
    </row>
    <row r="108" spans="1:29" s="78" customFormat="1" ht="14.4" thickBot="1" x14ac:dyDescent="0.35">
      <c r="A108" s="46"/>
      <c r="B108" s="46"/>
      <c r="C108" s="47"/>
      <c r="D108" s="110"/>
      <c r="E108" s="110"/>
      <c r="F108" s="79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1:29" s="75" customFormat="1" ht="14.4" customHeight="1" x14ac:dyDescent="0.3">
      <c r="A109" s="120" t="s">
        <v>96</v>
      </c>
      <c r="B109" s="121"/>
      <c r="C109" s="124" t="s">
        <v>97</v>
      </c>
      <c r="D109" s="171">
        <f>SUM(D111:D114)</f>
        <v>730786</v>
      </c>
      <c r="E109" s="171">
        <f>SUM(E111:E114)</f>
        <v>730786</v>
      </c>
      <c r="F109" s="214">
        <f>I.!$Q110</f>
        <v>14524.08</v>
      </c>
      <c r="G109" s="181">
        <f t="shared" ref="G109" si="528">H109-F109</f>
        <v>-14524.08</v>
      </c>
      <c r="H109" s="181">
        <f>II.!$Q110</f>
        <v>0</v>
      </c>
      <c r="I109" s="181">
        <f t="shared" ref="I109" si="529">J109-H109</f>
        <v>0</v>
      </c>
      <c r="J109" s="181">
        <f>III.!$Q110</f>
        <v>0</v>
      </c>
      <c r="K109" s="181">
        <f t="shared" ref="K109" si="530">L109-J109</f>
        <v>0</v>
      </c>
      <c r="L109" s="181">
        <f>IV.!$Q110</f>
        <v>0</v>
      </c>
      <c r="M109" s="181">
        <f t="shared" ref="M109" si="531">N109-L109</f>
        <v>0</v>
      </c>
      <c r="N109" s="181">
        <f>V.!$Q110</f>
        <v>0</v>
      </c>
      <c r="O109" s="181">
        <f t="shared" ref="O109" si="532">P109-N109</f>
        <v>0</v>
      </c>
      <c r="P109" s="181">
        <f>VI.!$Q110</f>
        <v>0</v>
      </c>
      <c r="Q109" s="181">
        <f t="shared" ref="Q109" si="533">R109-P109</f>
        <v>0</v>
      </c>
      <c r="R109" s="181">
        <f>VII.!$Q110</f>
        <v>0</v>
      </c>
      <c r="S109" s="181">
        <f t="shared" ref="S109" si="534">T109-R109</f>
        <v>0</v>
      </c>
      <c r="T109" s="181">
        <f>VIII.!$Q110</f>
        <v>0</v>
      </c>
      <c r="U109" s="181">
        <f t="shared" ref="U109" si="535">V109-T109</f>
        <v>0</v>
      </c>
      <c r="V109" s="181">
        <f>IX.!$Q110</f>
        <v>0</v>
      </c>
      <c r="W109" s="181">
        <f t="shared" ref="W109" si="536">X109-V109</f>
        <v>0</v>
      </c>
      <c r="X109" s="181">
        <f>X.!$Q110</f>
        <v>0</v>
      </c>
      <c r="Y109" s="181">
        <f t="shared" ref="Y109" si="537">Z109-X109</f>
        <v>0</v>
      </c>
      <c r="Z109" s="181">
        <f>XI.!$Q110</f>
        <v>0</v>
      </c>
      <c r="AA109" s="181">
        <f t="shared" ref="AA109" si="538">AB109-Z109</f>
        <v>0</v>
      </c>
      <c r="AB109" s="181">
        <f>XII.!$Q110</f>
        <v>0</v>
      </c>
    </row>
    <row r="110" spans="1:29" s="75" customFormat="1" ht="15" customHeight="1" thickBot="1" x14ac:dyDescent="0.35">
      <c r="A110" s="122"/>
      <c r="B110" s="123"/>
      <c r="C110" s="125"/>
      <c r="D110" s="172"/>
      <c r="E110" s="172"/>
      <c r="F110" s="215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</row>
    <row r="111" spans="1:29" ht="13.8" customHeight="1" x14ac:dyDescent="0.3">
      <c r="A111" s="116" t="s">
        <v>98</v>
      </c>
      <c r="B111" s="116"/>
      <c r="C111" s="114" t="str">
        <f>I.!C111</f>
        <v>Zvoz, odvoz a zneškodňovanie odpadu</v>
      </c>
      <c r="D111" s="166">
        <f>XII.!Q111</f>
        <v>726286</v>
      </c>
      <c r="E111" s="199">
        <f>I.!Q111</f>
        <v>726286</v>
      </c>
      <c r="F111" s="218">
        <f>I.!$Q112</f>
        <v>14148.67</v>
      </c>
      <c r="G111" s="169">
        <f t="shared" ref="G111" si="539">H111-F111</f>
        <v>-14148.67</v>
      </c>
      <c r="H111" s="169">
        <f>II.!$Q112</f>
        <v>0</v>
      </c>
      <c r="I111" s="169">
        <f t="shared" ref="I111" si="540">J111-H111</f>
        <v>0</v>
      </c>
      <c r="J111" s="169">
        <f>III.!$Q112</f>
        <v>0</v>
      </c>
      <c r="K111" s="169">
        <f t="shared" ref="K111" si="541">L111-J111</f>
        <v>0</v>
      </c>
      <c r="L111" s="169">
        <f>IV.!$Q112</f>
        <v>0</v>
      </c>
      <c r="M111" s="169">
        <f t="shared" ref="M111" si="542">N111-L111</f>
        <v>0</v>
      </c>
      <c r="N111" s="169">
        <f>V.!$Q112</f>
        <v>0</v>
      </c>
      <c r="O111" s="169">
        <f t="shared" ref="O111" si="543">P111-N111</f>
        <v>0</v>
      </c>
      <c r="P111" s="169">
        <f>VI.!$Q112</f>
        <v>0</v>
      </c>
      <c r="Q111" s="169">
        <f t="shared" ref="Q111" si="544">R111-P111</f>
        <v>0</v>
      </c>
      <c r="R111" s="169">
        <f>VII.!$Q112</f>
        <v>0</v>
      </c>
      <c r="S111" s="169">
        <f t="shared" ref="S111" si="545">T111-R111</f>
        <v>0</v>
      </c>
      <c r="T111" s="169">
        <f>VIII.!$Q112</f>
        <v>0</v>
      </c>
      <c r="U111" s="169">
        <f t="shared" ref="U111" si="546">V111-T111</f>
        <v>0</v>
      </c>
      <c r="V111" s="169">
        <f>IX.!$Q112</f>
        <v>0</v>
      </c>
      <c r="W111" s="169">
        <f t="shared" ref="W111" si="547">X111-V111</f>
        <v>0</v>
      </c>
      <c r="X111" s="169">
        <f>X.!$Q112</f>
        <v>0</v>
      </c>
      <c r="Y111" s="169">
        <f t="shared" ref="Y111" si="548">Z111-X111</f>
        <v>0</v>
      </c>
      <c r="Z111" s="169">
        <f>XI.!$Q112</f>
        <v>0</v>
      </c>
      <c r="AA111" s="169">
        <f t="shared" ref="AA111" si="549">AB111-Z111</f>
        <v>0</v>
      </c>
      <c r="AB111" s="169">
        <f>XII.!$Q112</f>
        <v>0</v>
      </c>
    </row>
    <row r="112" spans="1:29" x14ac:dyDescent="0.3">
      <c r="A112" s="129"/>
      <c r="B112" s="129"/>
      <c r="C112" s="119"/>
      <c r="D112" s="161"/>
      <c r="E112" s="162"/>
      <c r="F112" s="163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</row>
    <row r="113" spans="1:29" x14ac:dyDescent="0.3">
      <c r="A113" s="129" t="s">
        <v>100</v>
      </c>
      <c r="B113" s="129"/>
      <c r="C113" s="119" t="str">
        <f>I.!C113</f>
        <v>Nakladanie s odpadovými vodami</v>
      </c>
      <c r="D113" s="161">
        <f>XII.!Q113</f>
        <v>4500</v>
      </c>
      <c r="E113" s="162">
        <f>I.!Q113</f>
        <v>4500</v>
      </c>
      <c r="F113" s="163">
        <f>I.!$Q114</f>
        <v>375.41</v>
      </c>
      <c r="G113" s="160">
        <f t="shared" ref="G113" si="550">H113-F113</f>
        <v>-375.41</v>
      </c>
      <c r="H113" s="160">
        <f>II.!$Q114</f>
        <v>0</v>
      </c>
      <c r="I113" s="160">
        <f t="shared" ref="I113" si="551">J113-H113</f>
        <v>0</v>
      </c>
      <c r="J113" s="160">
        <f>III.!$Q114</f>
        <v>0</v>
      </c>
      <c r="K113" s="160">
        <f t="shared" ref="K113" si="552">L113-J113</f>
        <v>0</v>
      </c>
      <c r="L113" s="160">
        <f>IV.!$Q114</f>
        <v>0</v>
      </c>
      <c r="M113" s="160">
        <f t="shared" ref="M113" si="553">N113-L113</f>
        <v>0</v>
      </c>
      <c r="N113" s="160">
        <f>V.!$Q114</f>
        <v>0</v>
      </c>
      <c r="O113" s="160">
        <f t="shared" ref="O113" si="554">P113-N113</f>
        <v>0</v>
      </c>
      <c r="P113" s="160">
        <f>VI.!$Q114</f>
        <v>0</v>
      </c>
      <c r="Q113" s="160">
        <f t="shared" ref="Q113" si="555">R113-P113</f>
        <v>0</v>
      </c>
      <c r="R113" s="160">
        <f>VII.!$Q114</f>
        <v>0</v>
      </c>
      <c r="S113" s="160">
        <f t="shared" ref="S113" si="556">T113-R113</f>
        <v>0</v>
      </c>
      <c r="T113" s="160">
        <f>VIII.!$Q114</f>
        <v>0</v>
      </c>
      <c r="U113" s="160">
        <f t="shared" ref="U113" si="557">V113-T113</f>
        <v>0</v>
      </c>
      <c r="V113" s="160">
        <f>IX.!$Q114</f>
        <v>0</v>
      </c>
      <c r="W113" s="160">
        <f t="shared" ref="W113" si="558">X113-V113</f>
        <v>0</v>
      </c>
      <c r="X113" s="160">
        <f>X.!$Q114</f>
        <v>0</v>
      </c>
      <c r="Y113" s="160">
        <f t="shared" ref="Y113" si="559">Z113-X113</f>
        <v>0</v>
      </c>
      <c r="Z113" s="160">
        <f>XI.!$Q114</f>
        <v>0</v>
      </c>
      <c r="AA113" s="160">
        <f t="shared" ref="AA113" si="560">AB113-Z113</f>
        <v>0</v>
      </c>
      <c r="AB113" s="160">
        <f>XII.!$Q114</f>
        <v>0</v>
      </c>
    </row>
    <row r="114" spans="1:29" ht="14.4" thickBot="1" x14ac:dyDescent="0.35">
      <c r="A114" s="134"/>
      <c r="B114" s="134"/>
      <c r="C114" s="135"/>
      <c r="D114" s="167"/>
      <c r="E114" s="201"/>
      <c r="F114" s="219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</row>
    <row r="115" spans="1:29" s="78" customFormat="1" ht="14.4" thickBot="1" x14ac:dyDescent="0.35">
      <c r="A115" s="46"/>
      <c r="B115" s="46"/>
      <c r="C115" s="47"/>
      <c r="D115" s="110"/>
      <c r="E115" s="110"/>
      <c r="F115" s="79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spans="1:29" s="75" customFormat="1" ht="14.4" customHeight="1" x14ac:dyDescent="0.3">
      <c r="A116" s="120" t="s">
        <v>103</v>
      </c>
      <c r="B116" s="121"/>
      <c r="C116" s="124" t="s">
        <v>104</v>
      </c>
      <c r="D116" s="171">
        <f>SUM(D118:D133)</f>
        <v>210360</v>
      </c>
      <c r="E116" s="195">
        <f>SUM(E118:E133)</f>
        <v>210360</v>
      </c>
      <c r="F116" s="209">
        <f>I.!$Q117</f>
        <v>4041.6299999999997</v>
      </c>
      <c r="G116" s="181">
        <f t="shared" ref="G116" si="561">H116-F116</f>
        <v>-4041.6299999999997</v>
      </c>
      <c r="H116" s="181">
        <f>II.!$Q117</f>
        <v>0</v>
      </c>
      <c r="I116" s="181">
        <f t="shared" ref="I116" si="562">J116-H116</f>
        <v>0</v>
      </c>
      <c r="J116" s="181">
        <f>III.!$Q117</f>
        <v>0</v>
      </c>
      <c r="K116" s="181">
        <f t="shared" ref="K116" si="563">L116-J116</f>
        <v>0</v>
      </c>
      <c r="L116" s="181">
        <f>IV.!$Q117</f>
        <v>0</v>
      </c>
      <c r="M116" s="181">
        <f t="shared" ref="M116" si="564">N116-L116</f>
        <v>0</v>
      </c>
      <c r="N116" s="181">
        <f>V.!$Q117</f>
        <v>0</v>
      </c>
      <c r="O116" s="181">
        <f t="shared" ref="O116" si="565">P116-N116</f>
        <v>0</v>
      </c>
      <c r="P116" s="181">
        <f>VI.!$Q117</f>
        <v>0</v>
      </c>
      <c r="Q116" s="181">
        <f t="shared" ref="Q116" si="566">R116-P116</f>
        <v>0</v>
      </c>
      <c r="R116" s="181">
        <f>VII.!$Q117</f>
        <v>0</v>
      </c>
      <c r="S116" s="181">
        <f t="shared" ref="S116" si="567">T116-R116</f>
        <v>0</v>
      </c>
      <c r="T116" s="181">
        <f>VIII.!$Q117</f>
        <v>0</v>
      </c>
      <c r="U116" s="181">
        <f t="shared" ref="U116" si="568">V116-T116</f>
        <v>0</v>
      </c>
      <c r="V116" s="181">
        <f>IX.!$Q117</f>
        <v>0</v>
      </c>
      <c r="W116" s="181">
        <f t="shared" ref="W116" si="569">X116-V116</f>
        <v>0</v>
      </c>
      <c r="X116" s="181">
        <f>X.!$Q117</f>
        <v>0</v>
      </c>
      <c r="Y116" s="181">
        <f t="shared" ref="Y116" si="570">Z116-X116</f>
        <v>0</v>
      </c>
      <c r="Z116" s="181">
        <f>XI.!$Q117</f>
        <v>0</v>
      </c>
      <c r="AA116" s="181">
        <f t="shared" ref="AA116" si="571">AB116-Z116</f>
        <v>0</v>
      </c>
      <c r="AB116" s="181">
        <f>XII.!$Q117</f>
        <v>0</v>
      </c>
    </row>
    <row r="117" spans="1:29" s="75" customFormat="1" ht="15" customHeight="1" thickBot="1" x14ac:dyDescent="0.35">
      <c r="A117" s="122"/>
      <c r="B117" s="123"/>
      <c r="C117" s="125"/>
      <c r="D117" s="172"/>
      <c r="E117" s="196"/>
      <c r="F117" s="210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</row>
    <row r="118" spans="1:29" ht="12.75" customHeight="1" x14ac:dyDescent="0.3">
      <c r="A118" s="136" t="s">
        <v>105</v>
      </c>
      <c r="B118" s="137"/>
      <c r="C118" s="138" t="str">
        <f>I.!C118</f>
        <v>Správa miestnych komunikácií Cesty, značky, vodor. značenie</v>
      </c>
      <c r="D118" s="189">
        <f>XII.!Q118</f>
        <v>29500</v>
      </c>
      <c r="E118" s="199">
        <f>I.!Q118</f>
        <v>29500</v>
      </c>
      <c r="F118" s="211">
        <f>I.!$Q119</f>
        <v>2368.4499999999998</v>
      </c>
      <c r="G118" s="169">
        <f t="shared" ref="G118" si="572">H118-F118</f>
        <v>-2368.4499999999998</v>
      </c>
      <c r="H118" s="169">
        <f>II.!$Q119</f>
        <v>0</v>
      </c>
      <c r="I118" s="169">
        <f t="shared" ref="I118" si="573">J118-H118</f>
        <v>0</v>
      </c>
      <c r="J118" s="169">
        <f>III.!$Q119</f>
        <v>0</v>
      </c>
      <c r="K118" s="169">
        <f t="shared" ref="K118" si="574">L118-J118</f>
        <v>0</v>
      </c>
      <c r="L118" s="169">
        <f>IV.!$Q119</f>
        <v>0</v>
      </c>
      <c r="M118" s="169">
        <f t="shared" ref="M118" si="575">N118-L118</f>
        <v>0</v>
      </c>
      <c r="N118" s="169">
        <f>V.!$Q119</f>
        <v>0</v>
      </c>
      <c r="O118" s="169">
        <f t="shared" ref="O118" si="576">P118-N118</f>
        <v>0</v>
      </c>
      <c r="P118" s="169">
        <f>VI.!$Q119</f>
        <v>0</v>
      </c>
      <c r="Q118" s="169">
        <f t="shared" ref="Q118" si="577">R118-P118</f>
        <v>0</v>
      </c>
      <c r="R118" s="169">
        <f>VII.!$Q119</f>
        <v>0</v>
      </c>
      <c r="S118" s="169">
        <f t="shared" ref="S118" si="578">T118-R118</f>
        <v>0</v>
      </c>
      <c r="T118" s="169">
        <f>VIII.!$Q119</f>
        <v>0</v>
      </c>
      <c r="U118" s="169">
        <f t="shared" ref="U118" si="579">V118-T118</f>
        <v>0</v>
      </c>
      <c r="V118" s="169">
        <f>IX.!$Q119</f>
        <v>0</v>
      </c>
      <c r="W118" s="169">
        <f t="shared" ref="W118" si="580">X118-V118</f>
        <v>0</v>
      </c>
      <c r="X118" s="169">
        <f>X.!$Q119</f>
        <v>0</v>
      </c>
      <c r="Y118" s="169">
        <f t="shared" ref="Y118" si="581">Z118-X118</f>
        <v>0</v>
      </c>
      <c r="Z118" s="169">
        <f>XI.!$Q119</f>
        <v>0</v>
      </c>
      <c r="AA118" s="169">
        <f t="shared" ref="AA118" si="582">AB118-Z118</f>
        <v>0</v>
      </c>
      <c r="AB118" s="169">
        <f>XII.!$Q119</f>
        <v>0</v>
      </c>
    </row>
    <row r="119" spans="1:29" x14ac:dyDescent="0.3">
      <c r="A119" s="128"/>
      <c r="B119" s="129"/>
      <c r="C119" s="119"/>
      <c r="D119" s="166"/>
      <c r="E119" s="162"/>
      <c r="F119" s="212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</row>
    <row r="120" spans="1:29" ht="15" customHeight="1" x14ac:dyDescent="0.3">
      <c r="A120" s="118" t="s">
        <v>105</v>
      </c>
      <c r="B120" s="129"/>
      <c r="C120" s="119" t="str">
        <f>I.!C120</f>
        <v>Správa a údržba miestnych komunikácií zametacie vozidlo</v>
      </c>
      <c r="D120" s="165">
        <f>XII.!Q120</f>
        <v>15000</v>
      </c>
      <c r="E120" s="162">
        <f>I.!Q120</f>
        <v>15000</v>
      </c>
      <c r="F120" s="212">
        <f>I.!$Q121</f>
        <v>0</v>
      </c>
      <c r="G120" s="160">
        <f t="shared" ref="G120" si="583">H120-F120</f>
        <v>0</v>
      </c>
      <c r="H120" s="160">
        <f>II.!$Q121</f>
        <v>0</v>
      </c>
      <c r="I120" s="160">
        <f t="shared" ref="I120" si="584">J120-H120</f>
        <v>0</v>
      </c>
      <c r="J120" s="160">
        <f>III.!$Q121</f>
        <v>0</v>
      </c>
      <c r="K120" s="160">
        <f t="shared" ref="K120" si="585">L120-J120</f>
        <v>0</v>
      </c>
      <c r="L120" s="160">
        <f>IV.!$Q121</f>
        <v>0</v>
      </c>
      <c r="M120" s="160">
        <f t="shared" ref="M120" si="586">N120-L120</f>
        <v>0</v>
      </c>
      <c r="N120" s="160">
        <f>V.!$Q121</f>
        <v>0</v>
      </c>
      <c r="O120" s="160">
        <f t="shared" ref="O120" si="587">P120-N120</f>
        <v>0</v>
      </c>
      <c r="P120" s="160">
        <f>VI.!$Q121</f>
        <v>0</v>
      </c>
      <c r="Q120" s="160">
        <f t="shared" ref="Q120" si="588">R120-P120</f>
        <v>0</v>
      </c>
      <c r="R120" s="160">
        <f>VII.!$Q121</f>
        <v>0</v>
      </c>
      <c r="S120" s="160">
        <f t="shared" ref="S120" si="589">T120-R120</f>
        <v>0</v>
      </c>
      <c r="T120" s="160">
        <f>VIII.!$Q121</f>
        <v>0</v>
      </c>
      <c r="U120" s="160">
        <f t="shared" ref="U120" si="590">V120-T120</f>
        <v>0</v>
      </c>
      <c r="V120" s="160">
        <f>IX.!$Q121</f>
        <v>0</v>
      </c>
      <c r="W120" s="160">
        <f t="shared" ref="W120" si="591">X120-V120</f>
        <v>0</v>
      </c>
      <c r="X120" s="160">
        <f>X.!$Q121</f>
        <v>0</v>
      </c>
      <c r="Y120" s="160">
        <f t="shared" ref="Y120" si="592">Z120-X120</f>
        <v>0</v>
      </c>
      <c r="Z120" s="160">
        <f>XI.!$Q121</f>
        <v>0</v>
      </c>
      <c r="AA120" s="160">
        <f t="shared" ref="AA120" si="593">AB120-Z120</f>
        <v>0</v>
      </c>
      <c r="AB120" s="160">
        <f>XII.!$Q121</f>
        <v>0</v>
      </c>
      <c r="AC120" s="69"/>
    </row>
    <row r="121" spans="1:29" ht="14.4" x14ac:dyDescent="0.3">
      <c r="A121" s="128"/>
      <c r="B121" s="129"/>
      <c r="C121" s="119"/>
      <c r="D121" s="166"/>
      <c r="E121" s="162"/>
      <c r="F121" s="212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69"/>
    </row>
    <row r="122" spans="1:29" ht="12.75" customHeight="1" x14ac:dyDescent="0.3">
      <c r="A122" s="128" t="s">
        <v>105</v>
      </c>
      <c r="B122" s="129"/>
      <c r="C122" s="119" t="str">
        <f>I.!C122</f>
        <v>Správa a údržba miestnych komunikácií - ČOV</v>
      </c>
      <c r="D122" s="165">
        <f>XII.!Q122</f>
        <v>6000</v>
      </c>
      <c r="E122" s="162">
        <f>I.!Q122</f>
        <v>6000</v>
      </c>
      <c r="F122" s="212">
        <f>I.!$Q123</f>
        <v>0</v>
      </c>
      <c r="G122" s="160">
        <f t="shared" ref="G122" si="594">H122-F122</f>
        <v>0</v>
      </c>
      <c r="H122" s="160">
        <f>II.!$Q123</f>
        <v>0</v>
      </c>
      <c r="I122" s="160">
        <f t="shared" ref="I122" si="595">J122-H122</f>
        <v>0</v>
      </c>
      <c r="J122" s="160">
        <f>III.!$Q123</f>
        <v>0</v>
      </c>
      <c r="K122" s="160">
        <f t="shared" ref="K122" si="596">L122-J122</f>
        <v>0</v>
      </c>
      <c r="L122" s="160">
        <f>IV.!$Q123</f>
        <v>0</v>
      </c>
      <c r="M122" s="160">
        <f t="shared" ref="M122" si="597">N122-L122</f>
        <v>0</v>
      </c>
      <c r="N122" s="160">
        <f>V.!$Q123</f>
        <v>0</v>
      </c>
      <c r="O122" s="160">
        <f t="shared" ref="O122" si="598">P122-N122</f>
        <v>0</v>
      </c>
      <c r="P122" s="160">
        <f>VI.!$Q123</f>
        <v>0</v>
      </c>
      <c r="Q122" s="160">
        <f t="shared" ref="Q122" si="599">R122-P122</f>
        <v>0</v>
      </c>
      <c r="R122" s="160">
        <f>VII.!$Q123</f>
        <v>0</v>
      </c>
      <c r="S122" s="160">
        <f t="shared" ref="S122" si="600">T122-R122</f>
        <v>0</v>
      </c>
      <c r="T122" s="160">
        <f>VIII.!$Q123</f>
        <v>0</v>
      </c>
      <c r="U122" s="160">
        <f t="shared" ref="U122" si="601">V122-T122</f>
        <v>0</v>
      </c>
      <c r="V122" s="160">
        <f>IX.!$Q123</f>
        <v>0</v>
      </c>
      <c r="W122" s="160">
        <f t="shared" ref="W122" si="602">X122-V122</f>
        <v>0</v>
      </c>
      <c r="X122" s="160">
        <f>X.!$Q123</f>
        <v>0</v>
      </c>
      <c r="Y122" s="160">
        <f t="shared" ref="Y122" si="603">Z122-X122</f>
        <v>0</v>
      </c>
      <c r="Z122" s="160">
        <f>XI.!$Q123</f>
        <v>0</v>
      </c>
      <c r="AA122" s="160">
        <f t="shared" ref="AA122" si="604">AB122-Z122</f>
        <v>0</v>
      </c>
      <c r="AB122" s="160">
        <f>XII.!$Q123</f>
        <v>0</v>
      </c>
    </row>
    <row r="123" spans="1:29" x14ac:dyDescent="0.3">
      <c r="A123" s="128"/>
      <c r="B123" s="129"/>
      <c r="C123" s="119"/>
      <c r="D123" s="166"/>
      <c r="E123" s="162"/>
      <c r="F123" s="212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</row>
    <row r="124" spans="1:29" ht="12.75" customHeight="1" x14ac:dyDescent="0.3">
      <c r="A124" s="128" t="s">
        <v>105</v>
      </c>
      <c r="B124" s="129"/>
      <c r="C124" s="119" t="str">
        <f>I.!C124</f>
        <v>Správa a údržba miestnych komunikácií - kropenie ciest</v>
      </c>
      <c r="D124" s="165">
        <f>XII.!Q124</f>
        <v>500</v>
      </c>
      <c r="E124" s="162">
        <f>I.!Q124</f>
        <v>500</v>
      </c>
      <c r="F124" s="212">
        <f>I.!$Q125</f>
        <v>0</v>
      </c>
      <c r="G124" s="160">
        <f t="shared" ref="G124" si="605">H124-F124</f>
        <v>0</v>
      </c>
      <c r="H124" s="160">
        <f>II.!$Q125</f>
        <v>0</v>
      </c>
      <c r="I124" s="160">
        <f t="shared" ref="I124" si="606">J124-H124</f>
        <v>0</v>
      </c>
      <c r="J124" s="160">
        <f>III.!$Q125</f>
        <v>0</v>
      </c>
      <c r="K124" s="160">
        <f t="shared" ref="K124" si="607">L124-J124</f>
        <v>0</v>
      </c>
      <c r="L124" s="160">
        <f>IV.!$Q125</f>
        <v>0</v>
      </c>
      <c r="M124" s="160">
        <f t="shared" ref="M124" si="608">N124-L124</f>
        <v>0</v>
      </c>
      <c r="N124" s="160">
        <f>V.!$Q125</f>
        <v>0</v>
      </c>
      <c r="O124" s="160">
        <f t="shared" ref="O124" si="609">P124-N124</f>
        <v>0</v>
      </c>
      <c r="P124" s="160">
        <f>VI.!$Q125</f>
        <v>0</v>
      </c>
      <c r="Q124" s="160">
        <f t="shared" ref="Q124" si="610">R124-P124</f>
        <v>0</v>
      </c>
      <c r="R124" s="160">
        <f>VII.!$Q125</f>
        <v>0</v>
      </c>
      <c r="S124" s="160">
        <f t="shared" ref="S124" si="611">T124-R124</f>
        <v>0</v>
      </c>
      <c r="T124" s="160">
        <f>VIII.!$Q125</f>
        <v>0</v>
      </c>
      <c r="U124" s="160">
        <f t="shared" ref="U124" si="612">V124-T124</f>
        <v>0</v>
      </c>
      <c r="V124" s="160">
        <f>IX.!$Q125</f>
        <v>0</v>
      </c>
      <c r="W124" s="160">
        <f t="shared" ref="W124" si="613">X124-V124</f>
        <v>0</v>
      </c>
      <c r="X124" s="160">
        <f>X.!$Q125</f>
        <v>0</v>
      </c>
      <c r="Y124" s="160">
        <f t="shared" ref="Y124" si="614">Z124-X124</f>
        <v>0</v>
      </c>
      <c r="Z124" s="160">
        <f>XI.!$Q125</f>
        <v>0</v>
      </c>
      <c r="AA124" s="160">
        <f t="shared" ref="AA124" si="615">AB124-Z124</f>
        <v>0</v>
      </c>
      <c r="AB124" s="160">
        <f>XII.!$Q125</f>
        <v>0</v>
      </c>
    </row>
    <row r="125" spans="1:29" x14ac:dyDescent="0.3">
      <c r="A125" s="128"/>
      <c r="B125" s="129"/>
      <c r="C125" s="119"/>
      <c r="D125" s="166"/>
      <c r="E125" s="162"/>
      <c r="F125" s="212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</row>
    <row r="126" spans="1:29" ht="12.75" customHeight="1" x14ac:dyDescent="0.3">
      <c r="A126" s="117" t="s">
        <v>111</v>
      </c>
      <c r="B126" s="115"/>
      <c r="C126" s="113" t="str">
        <f>I.!C126</f>
        <v xml:space="preserve">Výstavba miestnych komunikácií splácanie uveru, úroky a istina </v>
      </c>
      <c r="D126" s="165">
        <f>XII.!Q126</f>
        <v>19360</v>
      </c>
      <c r="E126" s="162">
        <f>I.!Q126</f>
        <v>19360</v>
      </c>
      <c r="F126" s="212">
        <f>I.!$Q127</f>
        <v>1673.18</v>
      </c>
      <c r="G126" s="160">
        <f t="shared" ref="G126" si="616">H126-F126</f>
        <v>-1673.18</v>
      </c>
      <c r="H126" s="160">
        <f>II.!$Q127</f>
        <v>0</v>
      </c>
      <c r="I126" s="160">
        <f t="shared" ref="I126" si="617">J126-H126</f>
        <v>0</v>
      </c>
      <c r="J126" s="160">
        <f>III.!$Q127</f>
        <v>0</v>
      </c>
      <c r="K126" s="160">
        <f t="shared" ref="K126" si="618">L126-J126</f>
        <v>0</v>
      </c>
      <c r="L126" s="160">
        <f>IV.!$Q127</f>
        <v>0</v>
      </c>
      <c r="M126" s="160">
        <f t="shared" ref="M126" si="619">N126-L126</f>
        <v>0</v>
      </c>
      <c r="N126" s="160">
        <f>V.!$Q127</f>
        <v>0</v>
      </c>
      <c r="O126" s="160">
        <f t="shared" ref="O126" si="620">P126-N126</f>
        <v>0</v>
      </c>
      <c r="P126" s="160">
        <f>VI.!$Q127</f>
        <v>0</v>
      </c>
      <c r="Q126" s="160">
        <f t="shared" ref="Q126" si="621">R126-P126</f>
        <v>0</v>
      </c>
      <c r="R126" s="160">
        <f>VII.!$Q127</f>
        <v>0</v>
      </c>
      <c r="S126" s="160">
        <f t="shared" ref="S126" si="622">T126-R126</f>
        <v>0</v>
      </c>
      <c r="T126" s="160">
        <f>VIII.!$Q127</f>
        <v>0</v>
      </c>
      <c r="U126" s="160">
        <f t="shared" ref="U126" si="623">V126-T126</f>
        <v>0</v>
      </c>
      <c r="V126" s="160">
        <f>IX.!$Q127</f>
        <v>0</v>
      </c>
      <c r="W126" s="160">
        <f t="shared" ref="W126" si="624">X126-V126</f>
        <v>0</v>
      </c>
      <c r="X126" s="160">
        <f>X.!$Q127</f>
        <v>0</v>
      </c>
      <c r="Y126" s="160">
        <f t="shared" ref="Y126" si="625">Z126-X126</f>
        <v>0</v>
      </c>
      <c r="Z126" s="160">
        <f>XI.!$Q127</f>
        <v>0</v>
      </c>
      <c r="AA126" s="160">
        <f t="shared" ref="AA126" si="626">AB126-Z126</f>
        <v>0</v>
      </c>
      <c r="AB126" s="160">
        <f>XII.!$Q127</f>
        <v>0</v>
      </c>
    </row>
    <row r="127" spans="1:29" x14ac:dyDescent="0.3">
      <c r="A127" s="118"/>
      <c r="B127" s="116"/>
      <c r="C127" s="114"/>
      <c r="D127" s="166"/>
      <c r="E127" s="162"/>
      <c r="F127" s="212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</row>
    <row r="128" spans="1:29" ht="12.75" hidden="1" customHeight="1" x14ac:dyDescent="0.3">
      <c r="A128" s="117" t="s">
        <v>111</v>
      </c>
      <c r="B128" s="115"/>
      <c r="C128" s="113" t="str">
        <f>I.!C128</f>
        <v xml:space="preserve">Výstavba miestnych komunikácií splácanie uveru, úroky a istina </v>
      </c>
      <c r="D128" s="165">
        <f>XII.!Q128</f>
        <v>0</v>
      </c>
      <c r="E128" s="162">
        <f>I.!Q128</f>
        <v>0</v>
      </c>
      <c r="F128" s="212">
        <f>I.!$Q129</f>
        <v>0</v>
      </c>
      <c r="G128" s="160">
        <f t="shared" ref="G128" si="627">H128-F128</f>
        <v>0</v>
      </c>
      <c r="H128" s="160">
        <f>II.!$Q129</f>
        <v>0</v>
      </c>
      <c r="I128" s="160">
        <f t="shared" ref="I128" si="628">J128-H128</f>
        <v>0</v>
      </c>
      <c r="J128" s="160">
        <f>III.!$Q129</f>
        <v>0</v>
      </c>
      <c r="K128" s="160">
        <f t="shared" ref="K128" si="629">L128-J128</f>
        <v>0</v>
      </c>
      <c r="L128" s="160">
        <f>IV.!$Q129</f>
        <v>0</v>
      </c>
      <c r="M128" s="160">
        <f t="shared" ref="M128" si="630">N128-L128</f>
        <v>0</v>
      </c>
      <c r="N128" s="160">
        <f>V.!$Q129</f>
        <v>0</v>
      </c>
      <c r="O128" s="160">
        <f t="shared" ref="O128" si="631">P128-N128</f>
        <v>0</v>
      </c>
      <c r="P128" s="160">
        <f>VI.!$Q129</f>
        <v>0</v>
      </c>
      <c r="Q128" s="160">
        <f t="shared" ref="Q128" si="632">R128-P128</f>
        <v>0</v>
      </c>
      <c r="R128" s="160">
        <f>VII.!$Q129</f>
        <v>0</v>
      </c>
      <c r="S128" s="160">
        <f t="shared" ref="S128" si="633">T128-R128</f>
        <v>0</v>
      </c>
      <c r="T128" s="160">
        <f>VIII.!$Q129</f>
        <v>0</v>
      </c>
      <c r="U128" s="160">
        <f t="shared" ref="U128" si="634">V128-T128</f>
        <v>0</v>
      </c>
      <c r="V128" s="160">
        <f>IX.!$Q129</f>
        <v>0</v>
      </c>
      <c r="W128" s="160">
        <f t="shared" ref="W128" si="635">X128-V128</f>
        <v>0</v>
      </c>
      <c r="X128" s="160">
        <f>X.!$Q129</f>
        <v>0</v>
      </c>
      <c r="Y128" s="160">
        <f t="shared" ref="Y128" si="636">Z128-X128</f>
        <v>0</v>
      </c>
      <c r="Z128" s="160">
        <f>XI.!$Q129</f>
        <v>0</v>
      </c>
      <c r="AA128" s="160">
        <f t="shared" ref="AA128" si="637">AB128-Z128</f>
        <v>0</v>
      </c>
      <c r="AB128" s="160">
        <f>XII.!$Q129</f>
        <v>0</v>
      </c>
    </row>
    <row r="129" spans="1:31" hidden="1" x14ac:dyDescent="0.3">
      <c r="A129" s="118"/>
      <c r="B129" s="116"/>
      <c r="C129" s="114"/>
      <c r="D129" s="166"/>
      <c r="E129" s="162"/>
      <c r="F129" s="212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</row>
    <row r="130" spans="1:31" ht="12.75" customHeight="1" x14ac:dyDescent="0.3">
      <c r="A130" s="117" t="s">
        <v>111</v>
      </c>
      <c r="B130" s="115"/>
      <c r="C130" s="113" t="str">
        <f>I.!C130</f>
        <v>Ul. Suvorovova</v>
      </c>
      <c r="D130" s="161">
        <f>XII.!Q130</f>
        <v>140000</v>
      </c>
      <c r="E130" s="162">
        <f>I.!Q130</f>
        <v>140000</v>
      </c>
      <c r="F130" s="212">
        <f>I.!$Q131</f>
        <v>0</v>
      </c>
      <c r="G130" s="160">
        <f t="shared" ref="G130" si="638">H130-F130</f>
        <v>0</v>
      </c>
      <c r="H130" s="160">
        <f>II.!$Q131</f>
        <v>0</v>
      </c>
      <c r="I130" s="160">
        <f t="shared" ref="I130" si="639">J130-H130</f>
        <v>0</v>
      </c>
      <c r="J130" s="160">
        <f>III.!$Q131</f>
        <v>0</v>
      </c>
      <c r="K130" s="160">
        <f t="shared" ref="K130" si="640">L130-J130</f>
        <v>0</v>
      </c>
      <c r="L130" s="160">
        <f>IV.!$Q131</f>
        <v>0</v>
      </c>
      <c r="M130" s="160">
        <f t="shared" ref="M130" si="641">N130-L130</f>
        <v>0</v>
      </c>
      <c r="N130" s="160">
        <f>V.!$Q131</f>
        <v>0</v>
      </c>
      <c r="O130" s="160">
        <f t="shared" ref="O130" si="642">P130-N130</f>
        <v>0</v>
      </c>
      <c r="P130" s="160">
        <f>VI.!$Q131</f>
        <v>0</v>
      </c>
      <c r="Q130" s="160">
        <f t="shared" ref="Q130" si="643">R130-P130</f>
        <v>0</v>
      </c>
      <c r="R130" s="160">
        <f>VII.!$Q131</f>
        <v>0</v>
      </c>
      <c r="S130" s="160">
        <f t="shared" ref="S130" si="644">T130-R130</f>
        <v>0</v>
      </c>
      <c r="T130" s="160">
        <f>VIII.!$Q131</f>
        <v>0</v>
      </c>
      <c r="U130" s="160">
        <f t="shared" ref="U130" si="645">V130-T130</f>
        <v>0</v>
      </c>
      <c r="V130" s="160">
        <f>IX.!$Q131</f>
        <v>0</v>
      </c>
      <c r="W130" s="160">
        <f t="shared" ref="W130" si="646">X130-V130</f>
        <v>0</v>
      </c>
      <c r="X130" s="160">
        <f>X.!$Q131</f>
        <v>0</v>
      </c>
      <c r="Y130" s="160">
        <f t="shared" ref="Y130" si="647">Z130-X130</f>
        <v>0</v>
      </c>
      <c r="Z130" s="160">
        <f>XI.!$Q131</f>
        <v>0</v>
      </c>
      <c r="AA130" s="160">
        <f t="shared" ref="AA130" si="648">AB130-Z130</f>
        <v>0</v>
      </c>
      <c r="AB130" s="160">
        <f>XII.!$Q131</f>
        <v>0</v>
      </c>
    </row>
    <row r="131" spans="1:31" ht="12.75" customHeight="1" thickBot="1" x14ac:dyDescent="0.35">
      <c r="A131" s="157"/>
      <c r="B131" s="158"/>
      <c r="C131" s="159"/>
      <c r="D131" s="161"/>
      <c r="E131" s="162"/>
      <c r="F131" s="212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</row>
    <row r="132" spans="1:31" ht="12.75" hidden="1" customHeight="1" x14ac:dyDescent="0.3">
      <c r="A132" s="118" t="s">
        <v>111</v>
      </c>
      <c r="B132" s="116"/>
      <c r="C132" s="114" t="str">
        <f>I.!C132</f>
        <v>Rekonštrukcia ul. Kukučínova</v>
      </c>
      <c r="D132" s="161">
        <f>XII.!Q132</f>
        <v>0</v>
      </c>
      <c r="E132" s="162">
        <f>I.!Q132</f>
        <v>0</v>
      </c>
      <c r="F132" s="212">
        <f>I.!$Q133</f>
        <v>0</v>
      </c>
      <c r="G132" s="160">
        <f t="shared" ref="G132" si="649">H132-F132</f>
        <v>0</v>
      </c>
      <c r="H132" s="160">
        <f>II.!$Q133</f>
        <v>0</v>
      </c>
      <c r="I132" s="160">
        <f t="shared" ref="I132" si="650">J132-H132</f>
        <v>0</v>
      </c>
      <c r="J132" s="160">
        <f>III.!$Q133</f>
        <v>0</v>
      </c>
      <c r="K132" s="160">
        <f t="shared" ref="K132" si="651">L132-J132</f>
        <v>0</v>
      </c>
      <c r="L132" s="160">
        <f>IV.!$Q133</f>
        <v>0</v>
      </c>
      <c r="M132" s="160">
        <f t="shared" ref="M132" si="652">N132-L132</f>
        <v>0</v>
      </c>
      <c r="N132" s="160">
        <f>V.!$Q133</f>
        <v>0</v>
      </c>
      <c r="O132" s="160">
        <f t="shared" ref="O132" si="653">P132-N132</f>
        <v>0</v>
      </c>
      <c r="P132" s="160">
        <f>VI.!$Q133</f>
        <v>0</v>
      </c>
      <c r="Q132" s="160">
        <f t="shared" ref="Q132" si="654">R132-P132</f>
        <v>0</v>
      </c>
      <c r="R132" s="160">
        <f>VII.!$Q133</f>
        <v>0</v>
      </c>
      <c r="S132" s="160">
        <f t="shared" ref="S132" si="655">T132-R132</f>
        <v>0</v>
      </c>
      <c r="T132" s="160">
        <f>VIII.!$Q133</f>
        <v>0</v>
      </c>
      <c r="U132" s="160">
        <f t="shared" ref="U132" si="656">V132-T132</f>
        <v>0</v>
      </c>
      <c r="V132" s="160">
        <f>IX.!$Q133</f>
        <v>0</v>
      </c>
      <c r="W132" s="160">
        <f t="shared" ref="W132" si="657">X132-V132</f>
        <v>0</v>
      </c>
      <c r="X132" s="160">
        <f>X.!$Q133</f>
        <v>0</v>
      </c>
      <c r="Y132" s="160">
        <f t="shared" ref="Y132" si="658">Z132-X132</f>
        <v>0</v>
      </c>
      <c r="Z132" s="160">
        <f>XI.!$Q133</f>
        <v>0</v>
      </c>
      <c r="AA132" s="160">
        <f t="shared" ref="AA132" si="659">AB132-Z132</f>
        <v>0</v>
      </c>
      <c r="AB132" s="160">
        <f>XII.!$Q133</f>
        <v>0</v>
      </c>
    </row>
    <row r="133" spans="1:31" ht="14.4" hidden="1" thickBot="1" x14ac:dyDescent="0.35">
      <c r="A133" s="133"/>
      <c r="B133" s="134"/>
      <c r="C133" s="135"/>
      <c r="D133" s="167"/>
      <c r="E133" s="201"/>
      <c r="F133" s="213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</row>
    <row r="134" spans="1:31" s="78" customFormat="1" ht="14.4" thickBot="1" x14ac:dyDescent="0.35">
      <c r="A134" s="46"/>
      <c r="B134" s="46"/>
      <c r="C134" s="47"/>
      <c r="D134" s="110"/>
      <c r="E134" s="110"/>
      <c r="F134" s="79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31" s="75" customFormat="1" ht="14.4" customHeight="1" x14ac:dyDescent="0.3">
      <c r="A135" s="120" t="s">
        <v>113</v>
      </c>
      <c r="B135" s="121"/>
      <c r="C135" s="124" t="s">
        <v>114</v>
      </c>
      <c r="D135" s="171">
        <f>SUM(D137:D146)</f>
        <v>329569</v>
      </c>
      <c r="E135" s="195">
        <f>SUM(E137:E146)</f>
        <v>329569</v>
      </c>
      <c r="F135" s="209">
        <f>I.!$Q136</f>
        <v>23773.95</v>
      </c>
      <c r="G135" s="181">
        <f t="shared" ref="G135" si="660">H135-F135</f>
        <v>-23773.95</v>
      </c>
      <c r="H135" s="181">
        <f>II.!$Q136</f>
        <v>0</v>
      </c>
      <c r="I135" s="181">
        <f t="shared" ref="I135" si="661">J135-H135</f>
        <v>0</v>
      </c>
      <c r="J135" s="181">
        <f>III.!$Q136</f>
        <v>0</v>
      </c>
      <c r="K135" s="181">
        <f t="shared" ref="K135" si="662">L135-J135</f>
        <v>0</v>
      </c>
      <c r="L135" s="181">
        <f>IV.!$Q136</f>
        <v>0</v>
      </c>
      <c r="M135" s="181">
        <f t="shared" ref="M135" si="663">N135-L135</f>
        <v>0</v>
      </c>
      <c r="N135" s="181">
        <f>V.!$Q136</f>
        <v>0</v>
      </c>
      <c r="O135" s="181">
        <f t="shared" ref="O135" si="664">P135-N135</f>
        <v>0</v>
      </c>
      <c r="P135" s="181">
        <f>VI.!$Q136</f>
        <v>0</v>
      </c>
      <c r="Q135" s="181">
        <f t="shared" ref="Q135" si="665">R135-P135</f>
        <v>0</v>
      </c>
      <c r="R135" s="181">
        <f>VII.!$Q136</f>
        <v>0</v>
      </c>
      <c r="S135" s="181">
        <f t="shared" ref="S135" si="666">T135-R135</f>
        <v>0</v>
      </c>
      <c r="T135" s="181">
        <f>VIII.!$Q136</f>
        <v>0</v>
      </c>
      <c r="U135" s="181">
        <f t="shared" ref="U135" si="667">V135-T135</f>
        <v>0</v>
      </c>
      <c r="V135" s="181">
        <f>IX.!$Q136</f>
        <v>0</v>
      </c>
      <c r="W135" s="181">
        <f t="shared" ref="W135" si="668">X135-V135</f>
        <v>0</v>
      </c>
      <c r="X135" s="181">
        <f>X.!$Q136</f>
        <v>0</v>
      </c>
      <c r="Y135" s="181">
        <f t="shared" ref="Y135" si="669">Z135-X135</f>
        <v>0</v>
      </c>
      <c r="Z135" s="181">
        <f>XI.!$Q136</f>
        <v>0</v>
      </c>
      <c r="AA135" s="181">
        <f t="shared" ref="AA135" si="670">AB135-Z135</f>
        <v>0</v>
      </c>
      <c r="AB135" s="181">
        <f>XII.!$Q136</f>
        <v>0</v>
      </c>
    </row>
    <row r="136" spans="1:31" s="75" customFormat="1" ht="15" customHeight="1" thickBot="1" x14ac:dyDescent="0.35">
      <c r="A136" s="122"/>
      <c r="B136" s="123"/>
      <c r="C136" s="125"/>
      <c r="D136" s="172"/>
      <c r="E136" s="196"/>
      <c r="F136" s="210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</row>
    <row r="137" spans="1:31" x14ac:dyDescent="0.3">
      <c r="A137" s="118" t="s">
        <v>115</v>
      </c>
      <c r="B137" s="116"/>
      <c r="C137" s="114" t="str">
        <f>I.!C137</f>
        <v>Materská škola</v>
      </c>
      <c r="D137" s="166">
        <f>XII.!Q137</f>
        <v>301030</v>
      </c>
      <c r="E137" s="199">
        <f>I.!Q137</f>
        <v>301030</v>
      </c>
      <c r="F137" s="211">
        <f>I.!$Q138</f>
        <v>22019.08</v>
      </c>
      <c r="G137" s="169">
        <f t="shared" ref="G137" si="671">H137-F137</f>
        <v>-22019.08</v>
      </c>
      <c r="H137" s="169">
        <f>II.!$Q138</f>
        <v>0</v>
      </c>
      <c r="I137" s="169">
        <f t="shared" ref="I137" si="672">J137-H137</f>
        <v>0</v>
      </c>
      <c r="J137" s="169">
        <f>III.!$Q138</f>
        <v>0</v>
      </c>
      <c r="K137" s="169">
        <f t="shared" ref="K137" si="673">L137-J137</f>
        <v>0</v>
      </c>
      <c r="L137" s="169">
        <f>IV.!$Q138</f>
        <v>0</v>
      </c>
      <c r="M137" s="169">
        <f t="shared" ref="M137" si="674">N137-L137</f>
        <v>0</v>
      </c>
      <c r="N137" s="169">
        <f>V.!$Q138</f>
        <v>0</v>
      </c>
      <c r="O137" s="169">
        <f t="shared" ref="O137" si="675">P137-N137</f>
        <v>0</v>
      </c>
      <c r="P137" s="169">
        <f>VI.!$Q138</f>
        <v>0</v>
      </c>
      <c r="Q137" s="169">
        <f t="shared" ref="Q137" si="676">R137-P137</f>
        <v>0</v>
      </c>
      <c r="R137" s="169">
        <f>VII.!$Q138</f>
        <v>0</v>
      </c>
      <c r="S137" s="169">
        <f t="shared" ref="S137" si="677">T137-R137</f>
        <v>0</v>
      </c>
      <c r="T137" s="169">
        <f>VIII.!$Q138</f>
        <v>0</v>
      </c>
      <c r="U137" s="169">
        <f t="shared" ref="U137" si="678">V137-T137</f>
        <v>0</v>
      </c>
      <c r="V137" s="169">
        <f>IX.!$Q138</f>
        <v>0</v>
      </c>
      <c r="W137" s="169">
        <f t="shared" ref="W137" si="679">X137-V137</f>
        <v>0</v>
      </c>
      <c r="X137" s="169">
        <f>X.!$Q138</f>
        <v>0</v>
      </c>
      <c r="Y137" s="169">
        <f t="shared" ref="Y137" si="680">Z137-X137</f>
        <v>0</v>
      </c>
      <c r="Z137" s="169">
        <f>XI.!$Q138</f>
        <v>0</v>
      </c>
      <c r="AA137" s="169">
        <f t="shared" ref="AA137" si="681">AB137-Z137</f>
        <v>0</v>
      </c>
      <c r="AB137" s="169">
        <f>XII.!$Q138</f>
        <v>0</v>
      </c>
    </row>
    <row r="138" spans="1:31" x14ac:dyDescent="0.3">
      <c r="A138" s="128"/>
      <c r="B138" s="129"/>
      <c r="C138" s="119"/>
      <c r="D138" s="161"/>
      <c r="E138" s="162"/>
      <c r="F138" s="212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</row>
    <row r="139" spans="1:31" x14ac:dyDescent="0.3">
      <c r="A139" s="117" t="s">
        <v>118</v>
      </c>
      <c r="B139" s="115"/>
      <c r="C139" s="113" t="str">
        <f>I.!C139</f>
        <v>Základné školy - poplatky a odvody</v>
      </c>
      <c r="D139" s="161">
        <f>XII.!Q139</f>
        <v>37</v>
      </c>
      <c r="E139" s="162">
        <f>I.!Q139</f>
        <v>37</v>
      </c>
      <c r="F139" s="212">
        <f>I.!$Q140</f>
        <v>0</v>
      </c>
      <c r="G139" s="160">
        <f t="shared" ref="G139" si="682">H139-F139</f>
        <v>0</v>
      </c>
      <c r="H139" s="160">
        <f>II.!$Q140</f>
        <v>0</v>
      </c>
      <c r="I139" s="160">
        <f t="shared" ref="I139" si="683">J139-H139</f>
        <v>0</v>
      </c>
      <c r="J139" s="160">
        <f>III.!$Q140</f>
        <v>0</v>
      </c>
      <c r="K139" s="160">
        <f t="shared" ref="K139" si="684">L139-J139</f>
        <v>0</v>
      </c>
      <c r="L139" s="160">
        <f>IV.!$Q140</f>
        <v>0</v>
      </c>
      <c r="M139" s="160">
        <f t="shared" ref="M139" si="685">N139-L139</f>
        <v>0</v>
      </c>
      <c r="N139" s="160">
        <f>V.!$Q140</f>
        <v>0</v>
      </c>
      <c r="O139" s="160">
        <f t="shared" ref="O139" si="686">P139-N139</f>
        <v>0</v>
      </c>
      <c r="P139" s="160">
        <f>VI.!$Q140</f>
        <v>0</v>
      </c>
      <c r="Q139" s="160">
        <f t="shared" ref="Q139" si="687">R139-P139</f>
        <v>0</v>
      </c>
      <c r="R139" s="160">
        <f>VII.!$Q140</f>
        <v>0</v>
      </c>
      <c r="S139" s="160">
        <f t="shared" ref="S139" si="688">T139-R139</f>
        <v>0</v>
      </c>
      <c r="T139" s="160">
        <f>VIII.!$Q140</f>
        <v>0</v>
      </c>
      <c r="U139" s="160">
        <f t="shared" ref="U139" si="689">V139-T139</f>
        <v>0</v>
      </c>
      <c r="V139" s="160">
        <f>IX.!$Q140</f>
        <v>0</v>
      </c>
      <c r="W139" s="160">
        <f t="shared" ref="W139" si="690">X139-V139</f>
        <v>0</v>
      </c>
      <c r="X139" s="160">
        <f>X.!$Q140</f>
        <v>0</v>
      </c>
      <c r="Y139" s="160">
        <f t="shared" ref="Y139" si="691">Z139-X139</f>
        <v>0</v>
      </c>
      <c r="Z139" s="160">
        <f>XI.!$Q140</f>
        <v>0</v>
      </c>
      <c r="AA139" s="160">
        <f t="shared" ref="AA139" si="692">AB139-Z139</f>
        <v>0</v>
      </c>
      <c r="AB139" s="160">
        <f>XII.!$Q140</f>
        <v>0</v>
      </c>
      <c r="AD139" s="80"/>
    </row>
    <row r="140" spans="1:31" x14ac:dyDescent="0.3">
      <c r="A140" s="118"/>
      <c r="B140" s="116"/>
      <c r="C140" s="114"/>
      <c r="D140" s="161"/>
      <c r="E140" s="162"/>
      <c r="F140" s="212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</row>
    <row r="141" spans="1:31" ht="14.4" customHeight="1" x14ac:dyDescent="0.3">
      <c r="A141" s="128" t="s">
        <v>119</v>
      </c>
      <c r="B141" s="129"/>
      <c r="C141" s="119" t="str">
        <f>I.!C141</f>
        <v>Zariadenia pre záujmové vzdelávanie - inej obci za CVČ</v>
      </c>
      <c r="D141" s="161">
        <f>XII.!Q141</f>
        <v>150</v>
      </c>
      <c r="E141" s="162">
        <f>I.!Q141</f>
        <v>150</v>
      </c>
      <c r="F141" s="212">
        <f>I.!$Q142</f>
        <v>0</v>
      </c>
      <c r="G141" s="160">
        <f t="shared" ref="G141" si="693">H141-F141</f>
        <v>0</v>
      </c>
      <c r="H141" s="160">
        <f>II.!$Q142</f>
        <v>0</v>
      </c>
      <c r="I141" s="160">
        <f t="shared" ref="I141" si="694">J141-H141</f>
        <v>0</v>
      </c>
      <c r="J141" s="160">
        <f>III.!$Q142</f>
        <v>0</v>
      </c>
      <c r="K141" s="160">
        <f t="shared" ref="K141" si="695">L141-J141</f>
        <v>0</v>
      </c>
      <c r="L141" s="160">
        <f>IV.!$Q142</f>
        <v>0</v>
      </c>
      <c r="M141" s="160">
        <f t="shared" ref="M141" si="696">N141-L141</f>
        <v>0</v>
      </c>
      <c r="N141" s="160">
        <f>V.!$Q142</f>
        <v>0</v>
      </c>
      <c r="O141" s="160">
        <f t="shared" ref="O141" si="697">P141-N141</f>
        <v>0</v>
      </c>
      <c r="P141" s="160">
        <f>VI.!$Q142</f>
        <v>0</v>
      </c>
      <c r="Q141" s="160">
        <f t="shared" ref="Q141" si="698">R141-P141</f>
        <v>0</v>
      </c>
      <c r="R141" s="160">
        <f>VII.!$Q142</f>
        <v>0</v>
      </c>
      <c r="S141" s="160">
        <f t="shared" ref="S141" si="699">T141-R141</f>
        <v>0</v>
      </c>
      <c r="T141" s="160">
        <f>VIII.!$Q142</f>
        <v>0</v>
      </c>
      <c r="U141" s="160">
        <f t="shared" ref="U141" si="700">V141-T141</f>
        <v>0</v>
      </c>
      <c r="V141" s="160">
        <f>IX.!$Q142</f>
        <v>0</v>
      </c>
      <c r="W141" s="160">
        <f t="shared" ref="W141" si="701">X141-V141</f>
        <v>0</v>
      </c>
      <c r="X141" s="160">
        <f>X.!$Q142</f>
        <v>0</v>
      </c>
      <c r="Y141" s="160">
        <f t="shared" ref="Y141" si="702">Z141-X141</f>
        <v>0</v>
      </c>
      <c r="Z141" s="160">
        <f>XI.!$Q142</f>
        <v>0</v>
      </c>
      <c r="AA141" s="160">
        <f t="shared" ref="AA141" si="703">AB141-Z141</f>
        <v>0</v>
      </c>
      <c r="AB141" s="160">
        <f>XII.!$Q142</f>
        <v>0</v>
      </c>
      <c r="AC141" s="69"/>
      <c r="AD141" s="69"/>
      <c r="AE141" s="69"/>
    </row>
    <row r="142" spans="1:31" ht="14.4" x14ac:dyDescent="0.3">
      <c r="A142" s="128"/>
      <c r="B142" s="129"/>
      <c r="C142" s="119"/>
      <c r="D142" s="161"/>
      <c r="E142" s="162"/>
      <c r="F142" s="212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69"/>
      <c r="AD142" s="69"/>
      <c r="AE142" s="69"/>
    </row>
    <row r="143" spans="1:31" hidden="1" x14ac:dyDescent="0.3">
      <c r="A143" s="128" t="s">
        <v>120</v>
      </c>
      <c r="B143" s="129"/>
      <c r="C143" s="119" t="str">
        <f>I.!C143</f>
        <v>Školský úrad - reprezentačné</v>
      </c>
      <c r="D143" s="161">
        <f>XII.!Q143</f>
        <v>0</v>
      </c>
      <c r="E143" s="162">
        <f>I.!Q143</f>
        <v>0</v>
      </c>
      <c r="F143" s="212">
        <f>I.!$Q144</f>
        <v>0</v>
      </c>
      <c r="G143" s="160">
        <f t="shared" ref="G143" si="704">H143-F143</f>
        <v>0</v>
      </c>
      <c r="H143" s="160">
        <f>II.!$Q144</f>
        <v>0</v>
      </c>
      <c r="I143" s="160">
        <f t="shared" ref="I143" si="705">J143-H143</f>
        <v>0</v>
      </c>
      <c r="J143" s="160">
        <f>III.!$Q144</f>
        <v>0</v>
      </c>
      <c r="K143" s="160">
        <f t="shared" ref="K143" si="706">L143-J143</f>
        <v>0</v>
      </c>
      <c r="L143" s="160">
        <f>IV.!$Q144</f>
        <v>0</v>
      </c>
      <c r="M143" s="160">
        <f t="shared" ref="M143" si="707">N143-L143</f>
        <v>0</v>
      </c>
      <c r="N143" s="160">
        <f>V.!$Q144</f>
        <v>0</v>
      </c>
      <c r="O143" s="160">
        <f t="shared" ref="O143" si="708">P143-N143</f>
        <v>0</v>
      </c>
      <c r="P143" s="160">
        <f>VI.!$Q144</f>
        <v>0</v>
      </c>
      <c r="Q143" s="160">
        <f t="shared" ref="Q143" si="709">R143-P143</f>
        <v>0</v>
      </c>
      <c r="R143" s="160">
        <f>VII.!$Q144</f>
        <v>0</v>
      </c>
      <c r="S143" s="160">
        <f t="shared" ref="S143" si="710">T143-R143</f>
        <v>0</v>
      </c>
      <c r="T143" s="160">
        <f>VIII.!$Q144</f>
        <v>0</v>
      </c>
      <c r="U143" s="160">
        <f t="shared" ref="U143" si="711">V143-T143</f>
        <v>0</v>
      </c>
      <c r="V143" s="160">
        <f>IX.!$Q144</f>
        <v>0</v>
      </c>
      <c r="W143" s="160">
        <f t="shared" ref="W143" si="712">X143-V143</f>
        <v>0</v>
      </c>
      <c r="X143" s="160">
        <f>X.!$Q144</f>
        <v>0</v>
      </c>
      <c r="Y143" s="160">
        <f t="shared" ref="Y143" si="713">Z143-X143</f>
        <v>0</v>
      </c>
      <c r="Z143" s="160">
        <f>XI.!$Q144</f>
        <v>0</v>
      </c>
      <c r="AA143" s="160">
        <f t="shared" ref="AA143" si="714">AB143-Z143</f>
        <v>0</v>
      </c>
      <c r="AB143" s="160">
        <f>XII.!$Q144</f>
        <v>0</v>
      </c>
    </row>
    <row r="144" spans="1:31" hidden="1" x14ac:dyDescent="0.3">
      <c r="A144" s="128"/>
      <c r="B144" s="129"/>
      <c r="C144" s="119"/>
      <c r="D144" s="161"/>
      <c r="E144" s="162"/>
      <c r="F144" s="212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</row>
    <row r="145" spans="1:31" x14ac:dyDescent="0.3">
      <c r="A145" s="128" t="s">
        <v>120</v>
      </c>
      <c r="B145" s="129"/>
      <c r="C145" s="119" t="str">
        <f>I.!C145</f>
        <v>Školský úrad</v>
      </c>
      <c r="D145" s="161">
        <f>XII.!Q145</f>
        <v>28352</v>
      </c>
      <c r="E145" s="162">
        <f>I.!Q145</f>
        <v>28352</v>
      </c>
      <c r="F145" s="212">
        <f>I.!$Q146</f>
        <v>1754.87</v>
      </c>
      <c r="G145" s="160">
        <f t="shared" ref="G145" si="715">H145-F145</f>
        <v>-1754.87</v>
      </c>
      <c r="H145" s="160">
        <f>II.!$Q146</f>
        <v>0</v>
      </c>
      <c r="I145" s="160">
        <f t="shared" ref="I145" si="716">J145-H145</f>
        <v>0</v>
      </c>
      <c r="J145" s="160">
        <f>III.!$Q146</f>
        <v>0</v>
      </c>
      <c r="K145" s="160">
        <f t="shared" ref="K145" si="717">L145-J145</f>
        <v>0</v>
      </c>
      <c r="L145" s="160">
        <f>IV.!$Q146</f>
        <v>0</v>
      </c>
      <c r="M145" s="160">
        <f t="shared" ref="M145" si="718">N145-L145</f>
        <v>0</v>
      </c>
      <c r="N145" s="160">
        <f>V.!$Q146</f>
        <v>0</v>
      </c>
      <c r="O145" s="160">
        <f t="shared" ref="O145" si="719">P145-N145</f>
        <v>0</v>
      </c>
      <c r="P145" s="160">
        <f>VI.!$Q146</f>
        <v>0</v>
      </c>
      <c r="Q145" s="160">
        <f t="shared" ref="Q145" si="720">R145-P145</f>
        <v>0</v>
      </c>
      <c r="R145" s="160">
        <f>VII.!$Q146</f>
        <v>0</v>
      </c>
      <c r="S145" s="160">
        <f t="shared" ref="S145" si="721">T145-R145</f>
        <v>0</v>
      </c>
      <c r="T145" s="160">
        <f>VIII.!$Q146</f>
        <v>0</v>
      </c>
      <c r="U145" s="160">
        <f t="shared" ref="U145" si="722">V145-T145</f>
        <v>0</v>
      </c>
      <c r="V145" s="160">
        <f>IX.!$Q146</f>
        <v>0</v>
      </c>
      <c r="W145" s="160">
        <f t="shared" ref="W145" si="723">X145-V145</f>
        <v>0</v>
      </c>
      <c r="X145" s="160">
        <f>X.!$Q146</f>
        <v>0</v>
      </c>
      <c r="Y145" s="160">
        <f t="shared" ref="Y145" si="724">Z145-X145</f>
        <v>0</v>
      </c>
      <c r="Z145" s="160">
        <f>XI.!$Q146</f>
        <v>0</v>
      </c>
      <c r="AA145" s="160">
        <f t="shared" ref="AA145" si="725">AB145-Z145</f>
        <v>0</v>
      </c>
      <c r="AB145" s="160">
        <f>XII.!$Q146</f>
        <v>0</v>
      </c>
    </row>
    <row r="146" spans="1:31" ht="14.4" thickBot="1" x14ac:dyDescent="0.35">
      <c r="A146" s="133"/>
      <c r="B146" s="134"/>
      <c r="C146" s="135"/>
      <c r="D146" s="167"/>
      <c r="E146" s="201"/>
      <c r="F146" s="213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</row>
    <row r="147" spans="1:31" s="78" customFormat="1" ht="14.4" thickBot="1" x14ac:dyDescent="0.35">
      <c r="A147" s="46"/>
      <c r="B147" s="46"/>
      <c r="C147" s="47"/>
      <c r="D147" s="110"/>
      <c r="E147" s="110"/>
      <c r="F147" s="81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1:31" s="75" customFormat="1" ht="14.4" customHeight="1" x14ac:dyDescent="0.3">
      <c r="A148" s="120" t="s">
        <v>123</v>
      </c>
      <c r="B148" s="121"/>
      <c r="C148" s="124" t="s">
        <v>124</v>
      </c>
      <c r="D148" s="171">
        <f>SUM(D150:D155)</f>
        <v>182755</v>
      </c>
      <c r="E148" s="195">
        <f>SUM(E150:E155)</f>
        <v>182755</v>
      </c>
      <c r="F148" s="209">
        <f>I.!$Q149</f>
        <v>200</v>
      </c>
      <c r="G148" s="181">
        <f t="shared" ref="G148" si="726">H148-F148</f>
        <v>-200</v>
      </c>
      <c r="H148" s="181">
        <f>II.!$Q149</f>
        <v>0</v>
      </c>
      <c r="I148" s="181">
        <f t="shared" ref="I148" si="727">J148-H148</f>
        <v>0</v>
      </c>
      <c r="J148" s="181">
        <f>III.!$Q149</f>
        <v>0</v>
      </c>
      <c r="K148" s="181">
        <f t="shared" ref="K148" si="728">L148-J148</f>
        <v>0</v>
      </c>
      <c r="L148" s="181">
        <f>IV.!$Q149</f>
        <v>0</v>
      </c>
      <c r="M148" s="181">
        <f t="shared" ref="M148" si="729">N148-L148</f>
        <v>0</v>
      </c>
      <c r="N148" s="181">
        <f>V.!$Q149</f>
        <v>0</v>
      </c>
      <c r="O148" s="181">
        <f t="shared" ref="O148" si="730">P148-N148</f>
        <v>0</v>
      </c>
      <c r="P148" s="181">
        <f>VI.!$Q149</f>
        <v>0</v>
      </c>
      <c r="Q148" s="181">
        <f t="shared" ref="Q148" si="731">R148-P148</f>
        <v>0</v>
      </c>
      <c r="R148" s="181">
        <f>VII.!$Q149</f>
        <v>0</v>
      </c>
      <c r="S148" s="181">
        <f t="shared" ref="S148" si="732">T148-R148</f>
        <v>0</v>
      </c>
      <c r="T148" s="181">
        <f>VIII.!$Q149</f>
        <v>0</v>
      </c>
      <c r="U148" s="181">
        <f t="shared" ref="U148" si="733">V148-T148</f>
        <v>0</v>
      </c>
      <c r="V148" s="181">
        <f>IX.!$Q149</f>
        <v>0</v>
      </c>
      <c r="W148" s="181">
        <f t="shared" ref="W148" si="734">X148-V148</f>
        <v>0</v>
      </c>
      <c r="X148" s="181">
        <f>X.!$Q149</f>
        <v>0</v>
      </c>
      <c r="Y148" s="181">
        <f t="shared" ref="Y148" si="735">Z148-X148</f>
        <v>0</v>
      </c>
      <c r="Z148" s="181">
        <f>XI.!$Q149</f>
        <v>0</v>
      </c>
      <c r="AA148" s="181">
        <f t="shared" ref="AA148" si="736">AB148-Z148</f>
        <v>0</v>
      </c>
      <c r="AB148" s="181">
        <f>XII.!$Q149</f>
        <v>0</v>
      </c>
      <c r="AC148" s="69"/>
      <c r="AD148" s="69"/>
      <c r="AE148" s="69"/>
    </row>
    <row r="149" spans="1:31" s="75" customFormat="1" ht="15" customHeight="1" thickBot="1" x14ac:dyDescent="0.35">
      <c r="A149" s="122"/>
      <c r="B149" s="123"/>
      <c r="C149" s="125"/>
      <c r="D149" s="172"/>
      <c r="E149" s="196"/>
      <c r="F149" s="210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69"/>
      <c r="AD149" s="69"/>
      <c r="AE149" s="69"/>
    </row>
    <row r="150" spans="1:31" ht="13.8" customHeight="1" x14ac:dyDescent="0.3">
      <c r="A150" s="136" t="s">
        <v>125</v>
      </c>
      <c r="B150" s="137"/>
      <c r="C150" s="138" t="str">
        <f>I.!C150</f>
        <v>Podpora športových aktivít - dotácie športovým klubom</v>
      </c>
      <c r="D150" s="166">
        <f>XII.!Q150</f>
        <v>162955</v>
      </c>
      <c r="E150" s="199">
        <f>I.!Q150</f>
        <v>162955</v>
      </c>
      <c r="F150" s="211">
        <f>I.!$Q151</f>
        <v>0</v>
      </c>
      <c r="G150" s="169">
        <f t="shared" ref="G150" si="737">H150-F150</f>
        <v>0</v>
      </c>
      <c r="H150" s="169">
        <f>II.!$Q151</f>
        <v>0</v>
      </c>
      <c r="I150" s="169">
        <f t="shared" ref="I150" si="738">J150-H150</f>
        <v>0</v>
      </c>
      <c r="J150" s="169">
        <f>III.!$Q151</f>
        <v>0</v>
      </c>
      <c r="K150" s="169">
        <f t="shared" ref="K150" si="739">L150-J150</f>
        <v>0</v>
      </c>
      <c r="L150" s="169">
        <f>IV.!$Q151</f>
        <v>0</v>
      </c>
      <c r="M150" s="169">
        <f t="shared" ref="M150" si="740">N150-L150</f>
        <v>0</v>
      </c>
      <c r="N150" s="169">
        <f>V.!$Q151</f>
        <v>0</v>
      </c>
      <c r="O150" s="169">
        <f t="shared" ref="O150" si="741">P150-N150</f>
        <v>0</v>
      </c>
      <c r="P150" s="169">
        <f>VI.!$Q151</f>
        <v>0</v>
      </c>
      <c r="Q150" s="169">
        <f t="shared" ref="Q150" si="742">R150-P150</f>
        <v>0</v>
      </c>
      <c r="R150" s="169">
        <f>VII.!$Q151</f>
        <v>0</v>
      </c>
      <c r="S150" s="169">
        <f t="shared" ref="S150" si="743">T150-R150</f>
        <v>0</v>
      </c>
      <c r="T150" s="169">
        <f>VIII.!$Q151</f>
        <v>0</v>
      </c>
      <c r="U150" s="169">
        <f t="shared" ref="U150" si="744">V150-T150</f>
        <v>0</v>
      </c>
      <c r="V150" s="169">
        <f>IX.!$Q151</f>
        <v>0</v>
      </c>
      <c r="W150" s="169">
        <f t="shared" ref="W150" si="745">X150-V150</f>
        <v>0</v>
      </c>
      <c r="X150" s="169">
        <f>X.!$Q151</f>
        <v>0</v>
      </c>
      <c r="Y150" s="169">
        <f t="shared" ref="Y150" si="746">Z150-X150</f>
        <v>0</v>
      </c>
      <c r="Z150" s="169">
        <f>XI.!$Q151</f>
        <v>0</v>
      </c>
      <c r="AA150" s="169">
        <f t="shared" ref="AA150" si="747">AB150-Z150</f>
        <v>0</v>
      </c>
      <c r="AB150" s="169">
        <f>XII.!$Q151</f>
        <v>0</v>
      </c>
    </row>
    <row r="151" spans="1:31" x14ac:dyDescent="0.3">
      <c r="A151" s="128"/>
      <c r="B151" s="129"/>
      <c r="C151" s="119"/>
      <c r="D151" s="161"/>
      <c r="E151" s="162"/>
      <c r="F151" s="212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</row>
    <row r="152" spans="1:31" ht="13.8" customHeight="1" x14ac:dyDescent="0.3">
      <c r="A152" s="128" t="s">
        <v>125</v>
      </c>
      <c r="B152" s="129"/>
      <c r="C152" s="119" t="str">
        <f>I.!C152</f>
        <v>Podpora športových aktivít - ostatné dotácie voľnočasové</v>
      </c>
      <c r="D152" s="161">
        <f>XII.!Q152</f>
        <v>2300</v>
      </c>
      <c r="E152" s="162">
        <f>I.!Q152</f>
        <v>2300</v>
      </c>
      <c r="F152" s="212">
        <f>I.!$Q153</f>
        <v>200</v>
      </c>
      <c r="G152" s="160">
        <f t="shared" ref="G152" si="748">H152-F152</f>
        <v>-200</v>
      </c>
      <c r="H152" s="160">
        <f>II.!$Q153</f>
        <v>0</v>
      </c>
      <c r="I152" s="160">
        <f t="shared" ref="I152" si="749">J152-H152</f>
        <v>0</v>
      </c>
      <c r="J152" s="160">
        <f>III.!$Q153</f>
        <v>0</v>
      </c>
      <c r="K152" s="160">
        <f t="shared" ref="K152" si="750">L152-J152</f>
        <v>0</v>
      </c>
      <c r="L152" s="160">
        <f>IV.!$Q153</f>
        <v>0</v>
      </c>
      <c r="M152" s="160">
        <f t="shared" ref="M152" si="751">N152-L152</f>
        <v>0</v>
      </c>
      <c r="N152" s="160">
        <f>V.!$Q153</f>
        <v>0</v>
      </c>
      <c r="O152" s="160">
        <f t="shared" ref="O152" si="752">P152-N152</f>
        <v>0</v>
      </c>
      <c r="P152" s="160">
        <f>VI.!$Q153</f>
        <v>0</v>
      </c>
      <c r="Q152" s="160">
        <f t="shared" ref="Q152" si="753">R152-P152</f>
        <v>0</v>
      </c>
      <c r="R152" s="160">
        <f>VII.!$Q153</f>
        <v>0</v>
      </c>
      <c r="S152" s="160">
        <f t="shared" ref="S152" si="754">T152-R152</f>
        <v>0</v>
      </c>
      <c r="T152" s="160">
        <f>VIII.!$Q153</f>
        <v>0</v>
      </c>
      <c r="U152" s="160">
        <f t="shared" ref="U152" si="755">V152-T152</f>
        <v>0</v>
      </c>
      <c r="V152" s="160">
        <f>IX.!$Q153</f>
        <v>0</v>
      </c>
      <c r="W152" s="160">
        <f t="shared" ref="W152" si="756">X152-V152</f>
        <v>0</v>
      </c>
      <c r="X152" s="160">
        <f>X.!$Q153</f>
        <v>0</v>
      </c>
      <c r="Y152" s="160">
        <f t="shared" ref="Y152" si="757">Z152-X152</f>
        <v>0</v>
      </c>
      <c r="Z152" s="160">
        <f>XI.!$Q153</f>
        <v>0</v>
      </c>
      <c r="AA152" s="160">
        <f t="shared" ref="AA152" si="758">AB152-Z152</f>
        <v>0</v>
      </c>
      <c r="AB152" s="160">
        <f>XII.!$Q153</f>
        <v>0</v>
      </c>
    </row>
    <row r="153" spans="1:31" x14ac:dyDescent="0.3">
      <c r="A153" s="128"/>
      <c r="B153" s="129"/>
      <c r="C153" s="119"/>
      <c r="D153" s="161"/>
      <c r="E153" s="162"/>
      <c r="F153" s="212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</row>
    <row r="154" spans="1:31" x14ac:dyDescent="0.3">
      <c r="A154" s="128" t="s">
        <v>129</v>
      </c>
      <c r="B154" s="129"/>
      <c r="C154" s="119" t="str">
        <f>I.!C154</f>
        <v>Futbalový štadión</v>
      </c>
      <c r="D154" s="161">
        <f>XII.!Q154</f>
        <v>17500</v>
      </c>
      <c r="E154" s="162">
        <f>I.!Q154</f>
        <v>17500</v>
      </c>
      <c r="F154" s="212">
        <f>I.!$Q155</f>
        <v>0</v>
      </c>
      <c r="G154" s="160">
        <f t="shared" ref="G154" si="759">H154-F154</f>
        <v>0</v>
      </c>
      <c r="H154" s="160">
        <f>II.!$Q155</f>
        <v>0</v>
      </c>
      <c r="I154" s="160">
        <f t="shared" ref="I154" si="760">J154-H154</f>
        <v>0</v>
      </c>
      <c r="J154" s="160">
        <f>III.!$Q155</f>
        <v>0</v>
      </c>
      <c r="K154" s="160">
        <f t="shared" ref="K154" si="761">L154-J154</f>
        <v>0</v>
      </c>
      <c r="L154" s="160">
        <f>IV.!$Q155</f>
        <v>0</v>
      </c>
      <c r="M154" s="160">
        <f t="shared" ref="M154" si="762">N154-L154</f>
        <v>0</v>
      </c>
      <c r="N154" s="160">
        <f>V.!$Q155</f>
        <v>0</v>
      </c>
      <c r="O154" s="160">
        <f t="shared" ref="O154" si="763">P154-N154</f>
        <v>0</v>
      </c>
      <c r="P154" s="160">
        <f>VI.!$Q155</f>
        <v>0</v>
      </c>
      <c r="Q154" s="160">
        <f t="shared" ref="Q154" si="764">R154-P154</f>
        <v>0</v>
      </c>
      <c r="R154" s="160">
        <f>VII.!$Q155</f>
        <v>0</v>
      </c>
      <c r="S154" s="160">
        <f t="shared" ref="S154" si="765">T154-R154</f>
        <v>0</v>
      </c>
      <c r="T154" s="160">
        <f>VIII.!$Q155</f>
        <v>0</v>
      </c>
      <c r="U154" s="160">
        <f t="shared" ref="U154" si="766">V154-T154</f>
        <v>0</v>
      </c>
      <c r="V154" s="160">
        <f>IX.!$Q155</f>
        <v>0</v>
      </c>
      <c r="W154" s="160">
        <f t="shared" ref="W154" si="767">X154-V154</f>
        <v>0</v>
      </c>
      <c r="X154" s="160">
        <f>X.!$Q155</f>
        <v>0</v>
      </c>
      <c r="Y154" s="160">
        <f t="shared" ref="Y154" si="768">Z154-X154</f>
        <v>0</v>
      </c>
      <c r="Z154" s="160">
        <f>XI.!$Q155</f>
        <v>0</v>
      </c>
      <c r="AA154" s="160">
        <f t="shared" ref="AA154" si="769">AB154-Z154</f>
        <v>0</v>
      </c>
      <c r="AB154" s="160">
        <f>XII.!$Q155</f>
        <v>0</v>
      </c>
    </row>
    <row r="155" spans="1:31" ht="14.4" thickBot="1" x14ac:dyDescent="0.35">
      <c r="A155" s="133"/>
      <c r="B155" s="134"/>
      <c r="C155" s="135"/>
      <c r="D155" s="161"/>
      <c r="E155" s="162"/>
      <c r="F155" s="212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</row>
    <row r="156" spans="1:31" ht="13.8" hidden="1" customHeight="1" x14ac:dyDescent="0.3">
      <c r="A156" s="118" t="s">
        <v>131</v>
      </c>
      <c r="B156" s="116"/>
      <c r="C156" s="114" t="s">
        <v>132</v>
      </c>
      <c r="D156" s="161">
        <f>XII.!Q156</f>
        <v>0</v>
      </c>
      <c r="E156" s="162">
        <f>I.!Q156</f>
        <v>0</v>
      </c>
      <c r="F156" s="212">
        <f>I.!$Q157</f>
        <v>0</v>
      </c>
      <c r="G156" s="160">
        <f t="shared" ref="G156" si="770">H156-F156</f>
        <v>0</v>
      </c>
      <c r="H156" s="160">
        <f>II.!$Q157</f>
        <v>0</v>
      </c>
      <c r="I156" s="160">
        <f t="shared" ref="I156" si="771">J156-H156</f>
        <v>0</v>
      </c>
      <c r="J156" s="160">
        <f>III.!$Q157</f>
        <v>0</v>
      </c>
      <c r="K156" s="160">
        <f t="shared" ref="K156" si="772">L156-J156</f>
        <v>0</v>
      </c>
      <c r="L156" s="160">
        <f>IV.!$Q157</f>
        <v>0</v>
      </c>
      <c r="M156" s="160">
        <f t="shared" ref="M156" si="773">N156-L156</f>
        <v>0</v>
      </c>
      <c r="N156" s="160">
        <f>V.!$Q157</f>
        <v>0</v>
      </c>
      <c r="O156" s="160">
        <f t="shared" ref="O156" si="774">P156-N156</f>
        <v>0</v>
      </c>
      <c r="P156" s="160">
        <f>VI.!$Q157</f>
        <v>0</v>
      </c>
      <c r="Q156" s="160">
        <f t="shared" ref="Q156" si="775">R156-P156</f>
        <v>0</v>
      </c>
      <c r="R156" s="160">
        <f>VII.!$Q157</f>
        <v>0</v>
      </c>
      <c r="S156" s="160">
        <f t="shared" ref="S156" si="776">T156-R156</f>
        <v>0</v>
      </c>
      <c r="T156" s="160">
        <f>VIII.!$Q157</f>
        <v>0</v>
      </c>
      <c r="U156" s="160">
        <f t="shared" ref="U156" si="777">V156-T156</f>
        <v>0</v>
      </c>
      <c r="V156" s="160">
        <f>IX.!$Q157</f>
        <v>0</v>
      </c>
      <c r="W156" s="160">
        <f t="shared" ref="W156" si="778">X156-V156</f>
        <v>0</v>
      </c>
      <c r="X156" s="160">
        <f>X.!$Q157</f>
        <v>0</v>
      </c>
      <c r="Y156" s="160">
        <f t="shared" ref="Y156" si="779">Z156-X156</f>
        <v>0</v>
      </c>
      <c r="Z156" s="160">
        <f>XI.!$Q157</f>
        <v>0</v>
      </c>
      <c r="AA156" s="160">
        <f t="shared" ref="AA156" si="780">AB156-Z156</f>
        <v>0</v>
      </c>
      <c r="AB156" s="160">
        <f>XII.!$Q157</f>
        <v>0</v>
      </c>
    </row>
    <row r="157" spans="1:31" ht="14.4" hidden="1" customHeight="1" thickBot="1" x14ac:dyDescent="0.35">
      <c r="A157" s="133"/>
      <c r="B157" s="134"/>
      <c r="C157" s="135"/>
      <c r="D157" s="167"/>
      <c r="E157" s="201"/>
      <c r="F157" s="213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</row>
    <row r="158" spans="1:31" s="78" customFormat="1" ht="14.4" thickBot="1" x14ac:dyDescent="0.35">
      <c r="A158" s="46"/>
      <c r="B158" s="46"/>
      <c r="C158" s="47"/>
      <c r="D158" s="110"/>
      <c r="E158" s="110"/>
      <c r="F158" s="79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1:31" s="75" customFormat="1" ht="14.4" customHeight="1" x14ac:dyDescent="0.3">
      <c r="A159" s="120" t="s">
        <v>133</v>
      </c>
      <c r="B159" s="121"/>
      <c r="C159" s="124" t="s">
        <v>134</v>
      </c>
      <c r="D159" s="171">
        <f>SUM(D161:D192)</f>
        <v>115803</v>
      </c>
      <c r="E159" s="171">
        <f>SUM(E161:E192)</f>
        <v>115803</v>
      </c>
      <c r="F159" s="209">
        <f>I.!$Q160</f>
        <v>2694.4100000000003</v>
      </c>
      <c r="G159" s="181">
        <f t="shared" ref="G159" si="781">H159-F159</f>
        <v>-2694.4100000000003</v>
      </c>
      <c r="H159" s="181">
        <f>II.!$Q160</f>
        <v>0</v>
      </c>
      <c r="I159" s="181">
        <f t="shared" ref="I159" si="782">J159-H159</f>
        <v>0</v>
      </c>
      <c r="J159" s="181">
        <f>III.!$Q160</f>
        <v>0</v>
      </c>
      <c r="K159" s="181">
        <f t="shared" ref="K159" si="783">L159-J159</f>
        <v>0</v>
      </c>
      <c r="L159" s="181">
        <f>IV.!$Q160</f>
        <v>0</v>
      </c>
      <c r="M159" s="181">
        <f t="shared" ref="M159" si="784">N159-L159</f>
        <v>0</v>
      </c>
      <c r="N159" s="181">
        <f>V.!$Q160</f>
        <v>0</v>
      </c>
      <c r="O159" s="181">
        <f t="shared" ref="O159" si="785">P159-N159</f>
        <v>0</v>
      </c>
      <c r="P159" s="181">
        <f>VI.!$Q160</f>
        <v>0</v>
      </c>
      <c r="Q159" s="181">
        <f t="shared" ref="Q159" si="786">R159-P159</f>
        <v>0</v>
      </c>
      <c r="R159" s="181">
        <f>VII.!$Q160</f>
        <v>0</v>
      </c>
      <c r="S159" s="181">
        <f t="shared" ref="S159" si="787">T159-R159</f>
        <v>0</v>
      </c>
      <c r="T159" s="181">
        <f>VIII.!$Q160</f>
        <v>0</v>
      </c>
      <c r="U159" s="181">
        <f t="shared" ref="U159" si="788">V159-T159</f>
        <v>0</v>
      </c>
      <c r="V159" s="181">
        <f>IX.!$Q160</f>
        <v>0</v>
      </c>
      <c r="W159" s="181">
        <f t="shared" ref="W159" si="789">X159-V159</f>
        <v>0</v>
      </c>
      <c r="X159" s="181">
        <f>X.!$Q160</f>
        <v>0</v>
      </c>
      <c r="Y159" s="181">
        <f t="shared" ref="Y159" si="790">Z159-X159</f>
        <v>0</v>
      </c>
      <c r="Z159" s="181">
        <f>XI.!$Q160</f>
        <v>0</v>
      </c>
      <c r="AA159" s="181">
        <f t="shared" ref="AA159" si="791">AB159-Z159</f>
        <v>0</v>
      </c>
      <c r="AB159" s="181">
        <f>XII.!$Q160</f>
        <v>0</v>
      </c>
    </row>
    <row r="160" spans="1:31" s="75" customFormat="1" ht="15" customHeight="1" thickBot="1" x14ac:dyDescent="0.35">
      <c r="A160" s="122"/>
      <c r="B160" s="123"/>
      <c r="C160" s="125"/>
      <c r="D160" s="172"/>
      <c r="E160" s="172"/>
      <c r="F160" s="210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</row>
    <row r="161" spans="1:30" ht="14.4" customHeight="1" x14ac:dyDescent="0.3">
      <c r="A161" s="118" t="s">
        <v>135</v>
      </c>
      <c r="B161" s="116"/>
      <c r="C161" s="114" t="str">
        <f>I.!C161</f>
        <v>Podpora kultúry celomestského charakteru - mzdy, odvody</v>
      </c>
      <c r="D161" s="165">
        <f>XII.!Q161</f>
        <v>1213</v>
      </c>
      <c r="E161" s="165">
        <f>I.!Q161</f>
        <v>1213</v>
      </c>
      <c r="F161" s="220">
        <f>I.!$Q162</f>
        <v>88.26</v>
      </c>
      <c r="G161" s="222">
        <f t="shared" ref="G161" si="792">H161-F161</f>
        <v>-88.26</v>
      </c>
      <c r="H161" s="222">
        <f>II.!$Q162</f>
        <v>0</v>
      </c>
      <c r="I161" s="222">
        <f t="shared" ref="I161" si="793">J161-H161</f>
        <v>0</v>
      </c>
      <c r="J161" s="222">
        <f>III.!$Q162</f>
        <v>0</v>
      </c>
      <c r="K161" s="222">
        <f t="shared" ref="K161" si="794">L161-J161</f>
        <v>0</v>
      </c>
      <c r="L161" s="222">
        <f>IV.!$Q162</f>
        <v>0</v>
      </c>
      <c r="M161" s="222">
        <f t="shared" ref="M161" si="795">N161-L161</f>
        <v>0</v>
      </c>
      <c r="N161" s="222">
        <f>V.!$Q162</f>
        <v>0</v>
      </c>
      <c r="O161" s="222">
        <f t="shared" ref="O161" si="796">P161-N161</f>
        <v>0</v>
      </c>
      <c r="P161" s="222">
        <f>VI.!$Q162</f>
        <v>0</v>
      </c>
      <c r="Q161" s="222">
        <f t="shared" ref="Q161" si="797">R161-P161</f>
        <v>0</v>
      </c>
      <c r="R161" s="222">
        <f>VII.!$Q162</f>
        <v>0</v>
      </c>
      <c r="S161" s="222">
        <f t="shared" ref="S161" si="798">T161-R161</f>
        <v>0</v>
      </c>
      <c r="T161" s="222">
        <f>VIII.!$Q162</f>
        <v>0</v>
      </c>
      <c r="U161" s="222">
        <f t="shared" ref="U161" si="799">V161-T161</f>
        <v>0</v>
      </c>
      <c r="V161" s="222">
        <f>IX.!$Q162</f>
        <v>0</v>
      </c>
      <c r="W161" s="222">
        <f t="shared" ref="W161" si="800">X161-V161</f>
        <v>0</v>
      </c>
      <c r="X161" s="222">
        <f>X.!$Q162</f>
        <v>0</v>
      </c>
      <c r="Y161" s="222">
        <f t="shared" ref="Y161" si="801">Z161-X161</f>
        <v>0</v>
      </c>
      <c r="Z161" s="222">
        <f>XI.!$Q162</f>
        <v>0</v>
      </c>
      <c r="AA161" s="222">
        <f t="shared" ref="AA161" si="802">AB161-Z161</f>
        <v>0</v>
      </c>
      <c r="AB161" s="222">
        <f>XII.!$Q162</f>
        <v>0</v>
      </c>
      <c r="AC161" s="69"/>
      <c r="AD161" s="69"/>
    </row>
    <row r="162" spans="1:30" ht="14.4" x14ac:dyDescent="0.3">
      <c r="A162" s="128"/>
      <c r="B162" s="129"/>
      <c r="C162" s="119"/>
      <c r="D162" s="166"/>
      <c r="E162" s="166"/>
      <c r="F162" s="221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69"/>
      <c r="AD162" s="69"/>
    </row>
    <row r="163" spans="1:30" ht="14.4" x14ac:dyDescent="0.3">
      <c r="A163" s="128" t="s">
        <v>135</v>
      </c>
      <c r="B163" s="129"/>
      <c r="C163" s="119" t="str">
        <f>I.!C163</f>
        <v>Dom kultúry - energie</v>
      </c>
      <c r="D163" s="165">
        <f>XII.!Q163</f>
        <v>43550</v>
      </c>
      <c r="E163" s="165">
        <f>I.!Q163</f>
        <v>43550</v>
      </c>
      <c r="F163" s="220">
        <f>I.!$Q164</f>
        <v>80.260000000000005</v>
      </c>
      <c r="G163" s="222">
        <f t="shared" ref="G163" si="803">H163-F163</f>
        <v>-80.260000000000005</v>
      </c>
      <c r="H163" s="222">
        <f>II.!$Q164</f>
        <v>0</v>
      </c>
      <c r="I163" s="222">
        <f t="shared" ref="I163" si="804">J163-H163</f>
        <v>0</v>
      </c>
      <c r="J163" s="222">
        <f>III.!$Q164</f>
        <v>0</v>
      </c>
      <c r="K163" s="222">
        <f t="shared" ref="K163" si="805">L163-J163</f>
        <v>0</v>
      </c>
      <c r="L163" s="222">
        <f>IV.!$Q164</f>
        <v>0</v>
      </c>
      <c r="M163" s="222">
        <f t="shared" ref="M163" si="806">N163-L163</f>
        <v>0</v>
      </c>
      <c r="N163" s="222">
        <f>V.!$Q164</f>
        <v>0</v>
      </c>
      <c r="O163" s="222">
        <f t="shared" ref="O163" si="807">P163-N163</f>
        <v>0</v>
      </c>
      <c r="P163" s="222">
        <f>VI.!$Q164</f>
        <v>0</v>
      </c>
      <c r="Q163" s="222">
        <f t="shared" ref="Q163" si="808">R163-P163</f>
        <v>0</v>
      </c>
      <c r="R163" s="222">
        <f>VII.!$Q164</f>
        <v>0</v>
      </c>
      <c r="S163" s="222">
        <f t="shared" ref="S163" si="809">T163-R163</f>
        <v>0</v>
      </c>
      <c r="T163" s="222">
        <f>VIII.!$Q164</f>
        <v>0</v>
      </c>
      <c r="U163" s="222">
        <f t="shared" ref="U163" si="810">V163-T163</f>
        <v>0</v>
      </c>
      <c r="V163" s="222">
        <f>IX.!$Q164</f>
        <v>0</v>
      </c>
      <c r="W163" s="222">
        <f t="shared" ref="W163" si="811">X163-V163</f>
        <v>0</v>
      </c>
      <c r="X163" s="222">
        <f>X.!$Q164</f>
        <v>0</v>
      </c>
      <c r="Y163" s="222">
        <f t="shared" ref="Y163" si="812">Z163-X163</f>
        <v>0</v>
      </c>
      <c r="Z163" s="222">
        <f>XI.!$Q164</f>
        <v>0</v>
      </c>
      <c r="AA163" s="222">
        <f t="shared" ref="AA163" si="813">AB163-Z163</f>
        <v>0</v>
      </c>
      <c r="AB163" s="222">
        <f>XII.!$Q164</f>
        <v>0</v>
      </c>
      <c r="AC163" s="69"/>
      <c r="AD163" s="69"/>
    </row>
    <row r="164" spans="1:30" ht="14.4" x14ac:dyDescent="0.3">
      <c r="A164" s="128"/>
      <c r="B164" s="129"/>
      <c r="C164" s="119"/>
      <c r="D164" s="166"/>
      <c r="E164" s="166"/>
      <c r="F164" s="221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69"/>
      <c r="AD164" s="69"/>
    </row>
    <row r="165" spans="1:30" ht="14.4" x14ac:dyDescent="0.3">
      <c r="A165" s="128" t="s">
        <v>135</v>
      </c>
      <c r="B165" s="129"/>
      <c r="C165" s="119" t="str">
        <f>I.!C165</f>
        <v xml:space="preserve">Dom kultúry - vybavenie </v>
      </c>
      <c r="D165" s="165">
        <f>XII.!Q165</f>
        <v>1000</v>
      </c>
      <c r="E165" s="165">
        <f>I.!Q165</f>
        <v>1000</v>
      </c>
      <c r="F165" s="220">
        <f>I.!$Q166</f>
        <v>300</v>
      </c>
      <c r="G165" s="222">
        <f t="shared" ref="G165" si="814">H165-F165</f>
        <v>-300</v>
      </c>
      <c r="H165" s="222">
        <f>II.!$Q166</f>
        <v>0</v>
      </c>
      <c r="I165" s="222">
        <f t="shared" ref="I165" si="815">J165-H165</f>
        <v>0</v>
      </c>
      <c r="J165" s="222">
        <f>III.!$Q166</f>
        <v>0</v>
      </c>
      <c r="K165" s="222">
        <f t="shared" ref="K165" si="816">L165-J165</f>
        <v>0</v>
      </c>
      <c r="L165" s="222">
        <f>IV.!$Q166</f>
        <v>0</v>
      </c>
      <c r="M165" s="222">
        <f t="shared" ref="M165" si="817">N165-L165</f>
        <v>0</v>
      </c>
      <c r="N165" s="222">
        <f>V.!$Q166</f>
        <v>0</v>
      </c>
      <c r="O165" s="222">
        <f t="shared" ref="O165" si="818">P165-N165</f>
        <v>0</v>
      </c>
      <c r="P165" s="222">
        <f>VI.!$Q166</f>
        <v>0</v>
      </c>
      <c r="Q165" s="222">
        <f t="shared" ref="Q165" si="819">R165-P165</f>
        <v>0</v>
      </c>
      <c r="R165" s="222">
        <f>VII.!$Q166</f>
        <v>0</v>
      </c>
      <c r="S165" s="222">
        <f t="shared" ref="S165" si="820">T165-R165</f>
        <v>0</v>
      </c>
      <c r="T165" s="222">
        <f>VIII.!$Q166</f>
        <v>0</v>
      </c>
      <c r="U165" s="222">
        <f t="shared" ref="U165" si="821">V165-T165</f>
        <v>0</v>
      </c>
      <c r="V165" s="222">
        <f>IX.!$Q166</f>
        <v>0</v>
      </c>
      <c r="W165" s="222">
        <f t="shared" ref="W165" si="822">X165-V165</f>
        <v>0</v>
      </c>
      <c r="X165" s="222">
        <f>X.!$Q166</f>
        <v>0</v>
      </c>
      <c r="Y165" s="222">
        <f t="shared" ref="Y165" si="823">Z165-X165</f>
        <v>0</v>
      </c>
      <c r="Z165" s="222">
        <f>XI.!$Q166</f>
        <v>0</v>
      </c>
      <c r="AA165" s="222">
        <f t="shared" ref="AA165" si="824">AB165-Z165</f>
        <v>0</v>
      </c>
      <c r="AB165" s="222">
        <f>XII.!$Q166</f>
        <v>0</v>
      </c>
      <c r="AC165" s="69"/>
      <c r="AD165" s="69"/>
    </row>
    <row r="166" spans="1:30" ht="14.4" x14ac:dyDescent="0.3">
      <c r="A166" s="128"/>
      <c r="B166" s="129"/>
      <c r="C166" s="119"/>
      <c r="D166" s="166"/>
      <c r="E166" s="166"/>
      <c r="F166" s="221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69"/>
      <c r="AD166" s="69"/>
    </row>
    <row r="167" spans="1:30" ht="14.4" customHeight="1" x14ac:dyDescent="0.3">
      <c r="A167" s="128" t="s">
        <v>135</v>
      </c>
      <c r="B167" s="129"/>
      <c r="C167" s="119" t="str">
        <f>I.!C167</f>
        <v>Dom kultúry - prenájom prevádzkových strojov a zariadení</v>
      </c>
      <c r="D167" s="165">
        <f>XII.!Q167</f>
        <v>1500</v>
      </c>
      <c r="E167" s="165">
        <f>I.!Q167</f>
        <v>1500</v>
      </c>
      <c r="F167" s="220">
        <f>I.!$Q168</f>
        <v>0</v>
      </c>
      <c r="G167" s="222">
        <f t="shared" ref="G167" si="825">H167-F167</f>
        <v>0</v>
      </c>
      <c r="H167" s="222">
        <f>II.!$Q168</f>
        <v>0</v>
      </c>
      <c r="I167" s="222">
        <f t="shared" ref="I167" si="826">J167-H167</f>
        <v>0</v>
      </c>
      <c r="J167" s="222">
        <f>III.!$Q168</f>
        <v>0</v>
      </c>
      <c r="K167" s="222">
        <f t="shared" ref="K167" si="827">L167-J167</f>
        <v>0</v>
      </c>
      <c r="L167" s="222">
        <f>IV.!$Q168</f>
        <v>0</v>
      </c>
      <c r="M167" s="222">
        <f t="shared" ref="M167" si="828">N167-L167</f>
        <v>0</v>
      </c>
      <c r="N167" s="222">
        <f>V.!$Q168</f>
        <v>0</v>
      </c>
      <c r="O167" s="222">
        <f t="shared" ref="O167" si="829">P167-N167</f>
        <v>0</v>
      </c>
      <c r="P167" s="222">
        <f>VI.!$Q168</f>
        <v>0</v>
      </c>
      <c r="Q167" s="222">
        <f t="shared" ref="Q167" si="830">R167-P167</f>
        <v>0</v>
      </c>
      <c r="R167" s="222">
        <f>VII.!$Q168</f>
        <v>0</v>
      </c>
      <c r="S167" s="222">
        <f t="shared" ref="S167" si="831">T167-R167</f>
        <v>0</v>
      </c>
      <c r="T167" s="222">
        <f>VIII.!$Q168</f>
        <v>0</v>
      </c>
      <c r="U167" s="222">
        <f t="shared" ref="U167" si="832">V167-T167</f>
        <v>0</v>
      </c>
      <c r="V167" s="222">
        <f>IX.!$Q168</f>
        <v>0</v>
      </c>
      <c r="W167" s="222">
        <f t="shared" ref="W167" si="833">X167-V167</f>
        <v>0</v>
      </c>
      <c r="X167" s="222">
        <f>X.!$Q168</f>
        <v>0</v>
      </c>
      <c r="Y167" s="222">
        <f t="shared" ref="Y167" si="834">Z167-X167</f>
        <v>0</v>
      </c>
      <c r="Z167" s="222">
        <f>XI.!$Q168</f>
        <v>0</v>
      </c>
      <c r="AA167" s="222">
        <f t="shared" ref="AA167" si="835">AB167-Z167</f>
        <v>0</v>
      </c>
      <c r="AB167" s="222">
        <f>XII.!$Q168</f>
        <v>0</v>
      </c>
      <c r="AC167" s="69"/>
      <c r="AD167" s="69"/>
    </row>
    <row r="168" spans="1:30" ht="14.4" x14ac:dyDescent="0.3">
      <c r="A168" s="128"/>
      <c r="B168" s="129"/>
      <c r="C168" s="119"/>
      <c r="D168" s="166"/>
      <c r="E168" s="166"/>
      <c r="F168" s="221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69"/>
      <c r="AD168" s="69"/>
    </row>
    <row r="169" spans="1:30" ht="14.4" x14ac:dyDescent="0.3">
      <c r="A169" s="128" t="s">
        <v>135</v>
      </c>
      <c r="B169" s="129"/>
      <c r="C169" s="119" t="str">
        <f>I.!C169</f>
        <v>Dom kultúry - všeobecný materiál</v>
      </c>
      <c r="D169" s="165">
        <f>XII.!Q169</f>
        <v>2500</v>
      </c>
      <c r="E169" s="165">
        <f>I.!Q169</f>
        <v>2500</v>
      </c>
      <c r="F169" s="220">
        <f>I.!$Q170</f>
        <v>444.46</v>
      </c>
      <c r="G169" s="222">
        <f t="shared" ref="G169" si="836">H169-F169</f>
        <v>-444.46</v>
      </c>
      <c r="H169" s="222">
        <f>II.!$Q170</f>
        <v>0</v>
      </c>
      <c r="I169" s="222">
        <f t="shared" ref="I169" si="837">J169-H169</f>
        <v>0</v>
      </c>
      <c r="J169" s="222">
        <f>III.!$Q170</f>
        <v>0</v>
      </c>
      <c r="K169" s="222">
        <f t="shared" ref="K169" si="838">L169-J169</f>
        <v>0</v>
      </c>
      <c r="L169" s="222">
        <f>IV.!$Q170</f>
        <v>0</v>
      </c>
      <c r="M169" s="222">
        <f t="shared" ref="M169" si="839">N169-L169</f>
        <v>0</v>
      </c>
      <c r="N169" s="222">
        <f>V.!$Q170</f>
        <v>0</v>
      </c>
      <c r="O169" s="222">
        <f t="shared" ref="O169" si="840">P169-N169</f>
        <v>0</v>
      </c>
      <c r="P169" s="222">
        <f>VI.!$Q170</f>
        <v>0</v>
      </c>
      <c r="Q169" s="222">
        <f t="shared" ref="Q169" si="841">R169-P169</f>
        <v>0</v>
      </c>
      <c r="R169" s="222">
        <f>VII.!$Q170</f>
        <v>0</v>
      </c>
      <c r="S169" s="222">
        <f t="shared" ref="S169" si="842">T169-R169</f>
        <v>0</v>
      </c>
      <c r="T169" s="222">
        <f>VIII.!$Q170</f>
        <v>0</v>
      </c>
      <c r="U169" s="222">
        <f t="shared" ref="U169" si="843">V169-T169</f>
        <v>0</v>
      </c>
      <c r="V169" s="222">
        <f>IX.!$Q170</f>
        <v>0</v>
      </c>
      <c r="W169" s="222">
        <f t="shared" ref="W169" si="844">X169-V169</f>
        <v>0</v>
      </c>
      <c r="X169" s="222">
        <f>X.!$Q170</f>
        <v>0</v>
      </c>
      <c r="Y169" s="222">
        <f t="shared" ref="Y169" si="845">Z169-X169</f>
        <v>0</v>
      </c>
      <c r="Z169" s="222">
        <f>XI.!$Q170</f>
        <v>0</v>
      </c>
      <c r="AA169" s="222">
        <f t="shared" ref="AA169" si="846">AB169-Z169</f>
        <v>0</v>
      </c>
      <c r="AB169" s="222">
        <f>XII.!$Q170</f>
        <v>0</v>
      </c>
      <c r="AC169" s="69"/>
      <c r="AD169" s="69"/>
    </row>
    <row r="170" spans="1:30" ht="14.4" x14ac:dyDescent="0.3">
      <c r="A170" s="128"/>
      <c r="B170" s="129"/>
      <c r="C170" s="119"/>
      <c r="D170" s="166"/>
      <c r="E170" s="166"/>
      <c r="F170" s="221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69"/>
      <c r="AD170" s="69"/>
    </row>
    <row r="171" spans="1:30" ht="15" customHeight="1" x14ac:dyDescent="0.3">
      <c r="A171" s="128" t="s">
        <v>135</v>
      </c>
      <c r="B171" s="129"/>
      <c r="C171" s="119" t="str">
        <f>I.!C171</f>
        <v xml:space="preserve">Dom kultúry - reprezentačné </v>
      </c>
      <c r="D171" s="165">
        <f>XII.!Q171</f>
        <v>2000</v>
      </c>
      <c r="E171" s="165">
        <f>I.!Q171</f>
        <v>2000</v>
      </c>
      <c r="F171" s="220">
        <f>I.!$Q172</f>
        <v>43.99</v>
      </c>
      <c r="G171" s="222">
        <f t="shared" ref="G171" si="847">H171-F171</f>
        <v>-43.99</v>
      </c>
      <c r="H171" s="222">
        <f>II.!$Q172</f>
        <v>0</v>
      </c>
      <c r="I171" s="222">
        <f t="shared" ref="I171" si="848">J171-H171</f>
        <v>0</v>
      </c>
      <c r="J171" s="222">
        <f>III.!$Q172</f>
        <v>0</v>
      </c>
      <c r="K171" s="222">
        <f t="shared" ref="K171" si="849">L171-J171</f>
        <v>0</v>
      </c>
      <c r="L171" s="222">
        <f>IV.!$Q172</f>
        <v>0</v>
      </c>
      <c r="M171" s="222">
        <f t="shared" ref="M171" si="850">N171-L171</f>
        <v>0</v>
      </c>
      <c r="N171" s="222">
        <f>V.!$Q172</f>
        <v>0</v>
      </c>
      <c r="O171" s="222">
        <f t="shared" ref="O171" si="851">P171-N171</f>
        <v>0</v>
      </c>
      <c r="P171" s="222">
        <f>VI.!$Q172</f>
        <v>0</v>
      </c>
      <c r="Q171" s="222">
        <f t="shared" ref="Q171" si="852">R171-P171</f>
        <v>0</v>
      </c>
      <c r="R171" s="222">
        <f>VII.!$Q172</f>
        <v>0</v>
      </c>
      <c r="S171" s="222">
        <f t="shared" ref="S171" si="853">T171-R171</f>
        <v>0</v>
      </c>
      <c r="T171" s="222">
        <f>VIII.!$Q172</f>
        <v>0</v>
      </c>
      <c r="U171" s="222">
        <f t="shared" ref="U171" si="854">V171-T171</f>
        <v>0</v>
      </c>
      <c r="V171" s="222">
        <f>IX.!$Q172</f>
        <v>0</v>
      </c>
      <c r="W171" s="222">
        <f t="shared" ref="W171" si="855">X171-V171</f>
        <v>0</v>
      </c>
      <c r="X171" s="222">
        <f>X.!$Q172</f>
        <v>0</v>
      </c>
      <c r="Y171" s="222">
        <f t="shared" ref="Y171" si="856">Z171-X171</f>
        <v>0</v>
      </c>
      <c r="Z171" s="222">
        <f>XI.!$Q172</f>
        <v>0</v>
      </c>
      <c r="AA171" s="222">
        <f t="shared" ref="AA171" si="857">AB171-Z171</f>
        <v>0</v>
      </c>
      <c r="AB171" s="222">
        <f>XII.!$Q172</f>
        <v>0</v>
      </c>
      <c r="AC171" s="69"/>
      <c r="AD171" s="69"/>
    </row>
    <row r="172" spans="1:30" ht="14.4" x14ac:dyDescent="0.3">
      <c r="A172" s="128"/>
      <c r="B172" s="129"/>
      <c r="C172" s="119"/>
      <c r="D172" s="166"/>
      <c r="E172" s="166"/>
      <c r="F172" s="221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69"/>
      <c r="AD172" s="69"/>
    </row>
    <row r="173" spans="1:30" ht="14.4" x14ac:dyDescent="0.3">
      <c r="A173" s="128" t="s">
        <v>135</v>
      </c>
      <c r="B173" s="129"/>
      <c r="C173" s="119" t="str">
        <f>I.!C173</f>
        <v>Dom kultúry - údržba strojov a zariadení</v>
      </c>
      <c r="D173" s="165">
        <f>XII.!Q173</f>
        <v>3000</v>
      </c>
      <c r="E173" s="165">
        <f>I.!Q173</f>
        <v>3000</v>
      </c>
      <c r="F173" s="220">
        <f>I.!$Q174</f>
        <v>0</v>
      </c>
      <c r="G173" s="222">
        <f t="shared" ref="G173" si="858">H173-F173</f>
        <v>0</v>
      </c>
      <c r="H173" s="222">
        <f>II.!$Q174</f>
        <v>0</v>
      </c>
      <c r="I173" s="222">
        <f t="shared" ref="I173" si="859">J173-H173</f>
        <v>0</v>
      </c>
      <c r="J173" s="222">
        <f>III.!$Q174</f>
        <v>0</v>
      </c>
      <c r="K173" s="222">
        <f t="shared" ref="K173" si="860">L173-J173</f>
        <v>0</v>
      </c>
      <c r="L173" s="222">
        <f>IV.!$Q174</f>
        <v>0</v>
      </c>
      <c r="M173" s="222">
        <f t="shared" ref="M173" si="861">N173-L173</f>
        <v>0</v>
      </c>
      <c r="N173" s="222">
        <f>V.!$Q174</f>
        <v>0</v>
      </c>
      <c r="O173" s="222">
        <f t="shared" ref="O173" si="862">P173-N173</f>
        <v>0</v>
      </c>
      <c r="P173" s="222">
        <f>VI.!$Q174</f>
        <v>0</v>
      </c>
      <c r="Q173" s="222">
        <f t="shared" ref="Q173" si="863">R173-P173</f>
        <v>0</v>
      </c>
      <c r="R173" s="222">
        <f>VII.!$Q174</f>
        <v>0</v>
      </c>
      <c r="S173" s="222">
        <f t="shared" ref="S173" si="864">T173-R173</f>
        <v>0</v>
      </c>
      <c r="T173" s="222">
        <f>VIII.!$Q174</f>
        <v>0</v>
      </c>
      <c r="U173" s="222">
        <f t="shared" ref="U173" si="865">V173-T173</f>
        <v>0</v>
      </c>
      <c r="V173" s="222">
        <f>IX.!$Q174</f>
        <v>0</v>
      </c>
      <c r="W173" s="222">
        <f t="shared" ref="W173" si="866">X173-V173</f>
        <v>0</v>
      </c>
      <c r="X173" s="222">
        <f>X.!$Q174</f>
        <v>0</v>
      </c>
      <c r="Y173" s="222">
        <f t="shared" ref="Y173" si="867">Z173-X173</f>
        <v>0</v>
      </c>
      <c r="Z173" s="222">
        <f>XI.!$Q174</f>
        <v>0</v>
      </c>
      <c r="AA173" s="222">
        <f t="shared" ref="AA173" si="868">AB173-Z173</f>
        <v>0</v>
      </c>
      <c r="AB173" s="222">
        <f>XII.!$Q174</f>
        <v>0</v>
      </c>
      <c r="AC173" s="69"/>
      <c r="AD173" s="69"/>
    </row>
    <row r="174" spans="1:30" ht="14.4" x14ac:dyDescent="0.3">
      <c r="A174" s="128"/>
      <c r="B174" s="129"/>
      <c r="C174" s="119"/>
      <c r="D174" s="166"/>
      <c r="E174" s="166"/>
      <c r="F174" s="221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69"/>
      <c r="AD174" s="69"/>
    </row>
    <row r="175" spans="1:30" ht="14.4" x14ac:dyDescent="0.3">
      <c r="A175" s="128" t="s">
        <v>135</v>
      </c>
      <c r="B175" s="129"/>
      <c r="C175" s="119" t="str">
        <f>I.!C175</f>
        <v>Dom kultúry -prevádzka strojov a zariadení</v>
      </c>
      <c r="D175" s="165">
        <f>XII.!Q175</f>
        <v>1000</v>
      </c>
      <c r="E175" s="165">
        <f>I.!Q175</f>
        <v>1000</v>
      </c>
      <c r="F175" s="220">
        <f>I.!$Q176</f>
        <v>0</v>
      </c>
      <c r="G175" s="222">
        <f t="shared" ref="G175" si="869">H175-F175</f>
        <v>0</v>
      </c>
      <c r="H175" s="222">
        <f>II.!$Q176</f>
        <v>0</v>
      </c>
      <c r="I175" s="222">
        <f t="shared" ref="I175" si="870">J175-H175</f>
        <v>0</v>
      </c>
      <c r="J175" s="222">
        <f>III.!$Q176</f>
        <v>0</v>
      </c>
      <c r="K175" s="222">
        <f t="shared" ref="K175" si="871">L175-J175</f>
        <v>0</v>
      </c>
      <c r="L175" s="222">
        <f>IV.!$Q176</f>
        <v>0</v>
      </c>
      <c r="M175" s="222">
        <f t="shared" ref="M175" si="872">N175-L175</f>
        <v>0</v>
      </c>
      <c r="N175" s="222">
        <f>V.!$Q176</f>
        <v>0</v>
      </c>
      <c r="O175" s="222">
        <f t="shared" ref="O175" si="873">P175-N175</f>
        <v>0</v>
      </c>
      <c r="P175" s="222">
        <f>VI.!$Q176</f>
        <v>0</v>
      </c>
      <c r="Q175" s="222">
        <f t="shared" ref="Q175" si="874">R175-P175</f>
        <v>0</v>
      </c>
      <c r="R175" s="222">
        <f>VII.!$Q176</f>
        <v>0</v>
      </c>
      <c r="S175" s="222">
        <f t="shared" ref="S175" si="875">T175-R175</f>
        <v>0</v>
      </c>
      <c r="T175" s="222">
        <f>VIII.!$Q176</f>
        <v>0</v>
      </c>
      <c r="U175" s="222">
        <f t="shared" ref="U175" si="876">V175-T175</f>
        <v>0</v>
      </c>
      <c r="V175" s="222">
        <f>IX.!$Q176</f>
        <v>0</v>
      </c>
      <c r="W175" s="222">
        <f t="shared" ref="W175" si="877">X175-V175</f>
        <v>0</v>
      </c>
      <c r="X175" s="222">
        <f>X.!$Q176</f>
        <v>0</v>
      </c>
      <c r="Y175" s="222">
        <f t="shared" ref="Y175" si="878">Z175-X175</f>
        <v>0</v>
      </c>
      <c r="Z175" s="222">
        <f>XI.!$Q176</f>
        <v>0</v>
      </c>
      <c r="AA175" s="222">
        <f t="shared" ref="AA175" si="879">AB175-Z175</f>
        <v>0</v>
      </c>
      <c r="AB175" s="222">
        <f>XII.!$Q176</f>
        <v>0</v>
      </c>
      <c r="AC175" s="69"/>
      <c r="AD175" s="69"/>
    </row>
    <row r="176" spans="1:30" ht="14.4" x14ac:dyDescent="0.3">
      <c r="A176" s="128"/>
      <c r="B176" s="129"/>
      <c r="C176" s="119"/>
      <c r="D176" s="166"/>
      <c r="E176" s="166"/>
      <c r="F176" s="221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69"/>
      <c r="AD176" s="69"/>
    </row>
    <row r="177" spans="1:28" x14ac:dyDescent="0.3">
      <c r="A177" s="128" t="s">
        <v>135</v>
      </c>
      <c r="B177" s="129"/>
      <c r="C177" s="119" t="str">
        <f>I.!C177</f>
        <v xml:space="preserve">Dom kultúry - ostatné služby  </v>
      </c>
      <c r="D177" s="165">
        <f>XII.!Q177</f>
        <v>36400</v>
      </c>
      <c r="E177" s="165">
        <f>I.!Q177</f>
        <v>36400</v>
      </c>
      <c r="F177" s="220">
        <f>I.!$Q178</f>
        <v>737.44</v>
      </c>
      <c r="G177" s="222">
        <f t="shared" ref="G177" si="880">H177-F177</f>
        <v>-737.44</v>
      </c>
      <c r="H177" s="222">
        <f>II.!$Q178</f>
        <v>0</v>
      </c>
      <c r="I177" s="222">
        <f t="shared" ref="I177" si="881">J177-H177</f>
        <v>0</v>
      </c>
      <c r="J177" s="222">
        <f>III.!$Q178</f>
        <v>0</v>
      </c>
      <c r="K177" s="222">
        <f t="shared" ref="K177" si="882">L177-J177</f>
        <v>0</v>
      </c>
      <c r="L177" s="222">
        <f>IV.!$Q178</f>
        <v>0</v>
      </c>
      <c r="M177" s="222">
        <f t="shared" ref="M177" si="883">N177-L177</f>
        <v>0</v>
      </c>
      <c r="N177" s="222">
        <f>V.!$Q178</f>
        <v>0</v>
      </c>
      <c r="O177" s="222">
        <f t="shared" ref="O177" si="884">P177-N177</f>
        <v>0</v>
      </c>
      <c r="P177" s="222">
        <f>VI.!$Q178</f>
        <v>0</v>
      </c>
      <c r="Q177" s="222">
        <f t="shared" ref="Q177" si="885">R177-P177</f>
        <v>0</v>
      </c>
      <c r="R177" s="222">
        <f>VII.!$Q178</f>
        <v>0</v>
      </c>
      <c r="S177" s="222">
        <f t="shared" ref="S177" si="886">T177-R177</f>
        <v>0</v>
      </c>
      <c r="T177" s="222">
        <f>VIII.!$Q178</f>
        <v>0</v>
      </c>
      <c r="U177" s="222">
        <f t="shared" ref="U177" si="887">V177-T177</f>
        <v>0</v>
      </c>
      <c r="V177" s="222">
        <f>IX.!$Q178</f>
        <v>0</v>
      </c>
      <c r="W177" s="222">
        <f t="shared" ref="W177" si="888">X177-V177</f>
        <v>0</v>
      </c>
      <c r="X177" s="222">
        <f>X.!$Q178</f>
        <v>0</v>
      </c>
      <c r="Y177" s="222">
        <f t="shared" ref="Y177" si="889">Z177-X177</f>
        <v>0</v>
      </c>
      <c r="Z177" s="222">
        <f>XI.!$Q178</f>
        <v>0</v>
      </c>
      <c r="AA177" s="222">
        <f t="shared" ref="AA177" si="890">AB177-Z177</f>
        <v>0</v>
      </c>
      <c r="AB177" s="222">
        <f>XII.!$Q178</f>
        <v>0</v>
      </c>
    </row>
    <row r="178" spans="1:28" x14ac:dyDescent="0.3">
      <c r="A178" s="128"/>
      <c r="B178" s="129"/>
      <c r="C178" s="119"/>
      <c r="D178" s="166"/>
      <c r="E178" s="166"/>
      <c r="F178" s="221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</row>
    <row r="179" spans="1:28" x14ac:dyDescent="0.3">
      <c r="A179" s="128" t="s">
        <v>135</v>
      </c>
      <c r="B179" s="129"/>
      <c r="C179" s="119" t="str">
        <f>I.!C179</f>
        <v>Klub dôchodcov - energie</v>
      </c>
      <c r="D179" s="165">
        <f>XII.!Q179</f>
        <v>3500</v>
      </c>
      <c r="E179" s="165">
        <f>I.!Q179</f>
        <v>3500</v>
      </c>
      <c r="F179" s="223">
        <f>I.!$Q180</f>
        <v>0</v>
      </c>
      <c r="G179" s="222">
        <f t="shared" ref="G179" si="891">H179-F179</f>
        <v>0</v>
      </c>
      <c r="H179" s="222">
        <f>II.!$Q180</f>
        <v>0</v>
      </c>
      <c r="I179" s="222">
        <f t="shared" ref="I179" si="892">J179-H179</f>
        <v>0</v>
      </c>
      <c r="J179" s="222">
        <f>III.!$Q180</f>
        <v>0</v>
      </c>
      <c r="K179" s="222">
        <f t="shared" ref="K179" si="893">L179-J179</f>
        <v>0</v>
      </c>
      <c r="L179" s="222">
        <f>IV.!$Q180</f>
        <v>0</v>
      </c>
      <c r="M179" s="222">
        <f t="shared" ref="M179" si="894">N179-L179</f>
        <v>0</v>
      </c>
      <c r="N179" s="222">
        <f>V.!$Q180</f>
        <v>0</v>
      </c>
      <c r="O179" s="222">
        <f t="shared" ref="O179" si="895">P179-N179</f>
        <v>0</v>
      </c>
      <c r="P179" s="222">
        <f>VI.!$Q180</f>
        <v>0</v>
      </c>
      <c r="Q179" s="222">
        <f t="shared" ref="Q179" si="896">R179-P179</f>
        <v>0</v>
      </c>
      <c r="R179" s="222">
        <f>VII.!$Q180</f>
        <v>0</v>
      </c>
      <c r="S179" s="222">
        <f t="shared" ref="S179" si="897">T179-R179</f>
        <v>0</v>
      </c>
      <c r="T179" s="222">
        <f>VIII.!$Q180</f>
        <v>0</v>
      </c>
      <c r="U179" s="222">
        <f t="shared" ref="U179" si="898">V179-T179</f>
        <v>0</v>
      </c>
      <c r="V179" s="222">
        <f>IX.!$Q180</f>
        <v>0</v>
      </c>
      <c r="W179" s="222">
        <f t="shared" ref="W179" si="899">X179-V179</f>
        <v>0</v>
      </c>
      <c r="X179" s="222">
        <f>X.!$Q180</f>
        <v>0</v>
      </c>
      <c r="Y179" s="222">
        <f t="shared" ref="Y179" si="900">Z179-X179</f>
        <v>0</v>
      </c>
      <c r="Z179" s="222">
        <f>XI.!$Q180</f>
        <v>0</v>
      </c>
      <c r="AA179" s="222">
        <f t="shared" ref="AA179" si="901">AB179-Z179</f>
        <v>0</v>
      </c>
      <c r="AB179" s="222">
        <f>XII.!$Q180</f>
        <v>0</v>
      </c>
    </row>
    <row r="180" spans="1:28" x14ac:dyDescent="0.3">
      <c r="A180" s="128"/>
      <c r="B180" s="129"/>
      <c r="C180" s="119"/>
      <c r="D180" s="166"/>
      <c r="E180" s="166"/>
      <c r="F180" s="200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</row>
    <row r="181" spans="1:28" x14ac:dyDescent="0.3">
      <c r="A181" s="128" t="s">
        <v>135</v>
      </c>
      <c r="B181" s="129"/>
      <c r="C181" s="119" t="str">
        <f>I.!C181</f>
        <v>Všeobecný materiál</v>
      </c>
      <c r="D181" s="165">
        <f>XII.!Q181</f>
        <v>150</v>
      </c>
      <c r="E181" s="165">
        <f>I.!Q181</f>
        <v>150</v>
      </c>
      <c r="F181" s="223">
        <f>I.!$Q182</f>
        <v>0</v>
      </c>
      <c r="G181" s="222">
        <f t="shared" ref="G181" si="902">H181-F181</f>
        <v>0</v>
      </c>
      <c r="H181" s="222">
        <f>II.!$Q182</f>
        <v>0</v>
      </c>
      <c r="I181" s="222">
        <f t="shared" ref="I181" si="903">J181-H181</f>
        <v>0</v>
      </c>
      <c r="J181" s="222">
        <f>III.!$Q182</f>
        <v>0</v>
      </c>
      <c r="K181" s="222">
        <f t="shared" ref="K181" si="904">L181-J181</f>
        <v>0</v>
      </c>
      <c r="L181" s="222">
        <f>IV.!$Q182</f>
        <v>0</v>
      </c>
      <c r="M181" s="222">
        <f t="shared" ref="M181" si="905">N181-L181</f>
        <v>0</v>
      </c>
      <c r="N181" s="222">
        <f>V.!$Q182</f>
        <v>0</v>
      </c>
      <c r="O181" s="222">
        <f t="shared" ref="O181" si="906">P181-N181</f>
        <v>0</v>
      </c>
      <c r="P181" s="222">
        <f>VI.!$Q182</f>
        <v>0</v>
      </c>
      <c r="Q181" s="222">
        <f t="shared" ref="Q181" si="907">R181-P181</f>
        <v>0</v>
      </c>
      <c r="R181" s="222">
        <f>VII.!$Q182</f>
        <v>0</v>
      </c>
      <c r="S181" s="222">
        <f t="shared" ref="S181" si="908">T181-R181</f>
        <v>0</v>
      </c>
      <c r="T181" s="222">
        <f>VIII.!$Q182</f>
        <v>0</v>
      </c>
      <c r="U181" s="222">
        <f t="shared" ref="U181" si="909">V181-T181</f>
        <v>0</v>
      </c>
      <c r="V181" s="222">
        <f>IX.!$Q182</f>
        <v>0</v>
      </c>
      <c r="W181" s="222">
        <f t="shared" ref="W181" si="910">X181-V181</f>
        <v>0</v>
      </c>
      <c r="X181" s="222">
        <f>X.!$Q182</f>
        <v>0</v>
      </c>
      <c r="Y181" s="222">
        <f t="shared" ref="Y181" si="911">Z181-X181</f>
        <v>0</v>
      </c>
      <c r="Z181" s="222">
        <f>XI.!$Q182</f>
        <v>0</v>
      </c>
      <c r="AA181" s="222">
        <f t="shared" ref="AA181" si="912">AB181-Z181</f>
        <v>0</v>
      </c>
      <c r="AB181" s="222">
        <f>XII.!$Q182</f>
        <v>0</v>
      </c>
    </row>
    <row r="182" spans="1:28" x14ac:dyDescent="0.3">
      <c r="A182" s="128"/>
      <c r="B182" s="129"/>
      <c r="C182" s="119"/>
      <c r="D182" s="166"/>
      <c r="E182" s="166"/>
      <c r="F182" s="200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</row>
    <row r="183" spans="1:28" x14ac:dyDescent="0.3">
      <c r="A183" s="128" t="s">
        <v>255</v>
      </c>
      <c r="B183" s="129"/>
      <c r="C183" s="119" t="str">
        <f>I.!C183</f>
        <v>Obnova kaplnky sv. Juliany</v>
      </c>
      <c r="D183" s="161">
        <f>XII.!Q183</f>
        <v>2540</v>
      </c>
      <c r="E183" s="162">
        <f>I.!Q183</f>
        <v>2540</v>
      </c>
      <c r="F183" s="163">
        <f>I.!$Q184</f>
        <v>0</v>
      </c>
      <c r="G183" s="160">
        <f t="shared" ref="G183" si="913">H183-F183</f>
        <v>0</v>
      </c>
      <c r="H183" s="160">
        <f>II.!$Q184</f>
        <v>0</v>
      </c>
      <c r="I183" s="160">
        <f t="shared" ref="I183" si="914">J183-H183</f>
        <v>0</v>
      </c>
      <c r="J183" s="160">
        <f>III.!$Q184</f>
        <v>0</v>
      </c>
      <c r="K183" s="160">
        <f t="shared" ref="K183" si="915">L183-J183</f>
        <v>0</v>
      </c>
      <c r="L183" s="160">
        <f>IV.!$Q184</f>
        <v>0</v>
      </c>
      <c r="M183" s="160">
        <f t="shared" ref="M183" si="916">N183-L183</f>
        <v>0</v>
      </c>
      <c r="N183" s="160">
        <f>V.!$Q184</f>
        <v>0</v>
      </c>
      <c r="O183" s="160">
        <f t="shared" ref="O183" si="917">P183-N183</f>
        <v>0</v>
      </c>
      <c r="P183" s="160">
        <f>VI.!$Q184</f>
        <v>0</v>
      </c>
      <c r="Q183" s="160">
        <f t="shared" ref="Q183" si="918">R183-P183</f>
        <v>0</v>
      </c>
      <c r="R183" s="160">
        <f>VII.!$Q184</f>
        <v>0</v>
      </c>
      <c r="S183" s="160">
        <f t="shared" ref="S183" si="919">T183-R183</f>
        <v>0</v>
      </c>
      <c r="T183" s="160">
        <f>VIII.!$Q184</f>
        <v>0</v>
      </c>
      <c r="U183" s="160">
        <f t="shared" ref="U183" si="920">V183-T183</f>
        <v>0</v>
      </c>
      <c r="V183" s="160">
        <f>IX.!$Q184</f>
        <v>0</v>
      </c>
      <c r="W183" s="160">
        <f t="shared" ref="W183" si="921">X183-V183</f>
        <v>0</v>
      </c>
      <c r="X183" s="160">
        <f>X.!$Q184</f>
        <v>0</v>
      </c>
      <c r="Y183" s="160">
        <f t="shared" ref="Y183" si="922">Z183-X183</f>
        <v>0</v>
      </c>
      <c r="Z183" s="160">
        <f>XI.!$Q184</f>
        <v>0</v>
      </c>
      <c r="AA183" s="160">
        <f t="shared" ref="AA183" si="923">AB183-Z183</f>
        <v>0</v>
      </c>
      <c r="AB183" s="160">
        <f>XII.!$Q184</f>
        <v>0</v>
      </c>
    </row>
    <row r="184" spans="1:28" x14ac:dyDescent="0.3">
      <c r="A184" s="128"/>
      <c r="B184" s="129"/>
      <c r="C184" s="119"/>
      <c r="D184" s="161"/>
      <c r="E184" s="162"/>
      <c r="F184" s="163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</row>
    <row r="185" spans="1:28" ht="13.8" customHeight="1" x14ac:dyDescent="0.3">
      <c r="A185" s="128" t="s">
        <v>135</v>
      </c>
      <c r="B185" s="129"/>
      <c r="C185" s="119" t="str">
        <f>I.!C185</f>
        <v>Ohňostroj</v>
      </c>
      <c r="D185" s="161">
        <f>XII.!Q185</f>
        <v>1500</v>
      </c>
      <c r="E185" s="162">
        <f>I.!Q185</f>
        <v>1500</v>
      </c>
      <c r="F185" s="163">
        <f>I.!$Q186</f>
        <v>1000</v>
      </c>
      <c r="G185" s="160">
        <f t="shared" ref="G185" si="924">H185-F185</f>
        <v>-1000</v>
      </c>
      <c r="H185" s="160">
        <f>II.!$Q186</f>
        <v>0</v>
      </c>
      <c r="I185" s="160">
        <f t="shared" ref="I185" si="925">J185-H185</f>
        <v>0</v>
      </c>
      <c r="J185" s="160">
        <f>III.!$Q186</f>
        <v>0</v>
      </c>
      <c r="K185" s="160">
        <f t="shared" ref="K185" si="926">L185-J185</f>
        <v>0</v>
      </c>
      <c r="L185" s="160">
        <f>IV.!$Q186</f>
        <v>0</v>
      </c>
      <c r="M185" s="160">
        <f t="shared" ref="M185" si="927">N185-L185</f>
        <v>0</v>
      </c>
      <c r="N185" s="160">
        <f>V.!$Q186</f>
        <v>0</v>
      </c>
      <c r="O185" s="160">
        <f t="shared" ref="O185" si="928">P185-N185</f>
        <v>0</v>
      </c>
      <c r="P185" s="160">
        <f>VI.!$Q186</f>
        <v>0</v>
      </c>
      <c r="Q185" s="160">
        <f t="shared" ref="Q185" si="929">R185-P185</f>
        <v>0</v>
      </c>
      <c r="R185" s="160">
        <f>VII.!$Q186</f>
        <v>0</v>
      </c>
      <c r="S185" s="160">
        <f t="shared" ref="S185" si="930">T185-R185</f>
        <v>0</v>
      </c>
      <c r="T185" s="160">
        <f>VIII.!$Q186</f>
        <v>0</v>
      </c>
      <c r="U185" s="160">
        <f t="shared" ref="U185" si="931">V185-T185</f>
        <v>0</v>
      </c>
      <c r="V185" s="160">
        <f>IX.!$Q186</f>
        <v>0</v>
      </c>
      <c r="W185" s="160">
        <f t="shared" ref="W185" si="932">X185-V185</f>
        <v>0</v>
      </c>
      <c r="X185" s="160">
        <f>X.!$Q186</f>
        <v>0</v>
      </c>
      <c r="Y185" s="160">
        <f t="shared" ref="Y185" si="933">Z185-X185</f>
        <v>0</v>
      </c>
      <c r="Z185" s="160">
        <f>XI.!$Q186</f>
        <v>0</v>
      </c>
      <c r="AA185" s="160">
        <f t="shared" ref="AA185" si="934">AB185-Z185</f>
        <v>0</v>
      </c>
      <c r="AB185" s="160">
        <f>XII.!$Q186</f>
        <v>0</v>
      </c>
    </row>
    <row r="186" spans="1:28" ht="13.8" customHeight="1" x14ac:dyDescent="0.3">
      <c r="A186" s="128"/>
      <c r="B186" s="129"/>
      <c r="C186" s="119"/>
      <c r="D186" s="161"/>
      <c r="E186" s="162"/>
      <c r="F186" s="163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</row>
    <row r="187" spans="1:28" ht="13.8" customHeight="1" x14ac:dyDescent="0.3">
      <c r="A187" s="128" t="s">
        <v>255</v>
      </c>
      <c r="B187" s="129"/>
      <c r="C187" s="119" t="str">
        <f>I.!C187</f>
        <v>Všeobecné služby</v>
      </c>
      <c r="D187" s="161">
        <f>XII.!Q187</f>
        <v>750</v>
      </c>
      <c r="E187" s="162">
        <f>I.!Q187</f>
        <v>750</v>
      </c>
      <c r="F187" s="163">
        <f>I.!$Q188</f>
        <v>0</v>
      </c>
      <c r="G187" s="160">
        <f t="shared" ref="G187" si="935">H187-F187</f>
        <v>0</v>
      </c>
      <c r="H187" s="160">
        <f>II.!$Q188</f>
        <v>0</v>
      </c>
      <c r="I187" s="160">
        <f t="shared" ref="I187" si="936">J187-H187</f>
        <v>0</v>
      </c>
      <c r="J187" s="160">
        <f>III.!$Q188</f>
        <v>0</v>
      </c>
      <c r="K187" s="160">
        <f t="shared" ref="K187" si="937">L187-J187</f>
        <v>0</v>
      </c>
      <c r="L187" s="160">
        <f>IV.!$Q188</f>
        <v>0</v>
      </c>
      <c r="M187" s="160">
        <f t="shared" ref="M187" si="938">N187-L187</f>
        <v>0</v>
      </c>
      <c r="N187" s="160">
        <f>V.!$Q188</f>
        <v>0</v>
      </c>
      <c r="O187" s="160">
        <f t="shared" ref="O187" si="939">P187-N187</f>
        <v>0</v>
      </c>
      <c r="P187" s="160">
        <f>VI.!$Q188</f>
        <v>0</v>
      </c>
      <c r="Q187" s="160">
        <f t="shared" ref="Q187" si="940">R187-P187</f>
        <v>0</v>
      </c>
      <c r="R187" s="160">
        <f>VII.!$Q188</f>
        <v>0</v>
      </c>
      <c r="S187" s="160">
        <f t="shared" ref="S187" si="941">T187-R187</f>
        <v>0</v>
      </c>
      <c r="T187" s="160">
        <f>VIII.!$Q188</f>
        <v>0</v>
      </c>
      <c r="U187" s="160">
        <f t="shared" ref="U187" si="942">V187-T187</f>
        <v>0</v>
      </c>
      <c r="V187" s="160">
        <f>IX.!$Q188</f>
        <v>0</v>
      </c>
      <c r="W187" s="160">
        <f t="shared" ref="W187" si="943">X187-V187</f>
        <v>0</v>
      </c>
      <c r="X187" s="160">
        <f>X.!$Q188</f>
        <v>0</v>
      </c>
      <c r="Y187" s="160">
        <f t="shared" ref="Y187" si="944">Z187-X187</f>
        <v>0</v>
      </c>
      <c r="Z187" s="160">
        <f>XI.!$Q188</f>
        <v>0</v>
      </c>
      <c r="AA187" s="160">
        <f t="shared" ref="AA187" si="945">AB187-Z187</f>
        <v>0</v>
      </c>
      <c r="AB187" s="160">
        <f>XII.!$Q188</f>
        <v>0</v>
      </c>
    </row>
    <row r="188" spans="1:28" ht="14.4" customHeight="1" x14ac:dyDescent="0.3">
      <c r="A188" s="128"/>
      <c r="B188" s="129"/>
      <c r="C188" s="119"/>
      <c r="D188" s="161"/>
      <c r="E188" s="162"/>
      <c r="F188" s="163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</row>
    <row r="189" spans="1:28" s="78" customFormat="1" x14ac:dyDescent="0.3">
      <c r="A189" s="128" t="s">
        <v>285</v>
      </c>
      <c r="B189" s="129"/>
      <c r="C189" s="119" t="str">
        <f>I.!C189</f>
        <v>Knižnica</v>
      </c>
      <c r="D189" s="161">
        <f>XII.!Q189</f>
        <v>11200</v>
      </c>
      <c r="E189" s="162">
        <f>I.!Q189</f>
        <v>11200</v>
      </c>
      <c r="F189" s="163">
        <f>I.!$Q190</f>
        <v>0</v>
      </c>
      <c r="G189" s="160">
        <f t="shared" ref="G189" si="946">H189-F189</f>
        <v>0</v>
      </c>
      <c r="H189" s="160">
        <f>II.!$Q190</f>
        <v>0</v>
      </c>
      <c r="I189" s="160">
        <f t="shared" ref="I189" si="947">J189-H189</f>
        <v>0</v>
      </c>
      <c r="J189" s="160">
        <f>III.!$Q190</f>
        <v>0</v>
      </c>
      <c r="K189" s="160">
        <f t="shared" ref="K189" si="948">L189-J189</f>
        <v>0</v>
      </c>
      <c r="L189" s="160">
        <f>IV.!$Q190</f>
        <v>0</v>
      </c>
      <c r="M189" s="160">
        <f t="shared" ref="M189" si="949">N189-L189</f>
        <v>0</v>
      </c>
      <c r="N189" s="160">
        <f>V.!$Q190</f>
        <v>0</v>
      </c>
      <c r="O189" s="160">
        <f t="shared" ref="O189" si="950">P189-N189</f>
        <v>0</v>
      </c>
      <c r="P189" s="160">
        <f>VI.!$Q190</f>
        <v>0</v>
      </c>
      <c r="Q189" s="160">
        <f t="shared" ref="Q189" si="951">R189-P189</f>
        <v>0</v>
      </c>
      <c r="R189" s="160">
        <f>VII.!$Q190</f>
        <v>0</v>
      </c>
      <c r="S189" s="160">
        <f t="shared" ref="S189" si="952">T189-R189</f>
        <v>0</v>
      </c>
      <c r="T189" s="160">
        <f>VIII.!$Q190</f>
        <v>0</v>
      </c>
      <c r="U189" s="160">
        <f t="shared" ref="U189" si="953">V189-T189</f>
        <v>0</v>
      </c>
      <c r="V189" s="160">
        <f>IX.!$Q190</f>
        <v>0</v>
      </c>
      <c r="W189" s="160">
        <f t="shared" ref="W189" si="954">X189-V189</f>
        <v>0</v>
      </c>
      <c r="X189" s="160">
        <f>X.!$Q190</f>
        <v>0</v>
      </c>
      <c r="Y189" s="160">
        <f t="shared" ref="Y189" si="955">Z189-X189</f>
        <v>0</v>
      </c>
      <c r="Z189" s="160">
        <f>XI.!$Q190</f>
        <v>0</v>
      </c>
      <c r="AA189" s="160">
        <f t="shared" ref="AA189" si="956">AB189-Z189</f>
        <v>0</v>
      </c>
      <c r="AB189" s="160">
        <f>XII.!$Q190</f>
        <v>0</v>
      </c>
    </row>
    <row r="190" spans="1:28" s="75" customFormat="1" ht="14.4" customHeight="1" x14ac:dyDescent="0.3">
      <c r="A190" s="128"/>
      <c r="B190" s="129"/>
      <c r="C190" s="119"/>
      <c r="D190" s="161"/>
      <c r="E190" s="162"/>
      <c r="F190" s="163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</row>
    <row r="191" spans="1:28" s="75" customFormat="1" ht="15" customHeight="1" x14ac:dyDescent="0.3">
      <c r="A191" s="128" t="s">
        <v>285</v>
      </c>
      <c r="B191" s="129"/>
      <c r="C191" s="119" t="str">
        <f>I.!C191</f>
        <v>Novácke noviny</v>
      </c>
      <c r="D191" s="161">
        <f>XII.!Q191</f>
        <v>4000</v>
      </c>
      <c r="E191" s="162">
        <f>I.!Q191</f>
        <v>4000</v>
      </c>
      <c r="F191" s="163">
        <f>I.!$Q192</f>
        <v>0</v>
      </c>
      <c r="G191" s="160">
        <f t="shared" ref="G191" si="957">H191-F191</f>
        <v>0</v>
      </c>
      <c r="H191" s="160">
        <f>II.!$Q192</f>
        <v>0</v>
      </c>
      <c r="I191" s="160">
        <f t="shared" ref="I191" si="958">J191-H191</f>
        <v>0</v>
      </c>
      <c r="J191" s="160">
        <f>III.!$Q192</f>
        <v>0</v>
      </c>
      <c r="K191" s="160">
        <f t="shared" ref="K191" si="959">L191-J191</f>
        <v>0</v>
      </c>
      <c r="L191" s="160">
        <f>IV.!$Q192</f>
        <v>0</v>
      </c>
      <c r="M191" s="160">
        <f t="shared" ref="M191" si="960">N191-L191</f>
        <v>0</v>
      </c>
      <c r="N191" s="160">
        <f>V.!$Q192</f>
        <v>0</v>
      </c>
      <c r="O191" s="160">
        <f t="shared" ref="O191" si="961">P191-N191</f>
        <v>0</v>
      </c>
      <c r="P191" s="160">
        <f>VI.!$Q192</f>
        <v>0</v>
      </c>
      <c r="Q191" s="160">
        <f t="shared" ref="Q191" si="962">R191-P191</f>
        <v>0</v>
      </c>
      <c r="R191" s="160">
        <f>VII.!$Q192</f>
        <v>0</v>
      </c>
      <c r="S191" s="160">
        <f t="shared" ref="S191" si="963">T191-R191</f>
        <v>0</v>
      </c>
      <c r="T191" s="160">
        <f>VIII.!$Q192</f>
        <v>0</v>
      </c>
      <c r="U191" s="160">
        <f t="shared" ref="U191" si="964">V191-T191</f>
        <v>0</v>
      </c>
      <c r="V191" s="160">
        <f>IX.!$Q192</f>
        <v>0</v>
      </c>
      <c r="W191" s="160">
        <f t="shared" ref="W191" si="965">X191-V191</f>
        <v>0</v>
      </c>
      <c r="X191" s="160">
        <f>X.!$Q192</f>
        <v>0</v>
      </c>
      <c r="Y191" s="160">
        <f t="shared" ref="Y191" si="966">Z191-X191</f>
        <v>0</v>
      </c>
      <c r="Z191" s="160">
        <f>XI.!$Q192</f>
        <v>0</v>
      </c>
      <c r="AA191" s="160">
        <f t="shared" ref="AA191" si="967">AB191-Z191</f>
        <v>0</v>
      </c>
      <c r="AB191" s="160">
        <f>XII.!$Q192</f>
        <v>0</v>
      </c>
    </row>
    <row r="192" spans="1:28" ht="14.4" thickBot="1" x14ac:dyDescent="0.35">
      <c r="A192" s="133"/>
      <c r="B192" s="134"/>
      <c r="C192" s="135"/>
      <c r="D192" s="161"/>
      <c r="E192" s="162"/>
      <c r="F192" s="163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</row>
    <row r="193" spans="1:30" ht="14.4" thickBot="1" x14ac:dyDescent="0.35">
      <c r="A193" s="85"/>
      <c r="B193" s="85"/>
      <c r="C193" s="86"/>
      <c r="D193" s="110"/>
      <c r="E193" s="110"/>
      <c r="F193" s="79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1:30" ht="13.8" customHeight="1" x14ac:dyDescent="0.3">
      <c r="A194" s="120" t="s">
        <v>137</v>
      </c>
      <c r="B194" s="121"/>
      <c r="C194" s="124" t="s">
        <v>138</v>
      </c>
      <c r="D194" s="171">
        <f>D196+D202+D204+D206+D222+D224+D226+D228+D238</f>
        <v>532268</v>
      </c>
      <c r="E194" s="171">
        <f>E196+E202+E204+E206+E222+E224+E226+E228+E238</f>
        <v>532268</v>
      </c>
      <c r="F194" s="214">
        <v>0</v>
      </c>
      <c r="G194" s="181">
        <v>0</v>
      </c>
      <c r="H194" s="181">
        <v>0</v>
      </c>
      <c r="I194" s="181">
        <v>0</v>
      </c>
      <c r="J194" s="181">
        <v>0</v>
      </c>
      <c r="K194" s="181">
        <v>0</v>
      </c>
      <c r="L194" s="181">
        <v>0</v>
      </c>
      <c r="M194" s="181">
        <v>0</v>
      </c>
      <c r="N194" s="181">
        <v>0</v>
      </c>
      <c r="O194" s="181">
        <v>0</v>
      </c>
      <c r="P194" s="181">
        <v>0</v>
      </c>
      <c r="Q194" s="181">
        <v>0</v>
      </c>
      <c r="R194" s="181">
        <v>0</v>
      </c>
      <c r="S194" s="181">
        <v>0</v>
      </c>
      <c r="T194" s="181">
        <v>0</v>
      </c>
      <c r="U194" s="181">
        <v>0</v>
      </c>
      <c r="V194" s="181">
        <v>0</v>
      </c>
      <c r="W194" s="181">
        <v>0</v>
      </c>
      <c r="X194" s="181">
        <v>0</v>
      </c>
      <c r="Y194" s="181">
        <v>0</v>
      </c>
      <c r="Z194" s="181">
        <v>0</v>
      </c>
      <c r="AA194" s="181">
        <v>0</v>
      </c>
      <c r="AB194" s="181">
        <v>0</v>
      </c>
    </row>
    <row r="195" spans="1:30" ht="14.4" customHeight="1" thickBot="1" x14ac:dyDescent="0.35">
      <c r="A195" s="122"/>
      <c r="B195" s="123"/>
      <c r="C195" s="125"/>
      <c r="D195" s="172"/>
      <c r="E195" s="172"/>
      <c r="F195" s="215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</row>
    <row r="196" spans="1:30" x14ac:dyDescent="0.3">
      <c r="A196" s="155" t="s">
        <v>139</v>
      </c>
      <c r="B196" s="137"/>
      <c r="C196" s="138" t="str">
        <f>I.!C196</f>
        <v>Menšie obecné služby</v>
      </c>
      <c r="D196" s="166">
        <f>XII.!Q196</f>
        <v>78117</v>
      </c>
      <c r="E196" s="199">
        <f>I.!Q196</f>
        <v>78117</v>
      </c>
      <c r="F196" s="218">
        <v>0</v>
      </c>
      <c r="G196" s="169">
        <v>0</v>
      </c>
      <c r="H196" s="169">
        <v>0</v>
      </c>
      <c r="I196" s="169">
        <v>0</v>
      </c>
      <c r="J196" s="169">
        <v>0</v>
      </c>
      <c r="K196" s="169">
        <v>0</v>
      </c>
      <c r="L196" s="169">
        <v>0</v>
      </c>
      <c r="M196" s="169">
        <v>0</v>
      </c>
      <c r="N196" s="169">
        <v>0</v>
      </c>
      <c r="O196" s="169">
        <v>0</v>
      </c>
      <c r="P196" s="169">
        <v>0</v>
      </c>
      <c r="Q196" s="169">
        <v>0</v>
      </c>
      <c r="R196" s="169">
        <v>0</v>
      </c>
      <c r="S196" s="169">
        <v>0</v>
      </c>
      <c r="T196" s="169">
        <v>0</v>
      </c>
      <c r="U196" s="169">
        <v>0</v>
      </c>
      <c r="V196" s="169">
        <v>0</v>
      </c>
      <c r="W196" s="169">
        <v>0</v>
      </c>
      <c r="X196" s="169">
        <v>0</v>
      </c>
      <c r="Y196" s="169">
        <v>0</v>
      </c>
      <c r="Z196" s="169">
        <v>0</v>
      </c>
      <c r="AA196" s="169">
        <v>0</v>
      </c>
      <c r="AB196" s="169">
        <v>0</v>
      </c>
    </row>
    <row r="197" spans="1:30" x14ac:dyDescent="0.3">
      <c r="A197" s="118"/>
      <c r="B197" s="129"/>
      <c r="C197" s="119"/>
      <c r="D197" s="161"/>
      <c r="E197" s="162"/>
      <c r="F197" s="163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</row>
    <row r="198" spans="1:30" ht="14.4" customHeight="1" x14ac:dyDescent="0.3">
      <c r="A198" s="128"/>
      <c r="B198" s="129" t="s">
        <v>320</v>
      </c>
      <c r="C198" s="114" t="str">
        <f>I.!C198</f>
        <v>Aktivačné práce</v>
      </c>
      <c r="D198" s="161">
        <f>XII.!Q198</f>
        <v>66513</v>
      </c>
      <c r="E198" s="162">
        <f>I.!Q198</f>
        <v>66513</v>
      </c>
      <c r="F198" s="163">
        <v>0</v>
      </c>
      <c r="G198" s="160">
        <v>0</v>
      </c>
      <c r="H198" s="160">
        <v>0</v>
      </c>
      <c r="I198" s="160">
        <v>0</v>
      </c>
      <c r="J198" s="160">
        <v>0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60">
        <v>0</v>
      </c>
      <c r="R198" s="160">
        <v>0</v>
      </c>
      <c r="S198" s="160">
        <v>0</v>
      </c>
      <c r="T198" s="160">
        <v>0</v>
      </c>
      <c r="U198" s="160">
        <v>0</v>
      </c>
      <c r="V198" s="160">
        <v>0</v>
      </c>
      <c r="W198" s="160">
        <v>0</v>
      </c>
      <c r="X198" s="160">
        <v>0</v>
      </c>
      <c r="Y198" s="160">
        <v>0</v>
      </c>
      <c r="Z198" s="160">
        <v>0</v>
      </c>
      <c r="AA198" s="160">
        <v>0</v>
      </c>
      <c r="AB198" s="160">
        <v>0</v>
      </c>
      <c r="AC198" s="69"/>
      <c r="AD198" s="69"/>
    </row>
    <row r="199" spans="1:30" ht="14.4" x14ac:dyDescent="0.3">
      <c r="A199" s="128"/>
      <c r="B199" s="129"/>
      <c r="C199" s="119"/>
      <c r="D199" s="161"/>
      <c r="E199" s="162"/>
      <c r="F199" s="163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69"/>
      <c r="AD199" s="69"/>
    </row>
    <row r="200" spans="1:30" ht="14.4" customHeight="1" x14ac:dyDescent="0.3">
      <c r="A200" s="128"/>
      <c r="B200" s="129" t="s">
        <v>321</v>
      </c>
      <c r="C200" s="114" t="str">
        <f>I.!C200</f>
        <v>Mestská správa majetku</v>
      </c>
      <c r="D200" s="161">
        <f>XII.!Q200</f>
        <v>11604</v>
      </c>
      <c r="E200" s="162">
        <f>I.!Q200</f>
        <v>11604</v>
      </c>
      <c r="F200" s="163">
        <v>0</v>
      </c>
      <c r="G200" s="160">
        <v>0</v>
      </c>
      <c r="H200" s="160">
        <v>0</v>
      </c>
      <c r="I200" s="160">
        <v>0</v>
      </c>
      <c r="J200" s="160">
        <v>0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60">
        <v>0</v>
      </c>
      <c r="R200" s="160">
        <v>0</v>
      </c>
      <c r="S200" s="160">
        <v>0</v>
      </c>
      <c r="T200" s="160">
        <v>0</v>
      </c>
      <c r="U200" s="160">
        <v>0</v>
      </c>
      <c r="V200" s="160">
        <v>0</v>
      </c>
      <c r="W200" s="160">
        <v>0</v>
      </c>
      <c r="X200" s="160">
        <v>0</v>
      </c>
      <c r="Y200" s="160">
        <v>0</v>
      </c>
      <c r="Z200" s="160">
        <v>0</v>
      </c>
      <c r="AA200" s="160">
        <v>0</v>
      </c>
      <c r="AB200" s="160">
        <v>0</v>
      </c>
      <c r="AC200" s="69"/>
      <c r="AD200" s="69"/>
    </row>
    <row r="201" spans="1:30" ht="14.4" x14ac:dyDescent="0.3">
      <c r="A201" s="128"/>
      <c r="B201" s="129"/>
      <c r="C201" s="119"/>
      <c r="D201" s="161"/>
      <c r="E201" s="162"/>
      <c r="F201" s="163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69"/>
      <c r="AD201" s="69"/>
    </row>
    <row r="202" spans="1:30" ht="14.4" customHeight="1" x14ac:dyDescent="0.3">
      <c r="A202" s="128" t="s">
        <v>140</v>
      </c>
      <c r="B202" s="129"/>
      <c r="C202" s="119" t="str">
        <f>I.!C202</f>
        <v>Fontány</v>
      </c>
      <c r="D202" s="161">
        <f>XII.!Q202</f>
        <v>1600</v>
      </c>
      <c r="E202" s="162">
        <f>I.!Q202</f>
        <v>1600</v>
      </c>
      <c r="F202" s="163">
        <v>0</v>
      </c>
      <c r="G202" s="160">
        <v>0</v>
      </c>
      <c r="H202" s="160">
        <v>0</v>
      </c>
      <c r="I202" s="160">
        <v>0</v>
      </c>
      <c r="J202" s="160">
        <v>0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60">
        <v>0</v>
      </c>
      <c r="R202" s="160">
        <v>0</v>
      </c>
      <c r="S202" s="160">
        <v>0</v>
      </c>
      <c r="T202" s="160">
        <v>0</v>
      </c>
      <c r="U202" s="160">
        <v>0</v>
      </c>
      <c r="V202" s="160">
        <v>0</v>
      </c>
      <c r="W202" s="160">
        <v>0</v>
      </c>
      <c r="X202" s="160">
        <v>0</v>
      </c>
      <c r="Y202" s="160">
        <v>0</v>
      </c>
      <c r="Z202" s="160">
        <v>0</v>
      </c>
      <c r="AA202" s="160">
        <v>0</v>
      </c>
      <c r="AB202" s="160">
        <v>0</v>
      </c>
      <c r="AC202" s="69"/>
      <c r="AD202" s="69"/>
    </row>
    <row r="203" spans="1:30" ht="14.4" x14ac:dyDescent="0.3">
      <c r="A203" s="128"/>
      <c r="B203" s="129"/>
      <c r="C203" s="119"/>
      <c r="D203" s="161"/>
      <c r="E203" s="162"/>
      <c r="F203" s="163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69"/>
      <c r="AD203" s="69"/>
    </row>
    <row r="204" spans="1:30" ht="13.8" customHeight="1" x14ac:dyDescent="0.3">
      <c r="A204" s="128" t="s">
        <v>143</v>
      </c>
      <c r="B204" s="129"/>
      <c r="C204" s="119" t="str">
        <f>I.!C204</f>
        <v>Cintoríny</v>
      </c>
      <c r="D204" s="161">
        <f>XII.!Q204</f>
        <v>17000</v>
      </c>
      <c r="E204" s="162">
        <f>I.!Q204</f>
        <v>17000</v>
      </c>
      <c r="F204" s="163">
        <v>0</v>
      </c>
      <c r="G204" s="160">
        <v>0</v>
      </c>
      <c r="H204" s="160">
        <v>0</v>
      </c>
      <c r="I204" s="160">
        <v>0</v>
      </c>
      <c r="J204" s="160">
        <v>0</v>
      </c>
      <c r="K204" s="160">
        <v>0</v>
      </c>
      <c r="L204" s="160">
        <v>0</v>
      </c>
      <c r="M204" s="160">
        <v>0</v>
      </c>
      <c r="N204" s="160">
        <v>0</v>
      </c>
      <c r="O204" s="160">
        <v>0</v>
      </c>
      <c r="P204" s="160">
        <v>0</v>
      </c>
      <c r="Q204" s="160">
        <v>0</v>
      </c>
      <c r="R204" s="160">
        <v>0</v>
      </c>
      <c r="S204" s="160">
        <v>0</v>
      </c>
      <c r="T204" s="160">
        <v>0</v>
      </c>
      <c r="U204" s="160">
        <v>0</v>
      </c>
      <c r="V204" s="160">
        <v>0</v>
      </c>
      <c r="W204" s="160">
        <v>0</v>
      </c>
      <c r="X204" s="160">
        <v>0</v>
      </c>
      <c r="Y204" s="160">
        <v>0</v>
      </c>
      <c r="Z204" s="160">
        <v>0</v>
      </c>
      <c r="AA204" s="160">
        <v>0</v>
      </c>
      <c r="AB204" s="160">
        <v>0</v>
      </c>
    </row>
    <row r="205" spans="1:30" x14ac:dyDescent="0.3">
      <c r="A205" s="128"/>
      <c r="B205" s="129"/>
      <c r="C205" s="119"/>
      <c r="D205" s="161"/>
      <c r="E205" s="162"/>
      <c r="F205" s="163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</row>
    <row r="206" spans="1:30" ht="13.8" customHeight="1" x14ac:dyDescent="0.3">
      <c r="A206" s="128" t="s">
        <v>145</v>
      </c>
      <c r="B206" s="129"/>
      <c r="C206" s="119" t="str">
        <f>I.!C206</f>
        <v>Peňažné ústavy - úhrady z minulých úverov za rozvoj mesta</v>
      </c>
      <c r="D206" s="161">
        <f>XII.!Q206</f>
        <v>117852</v>
      </c>
      <c r="E206" s="162">
        <f>I.!Q206</f>
        <v>117852</v>
      </c>
      <c r="F206" s="163">
        <v>0</v>
      </c>
      <c r="G206" s="160">
        <v>0</v>
      </c>
      <c r="H206" s="160">
        <v>0</v>
      </c>
      <c r="I206" s="160">
        <v>0</v>
      </c>
      <c r="J206" s="160">
        <v>0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60">
        <v>0</v>
      </c>
      <c r="R206" s="160">
        <v>0</v>
      </c>
      <c r="S206" s="160">
        <v>0</v>
      </c>
      <c r="T206" s="160">
        <v>0</v>
      </c>
      <c r="U206" s="160">
        <v>0</v>
      </c>
      <c r="V206" s="160">
        <v>0</v>
      </c>
      <c r="W206" s="160">
        <v>0</v>
      </c>
      <c r="X206" s="160">
        <v>0</v>
      </c>
      <c r="Y206" s="160">
        <v>0</v>
      </c>
      <c r="Z206" s="160">
        <v>0</v>
      </c>
      <c r="AA206" s="160">
        <v>0</v>
      </c>
      <c r="AB206" s="160">
        <v>0</v>
      </c>
    </row>
    <row r="207" spans="1:30" x14ac:dyDescent="0.3">
      <c r="A207" s="128"/>
      <c r="B207" s="129"/>
      <c r="C207" s="119"/>
      <c r="D207" s="161"/>
      <c r="E207" s="162"/>
      <c r="F207" s="163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</row>
    <row r="208" spans="1:30" ht="12.75" customHeight="1" x14ac:dyDescent="0.3">
      <c r="A208" s="128"/>
      <c r="B208" s="129" t="s">
        <v>259</v>
      </c>
      <c r="C208" s="119" t="str">
        <f>I.!C208</f>
        <v>Splácanie úrokov a istiny - úver a úrok z úveru v Dexii č. 1</v>
      </c>
      <c r="D208" s="161">
        <f>XII.!Q208</f>
        <v>11100</v>
      </c>
      <c r="E208" s="162">
        <f>I.!Q208</f>
        <v>11100</v>
      </c>
      <c r="F208" s="163">
        <v>0</v>
      </c>
      <c r="G208" s="160">
        <v>0</v>
      </c>
      <c r="H208" s="160">
        <v>0</v>
      </c>
      <c r="I208" s="160">
        <v>0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60">
        <v>0</v>
      </c>
      <c r="Q208" s="160">
        <v>0</v>
      </c>
      <c r="R208" s="160">
        <v>0</v>
      </c>
      <c r="S208" s="160">
        <v>0</v>
      </c>
      <c r="T208" s="160">
        <v>0</v>
      </c>
      <c r="U208" s="160">
        <v>0</v>
      </c>
      <c r="V208" s="160">
        <v>0</v>
      </c>
      <c r="W208" s="160">
        <v>0</v>
      </c>
      <c r="X208" s="160">
        <v>0</v>
      </c>
      <c r="Y208" s="160">
        <v>0</v>
      </c>
      <c r="Z208" s="160">
        <v>0</v>
      </c>
      <c r="AA208" s="160">
        <v>0</v>
      </c>
      <c r="AB208" s="160">
        <v>0</v>
      </c>
    </row>
    <row r="209" spans="1:29" x14ac:dyDescent="0.3">
      <c r="A209" s="128"/>
      <c r="B209" s="129"/>
      <c r="C209" s="119"/>
      <c r="D209" s="161"/>
      <c r="E209" s="162"/>
      <c r="F209" s="163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</row>
    <row r="210" spans="1:29" ht="12.75" customHeight="1" x14ac:dyDescent="0.3">
      <c r="A210" s="128"/>
      <c r="B210" s="129" t="s">
        <v>259</v>
      </c>
      <c r="C210" s="119" t="str">
        <f>I.!C210</f>
        <v>Splácanie úrokov a istiny - úver a úrok z úveru v Dexii za námestie</v>
      </c>
      <c r="D210" s="161">
        <f>XII.!Q210</f>
        <v>13244</v>
      </c>
      <c r="E210" s="162">
        <f>I.!Q210</f>
        <v>13244</v>
      </c>
      <c r="F210" s="163">
        <v>0</v>
      </c>
      <c r="G210" s="160">
        <v>0</v>
      </c>
      <c r="H210" s="160">
        <v>0</v>
      </c>
      <c r="I210" s="160">
        <v>0</v>
      </c>
      <c r="J210" s="160">
        <v>0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60">
        <v>0</v>
      </c>
      <c r="R210" s="160">
        <v>0</v>
      </c>
      <c r="S210" s="160">
        <v>0</v>
      </c>
      <c r="T210" s="160">
        <v>0</v>
      </c>
      <c r="U210" s="160">
        <v>0</v>
      </c>
      <c r="V210" s="160">
        <v>0</v>
      </c>
      <c r="W210" s="160">
        <v>0</v>
      </c>
      <c r="X210" s="160">
        <v>0</v>
      </c>
      <c r="Y210" s="160">
        <v>0</v>
      </c>
      <c r="Z210" s="160">
        <v>0</v>
      </c>
      <c r="AA210" s="160">
        <v>0</v>
      </c>
      <c r="AB210" s="160">
        <v>0</v>
      </c>
    </row>
    <row r="211" spans="1:29" x14ac:dyDescent="0.3">
      <c r="A211" s="128"/>
      <c r="B211" s="129"/>
      <c r="C211" s="119"/>
      <c r="D211" s="161"/>
      <c r="E211" s="162"/>
      <c r="F211" s="163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</row>
    <row r="212" spans="1:29" x14ac:dyDescent="0.3">
      <c r="A212" s="128"/>
      <c r="B212" s="129" t="s">
        <v>259</v>
      </c>
      <c r="C212" s="119" t="str">
        <f>I.!C212</f>
        <v>Splácanie úrokov a istiny - úver a úrok z úveru v Dexii č. 2</v>
      </c>
      <c r="D212" s="161">
        <f>XII.!Q212</f>
        <v>33678</v>
      </c>
      <c r="E212" s="162">
        <f>I.!Q212</f>
        <v>33678</v>
      </c>
      <c r="F212" s="163">
        <v>0</v>
      </c>
      <c r="G212" s="160">
        <v>0</v>
      </c>
      <c r="H212" s="160">
        <v>0</v>
      </c>
      <c r="I212" s="160">
        <v>0</v>
      </c>
      <c r="J212" s="160">
        <v>0</v>
      </c>
      <c r="K212" s="160">
        <v>0</v>
      </c>
      <c r="L212" s="160">
        <v>0</v>
      </c>
      <c r="M212" s="160">
        <v>0</v>
      </c>
      <c r="N212" s="160">
        <v>0</v>
      </c>
      <c r="O212" s="160">
        <v>0</v>
      </c>
      <c r="P212" s="160">
        <v>0</v>
      </c>
      <c r="Q212" s="160">
        <v>0</v>
      </c>
      <c r="R212" s="160">
        <v>0</v>
      </c>
      <c r="S212" s="160">
        <v>0</v>
      </c>
      <c r="T212" s="160">
        <v>0</v>
      </c>
      <c r="U212" s="160">
        <v>0</v>
      </c>
      <c r="V212" s="160">
        <v>0</v>
      </c>
      <c r="W212" s="160">
        <v>0</v>
      </c>
      <c r="X212" s="160">
        <v>0</v>
      </c>
      <c r="Y212" s="160">
        <v>0</v>
      </c>
      <c r="Z212" s="160">
        <v>0</v>
      </c>
      <c r="AA212" s="160">
        <v>0</v>
      </c>
      <c r="AB212" s="160">
        <v>0</v>
      </c>
    </row>
    <row r="213" spans="1:29" x14ac:dyDescent="0.3">
      <c r="A213" s="128"/>
      <c r="B213" s="129"/>
      <c r="C213" s="119"/>
      <c r="D213" s="161"/>
      <c r="E213" s="162"/>
      <c r="F213" s="163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</row>
    <row r="214" spans="1:29" ht="13.8" customHeight="1" x14ac:dyDescent="0.3">
      <c r="A214" s="128"/>
      <c r="B214" s="129" t="s">
        <v>259</v>
      </c>
      <c r="C214" s="119" t="str">
        <f>I.!C214</f>
        <v>Splácanie úrokov a istiny - úver a úrok z úveru vo VÚB (2015)</v>
      </c>
      <c r="D214" s="161">
        <f>XII.!Q214</f>
        <v>17080</v>
      </c>
      <c r="E214" s="162">
        <f>I.!Q214</f>
        <v>17080</v>
      </c>
      <c r="F214" s="163">
        <v>0</v>
      </c>
      <c r="G214" s="160">
        <v>0</v>
      </c>
      <c r="H214" s="160">
        <v>0</v>
      </c>
      <c r="I214" s="160">
        <v>0</v>
      </c>
      <c r="J214" s="160">
        <v>0</v>
      </c>
      <c r="K214" s="160">
        <v>0</v>
      </c>
      <c r="L214" s="160">
        <v>0</v>
      </c>
      <c r="M214" s="160">
        <v>0</v>
      </c>
      <c r="N214" s="160">
        <v>0</v>
      </c>
      <c r="O214" s="160">
        <v>0</v>
      </c>
      <c r="P214" s="160">
        <v>0</v>
      </c>
      <c r="Q214" s="160">
        <v>0</v>
      </c>
      <c r="R214" s="160">
        <v>0</v>
      </c>
      <c r="S214" s="160">
        <v>0</v>
      </c>
      <c r="T214" s="160">
        <v>0</v>
      </c>
      <c r="U214" s="160">
        <v>0</v>
      </c>
      <c r="V214" s="160">
        <v>0</v>
      </c>
      <c r="W214" s="160">
        <v>0</v>
      </c>
      <c r="X214" s="160">
        <v>0</v>
      </c>
      <c r="Y214" s="160">
        <v>0</v>
      </c>
      <c r="Z214" s="160">
        <v>0</v>
      </c>
      <c r="AA214" s="160">
        <v>0</v>
      </c>
      <c r="AB214" s="160">
        <v>0</v>
      </c>
    </row>
    <row r="215" spans="1:29" ht="14.4" x14ac:dyDescent="0.3">
      <c r="A215" s="128"/>
      <c r="B215" s="129"/>
      <c r="C215" s="119"/>
      <c r="D215" s="161"/>
      <c r="E215" s="162"/>
      <c r="F215" s="163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69"/>
    </row>
    <row r="216" spans="1:29" ht="14.4" x14ac:dyDescent="0.3">
      <c r="A216" s="128"/>
      <c r="B216" s="129" t="s">
        <v>259</v>
      </c>
      <c r="C216" s="119" t="str">
        <f>I.!C216</f>
        <v>Splácanie úrokov a istiny - úver a úrok z úveru v OTP (2017)</v>
      </c>
      <c r="D216" s="161">
        <f>XII.!Q216</f>
        <v>10650</v>
      </c>
      <c r="E216" s="162">
        <f>I.!Q216</f>
        <v>10650</v>
      </c>
      <c r="F216" s="163">
        <v>0</v>
      </c>
      <c r="G216" s="160">
        <v>0</v>
      </c>
      <c r="H216" s="160">
        <v>0</v>
      </c>
      <c r="I216" s="160">
        <v>0</v>
      </c>
      <c r="J216" s="160">
        <v>0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60">
        <v>0</v>
      </c>
      <c r="Q216" s="160">
        <v>0</v>
      </c>
      <c r="R216" s="160">
        <v>0</v>
      </c>
      <c r="S216" s="160">
        <v>0</v>
      </c>
      <c r="T216" s="160">
        <v>0</v>
      </c>
      <c r="U216" s="160">
        <v>0</v>
      </c>
      <c r="V216" s="160">
        <v>0</v>
      </c>
      <c r="W216" s="160">
        <v>0</v>
      </c>
      <c r="X216" s="160">
        <v>0</v>
      </c>
      <c r="Y216" s="160">
        <v>0</v>
      </c>
      <c r="Z216" s="160">
        <v>0</v>
      </c>
      <c r="AA216" s="160">
        <v>0</v>
      </c>
      <c r="AB216" s="160">
        <v>0</v>
      </c>
      <c r="AC216" s="69"/>
    </row>
    <row r="217" spans="1:29" x14ac:dyDescent="0.3">
      <c r="A217" s="128"/>
      <c r="B217" s="129"/>
      <c r="C217" s="119"/>
      <c r="D217" s="161"/>
      <c r="E217" s="162"/>
      <c r="F217" s="163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</row>
    <row r="218" spans="1:29" x14ac:dyDescent="0.3">
      <c r="A218" s="128"/>
      <c r="B218" s="129" t="s">
        <v>259</v>
      </c>
      <c r="C218" s="119" t="str">
        <f>I.!C218</f>
        <v>Splácanie úrokov a istiny - úver a úrok z úveru vo VÚB č. 2 (2016)</v>
      </c>
      <c r="D218" s="161">
        <f>XII.!Q218</f>
        <v>31480</v>
      </c>
      <c r="E218" s="162">
        <f>I.!Q218</f>
        <v>31480</v>
      </c>
      <c r="F218" s="163">
        <v>0</v>
      </c>
      <c r="G218" s="160">
        <v>0</v>
      </c>
      <c r="H218" s="160">
        <v>0</v>
      </c>
      <c r="I218" s="160">
        <v>0</v>
      </c>
      <c r="J218" s="160">
        <v>0</v>
      </c>
      <c r="K218" s="160">
        <v>0</v>
      </c>
      <c r="L218" s="160">
        <v>0</v>
      </c>
      <c r="M218" s="160">
        <v>0</v>
      </c>
      <c r="N218" s="160">
        <v>0</v>
      </c>
      <c r="O218" s="160">
        <v>0</v>
      </c>
      <c r="P218" s="160">
        <v>0</v>
      </c>
      <c r="Q218" s="160">
        <v>0</v>
      </c>
      <c r="R218" s="160">
        <v>0</v>
      </c>
      <c r="S218" s="160">
        <v>0</v>
      </c>
      <c r="T218" s="160">
        <v>0</v>
      </c>
      <c r="U218" s="160">
        <v>0</v>
      </c>
      <c r="V218" s="160">
        <v>0</v>
      </c>
      <c r="W218" s="160">
        <v>0</v>
      </c>
      <c r="X218" s="160">
        <v>0</v>
      </c>
      <c r="Y218" s="160">
        <v>0</v>
      </c>
      <c r="Z218" s="160">
        <v>0</v>
      </c>
      <c r="AA218" s="160">
        <v>0</v>
      </c>
      <c r="AB218" s="160">
        <v>0</v>
      </c>
    </row>
    <row r="219" spans="1:29" x14ac:dyDescent="0.3">
      <c r="A219" s="128"/>
      <c r="B219" s="129"/>
      <c r="C219" s="119"/>
      <c r="D219" s="161"/>
      <c r="E219" s="162"/>
      <c r="F219" s="163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</row>
    <row r="220" spans="1:29" x14ac:dyDescent="0.3">
      <c r="A220" s="128"/>
      <c r="B220" s="129" t="s">
        <v>259</v>
      </c>
      <c r="C220" s="119" t="str">
        <f>I.!C220</f>
        <v>Manipulačné poplatky - všeobecné služby</v>
      </c>
      <c r="D220" s="161">
        <f>XII.!Q220</f>
        <v>620</v>
      </c>
      <c r="E220" s="162">
        <f>I.!Q220</f>
        <v>620</v>
      </c>
      <c r="F220" s="163">
        <v>0</v>
      </c>
      <c r="G220" s="160">
        <v>0</v>
      </c>
      <c r="H220" s="160">
        <v>0</v>
      </c>
      <c r="I220" s="160">
        <v>0</v>
      </c>
      <c r="J220" s="160">
        <v>0</v>
      </c>
      <c r="K220" s="160">
        <v>0</v>
      </c>
      <c r="L220" s="160">
        <v>0</v>
      </c>
      <c r="M220" s="160">
        <v>0</v>
      </c>
      <c r="N220" s="160">
        <v>0</v>
      </c>
      <c r="O220" s="160">
        <v>0</v>
      </c>
      <c r="P220" s="160">
        <v>0</v>
      </c>
      <c r="Q220" s="160">
        <v>0</v>
      </c>
      <c r="R220" s="160">
        <v>0</v>
      </c>
      <c r="S220" s="160">
        <v>0</v>
      </c>
      <c r="T220" s="160">
        <v>0</v>
      </c>
      <c r="U220" s="160">
        <v>0</v>
      </c>
      <c r="V220" s="160">
        <v>0</v>
      </c>
      <c r="W220" s="160">
        <v>0</v>
      </c>
      <c r="X220" s="160">
        <v>0</v>
      </c>
      <c r="Y220" s="160">
        <v>0</v>
      </c>
      <c r="Z220" s="160">
        <v>0</v>
      </c>
      <c r="AA220" s="160">
        <v>0</v>
      </c>
      <c r="AB220" s="160">
        <v>0</v>
      </c>
    </row>
    <row r="221" spans="1:29" x14ac:dyDescent="0.3">
      <c r="A221" s="128"/>
      <c r="B221" s="129"/>
      <c r="C221" s="119"/>
      <c r="D221" s="161"/>
      <c r="E221" s="162"/>
      <c r="F221" s="163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</row>
    <row r="222" spans="1:29" ht="12.75" customHeight="1" x14ac:dyDescent="0.3">
      <c r="A222" s="128" t="s">
        <v>145</v>
      </c>
      <c r="B222" s="129"/>
      <c r="C222" s="119" t="str">
        <f>I.!C222</f>
        <v xml:space="preserve">Správa a údržbaverejných priestranstiev </v>
      </c>
      <c r="D222" s="161">
        <f>XII.!Q222</f>
        <v>5500</v>
      </c>
      <c r="E222" s="162">
        <f>I.!Q222</f>
        <v>5500</v>
      </c>
      <c r="F222" s="163">
        <v>0</v>
      </c>
      <c r="G222" s="160">
        <v>0</v>
      </c>
      <c r="H222" s="160">
        <v>0</v>
      </c>
      <c r="I222" s="160">
        <v>0</v>
      </c>
      <c r="J222" s="160">
        <v>0</v>
      </c>
      <c r="K222" s="160">
        <v>0</v>
      </c>
      <c r="L222" s="160">
        <v>0</v>
      </c>
      <c r="M222" s="160">
        <v>0</v>
      </c>
      <c r="N222" s="160">
        <v>0</v>
      </c>
      <c r="O222" s="160">
        <v>0</v>
      </c>
      <c r="P222" s="160">
        <v>0</v>
      </c>
      <c r="Q222" s="160">
        <v>0</v>
      </c>
      <c r="R222" s="160">
        <v>0</v>
      </c>
      <c r="S222" s="160">
        <v>0</v>
      </c>
      <c r="T222" s="160">
        <v>0</v>
      </c>
      <c r="U222" s="160">
        <v>0</v>
      </c>
      <c r="V222" s="160">
        <v>0</v>
      </c>
      <c r="W222" s="160">
        <v>0</v>
      </c>
      <c r="X222" s="160">
        <v>0</v>
      </c>
      <c r="Y222" s="160">
        <v>0</v>
      </c>
      <c r="Z222" s="160">
        <v>0</v>
      </c>
      <c r="AA222" s="160">
        <v>0</v>
      </c>
      <c r="AB222" s="160">
        <v>0</v>
      </c>
    </row>
    <row r="223" spans="1:29" x14ac:dyDescent="0.3">
      <c r="A223" s="128"/>
      <c r="B223" s="129"/>
      <c r="C223" s="119"/>
      <c r="D223" s="161"/>
      <c r="E223" s="162"/>
      <c r="F223" s="163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</row>
    <row r="224" spans="1:29" ht="12.75" customHeight="1" x14ac:dyDescent="0.3">
      <c r="A224" s="128" t="s">
        <v>146</v>
      </c>
      <c r="B224" s="129"/>
      <c r="C224" s="119" t="str">
        <f>I.!C224</f>
        <v>Správa a údržba verejnej zelene</v>
      </c>
      <c r="D224" s="161">
        <f>XII.!Q224</f>
        <v>109210</v>
      </c>
      <c r="E224" s="162">
        <f>I.!Q224</f>
        <v>109210</v>
      </c>
      <c r="F224" s="163">
        <v>0</v>
      </c>
      <c r="G224" s="160">
        <v>0</v>
      </c>
      <c r="H224" s="160">
        <v>0</v>
      </c>
      <c r="I224" s="160">
        <v>0</v>
      </c>
      <c r="J224" s="160">
        <v>0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60">
        <v>0</v>
      </c>
      <c r="R224" s="160">
        <v>0</v>
      </c>
      <c r="S224" s="160">
        <v>0</v>
      </c>
      <c r="T224" s="160">
        <v>0</v>
      </c>
      <c r="U224" s="160">
        <v>0</v>
      </c>
      <c r="V224" s="160">
        <v>0</v>
      </c>
      <c r="W224" s="160">
        <v>0</v>
      </c>
      <c r="X224" s="160">
        <v>0</v>
      </c>
      <c r="Y224" s="160">
        <v>0</v>
      </c>
      <c r="Z224" s="160">
        <v>0</v>
      </c>
      <c r="AA224" s="160">
        <v>0</v>
      </c>
      <c r="AB224" s="160">
        <v>0</v>
      </c>
    </row>
    <row r="225" spans="1:35" x14ac:dyDescent="0.3">
      <c r="A225" s="128"/>
      <c r="B225" s="129"/>
      <c r="C225" s="119"/>
      <c r="D225" s="161"/>
      <c r="E225" s="162"/>
      <c r="F225" s="163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</row>
    <row r="226" spans="1:35" ht="15" customHeight="1" x14ac:dyDescent="0.3">
      <c r="A226" s="128" t="s">
        <v>148</v>
      </c>
      <c r="B226" s="129"/>
      <c r="C226" s="119" t="str">
        <f>I.!C226</f>
        <v>Detské a športové ihriská na verejných priestransvach</v>
      </c>
      <c r="D226" s="165">
        <f>XII.!Q226</f>
        <v>7500</v>
      </c>
      <c r="E226" s="162">
        <f>I.!Q226</f>
        <v>7500</v>
      </c>
      <c r="F226" s="163">
        <v>0</v>
      </c>
      <c r="G226" s="160">
        <v>0</v>
      </c>
      <c r="H226" s="160">
        <v>0</v>
      </c>
      <c r="I226" s="160">
        <v>0</v>
      </c>
      <c r="J226" s="160">
        <v>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60">
        <v>0</v>
      </c>
      <c r="R226" s="160">
        <v>0</v>
      </c>
      <c r="S226" s="160">
        <v>0</v>
      </c>
      <c r="T226" s="160">
        <v>0</v>
      </c>
      <c r="U226" s="160">
        <v>0</v>
      </c>
      <c r="V226" s="160">
        <v>0</v>
      </c>
      <c r="W226" s="160">
        <v>0</v>
      </c>
      <c r="X226" s="160">
        <v>0</v>
      </c>
      <c r="Y226" s="160">
        <v>0</v>
      </c>
      <c r="Z226" s="160">
        <v>0</v>
      </c>
      <c r="AA226" s="160">
        <v>0</v>
      </c>
      <c r="AB226" s="160">
        <v>0</v>
      </c>
    </row>
    <row r="227" spans="1:35" ht="14.4" customHeight="1" x14ac:dyDescent="0.3">
      <c r="A227" s="128"/>
      <c r="B227" s="129"/>
      <c r="C227" s="119"/>
      <c r="D227" s="166"/>
      <c r="E227" s="162"/>
      <c r="F227" s="163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</row>
    <row r="228" spans="1:35" x14ac:dyDescent="0.3">
      <c r="A228" s="128" t="s">
        <v>150</v>
      </c>
      <c r="B228" s="129"/>
      <c r="C228" s="119" t="str">
        <f>I.!C228</f>
        <v>Verejné osvetlenie</v>
      </c>
      <c r="D228" s="161">
        <f>XII.!Q228</f>
        <v>100500</v>
      </c>
      <c r="E228" s="162">
        <f>I.!Q228</f>
        <v>100500</v>
      </c>
      <c r="F228" s="163">
        <v>0</v>
      </c>
      <c r="G228" s="160">
        <v>0</v>
      </c>
      <c r="H228" s="160">
        <v>0</v>
      </c>
      <c r="I228" s="160">
        <v>0</v>
      </c>
      <c r="J228" s="160">
        <v>0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60">
        <v>0</v>
      </c>
      <c r="R228" s="160">
        <v>0</v>
      </c>
      <c r="S228" s="160">
        <v>0</v>
      </c>
      <c r="T228" s="160">
        <v>0</v>
      </c>
      <c r="U228" s="160">
        <v>0</v>
      </c>
      <c r="V228" s="160">
        <v>0</v>
      </c>
      <c r="W228" s="160">
        <v>0</v>
      </c>
      <c r="X228" s="160">
        <v>0</v>
      </c>
      <c r="Y228" s="160">
        <v>0</v>
      </c>
      <c r="Z228" s="160">
        <v>0</v>
      </c>
      <c r="AA228" s="160">
        <v>0</v>
      </c>
      <c r="AB228" s="160">
        <v>0</v>
      </c>
    </row>
    <row r="229" spans="1:35" x14ac:dyDescent="0.3">
      <c r="A229" s="128"/>
      <c r="B229" s="129"/>
      <c r="C229" s="119"/>
      <c r="D229" s="161"/>
      <c r="E229" s="162"/>
      <c r="F229" s="163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</row>
    <row r="230" spans="1:35" s="78" customFormat="1" x14ac:dyDescent="0.3">
      <c r="A230" s="128"/>
      <c r="B230" s="129" t="s">
        <v>152</v>
      </c>
      <c r="C230" s="119" t="str">
        <f>I.!C230</f>
        <v>Energie verejného osvetelenia</v>
      </c>
      <c r="D230" s="161">
        <f>XII.!Q230</f>
        <v>68000</v>
      </c>
      <c r="E230" s="162">
        <f>I.!Q230</f>
        <v>68000</v>
      </c>
      <c r="F230" s="163">
        <v>0</v>
      </c>
      <c r="G230" s="160">
        <v>0</v>
      </c>
      <c r="H230" s="160">
        <v>0</v>
      </c>
      <c r="I230" s="160">
        <v>0</v>
      </c>
      <c r="J230" s="160">
        <v>0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60">
        <v>0</v>
      </c>
      <c r="R230" s="160">
        <v>0</v>
      </c>
      <c r="S230" s="160">
        <v>0</v>
      </c>
      <c r="T230" s="160">
        <v>0</v>
      </c>
      <c r="U230" s="160">
        <v>0</v>
      </c>
      <c r="V230" s="160">
        <v>0</v>
      </c>
      <c r="W230" s="160">
        <v>0</v>
      </c>
      <c r="X230" s="160">
        <v>0</v>
      </c>
      <c r="Y230" s="160">
        <v>0</v>
      </c>
      <c r="Z230" s="160">
        <v>0</v>
      </c>
      <c r="AA230" s="160">
        <v>0</v>
      </c>
      <c r="AB230" s="160">
        <v>0</v>
      </c>
    </row>
    <row r="231" spans="1:35" s="75" customFormat="1" ht="14.4" customHeight="1" x14ac:dyDescent="0.3">
      <c r="A231" s="128"/>
      <c r="B231" s="129"/>
      <c r="C231" s="119"/>
      <c r="D231" s="161"/>
      <c r="E231" s="162"/>
      <c r="F231" s="163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69"/>
      <c r="AD231" s="69"/>
      <c r="AE231" s="69"/>
      <c r="AF231" s="69"/>
      <c r="AG231" s="69"/>
      <c r="AH231" s="69"/>
      <c r="AI231" s="69"/>
    </row>
    <row r="232" spans="1:35" s="75" customFormat="1" ht="14.4" customHeight="1" x14ac:dyDescent="0.3">
      <c r="A232" s="128"/>
      <c r="B232" s="129" t="s">
        <v>152</v>
      </c>
      <c r="C232" s="119" t="str">
        <f>I.!C232</f>
        <v>Verejné osvetlenie - materiál</v>
      </c>
      <c r="D232" s="161">
        <f>XII.!Q232</f>
        <v>3000</v>
      </c>
      <c r="E232" s="162">
        <f>I.!Q232</f>
        <v>3000</v>
      </c>
      <c r="F232" s="163">
        <v>0</v>
      </c>
      <c r="G232" s="160">
        <v>0</v>
      </c>
      <c r="H232" s="160">
        <v>0</v>
      </c>
      <c r="I232" s="160">
        <v>0</v>
      </c>
      <c r="J232" s="160">
        <v>0</v>
      </c>
      <c r="K232" s="160">
        <v>0</v>
      </c>
      <c r="L232" s="160">
        <v>0</v>
      </c>
      <c r="M232" s="160">
        <v>0</v>
      </c>
      <c r="N232" s="160">
        <v>0</v>
      </c>
      <c r="O232" s="160">
        <v>0</v>
      </c>
      <c r="P232" s="160">
        <v>0</v>
      </c>
      <c r="Q232" s="160">
        <v>0</v>
      </c>
      <c r="R232" s="160">
        <v>0</v>
      </c>
      <c r="S232" s="160">
        <v>0</v>
      </c>
      <c r="T232" s="160">
        <v>0</v>
      </c>
      <c r="U232" s="160">
        <v>0</v>
      </c>
      <c r="V232" s="160">
        <v>0</v>
      </c>
      <c r="W232" s="160">
        <v>0</v>
      </c>
      <c r="X232" s="160">
        <v>0</v>
      </c>
      <c r="Y232" s="160">
        <v>0</v>
      </c>
      <c r="Z232" s="160">
        <v>0</v>
      </c>
      <c r="AA232" s="160">
        <v>0</v>
      </c>
      <c r="AB232" s="160">
        <v>0</v>
      </c>
    </row>
    <row r="233" spans="1:35" ht="15" customHeight="1" x14ac:dyDescent="0.3">
      <c r="A233" s="128"/>
      <c r="B233" s="129"/>
      <c r="C233" s="119"/>
      <c r="D233" s="161"/>
      <c r="E233" s="162"/>
      <c r="F233" s="163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</row>
    <row r="234" spans="1:35" x14ac:dyDescent="0.3">
      <c r="A234" s="128"/>
      <c r="B234" s="129" t="s">
        <v>152</v>
      </c>
      <c r="C234" s="119" t="str">
        <f>I.!C234</f>
        <v>Údržba verejného osvetlenia</v>
      </c>
      <c r="D234" s="161">
        <f>XII.!Q234</f>
        <v>18500</v>
      </c>
      <c r="E234" s="162">
        <f>I.!Q234</f>
        <v>18500</v>
      </c>
      <c r="F234" s="163">
        <v>0</v>
      </c>
      <c r="G234" s="160">
        <v>0</v>
      </c>
      <c r="H234" s="160">
        <v>0</v>
      </c>
      <c r="I234" s="160">
        <v>0</v>
      </c>
      <c r="J234" s="160">
        <v>0</v>
      </c>
      <c r="K234" s="160">
        <v>0</v>
      </c>
      <c r="L234" s="160">
        <v>0</v>
      </c>
      <c r="M234" s="160">
        <v>0</v>
      </c>
      <c r="N234" s="160">
        <v>0</v>
      </c>
      <c r="O234" s="160">
        <v>0</v>
      </c>
      <c r="P234" s="160">
        <v>0</v>
      </c>
      <c r="Q234" s="160">
        <v>0</v>
      </c>
      <c r="R234" s="160">
        <v>0</v>
      </c>
      <c r="S234" s="160">
        <v>0</v>
      </c>
      <c r="T234" s="160">
        <v>0</v>
      </c>
      <c r="U234" s="160">
        <v>0</v>
      </c>
      <c r="V234" s="160">
        <v>0</v>
      </c>
      <c r="W234" s="160">
        <v>0</v>
      </c>
      <c r="X234" s="160">
        <v>0</v>
      </c>
      <c r="Y234" s="160">
        <v>0</v>
      </c>
      <c r="Z234" s="160">
        <v>0</v>
      </c>
      <c r="AA234" s="160">
        <v>0</v>
      </c>
      <c r="AB234" s="160">
        <v>0</v>
      </c>
    </row>
    <row r="235" spans="1:35" ht="15" customHeight="1" x14ac:dyDescent="0.3">
      <c r="A235" s="128"/>
      <c r="B235" s="129"/>
      <c r="C235" s="119"/>
      <c r="D235" s="161"/>
      <c r="E235" s="162"/>
      <c r="F235" s="163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</row>
    <row r="236" spans="1:35" x14ac:dyDescent="0.3">
      <c r="A236" s="128"/>
      <c r="B236" s="129" t="s">
        <v>152</v>
      </c>
      <c r="C236" s="119" t="str">
        <f>I.!C236</f>
        <v>Verejné osvetlenie - vianoce a špeciálne služby</v>
      </c>
      <c r="D236" s="161">
        <f>XII.!Q236</f>
        <v>11000</v>
      </c>
      <c r="E236" s="162">
        <f>I.!Q236</f>
        <v>11000</v>
      </c>
      <c r="F236" s="163">
        <v>0</v>
      </c>
      <c r="G236" s="160">
        <v>0</v>
      </c>
      <c r="H236" s="160">
        <v>0</v>
      </c>
      <c r="I236" s="160">
        <v>0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60">
        <v>0</v>
      </c>
      <c r="R236" s="160">
        <v>0</v>
      </c>
      <c r="S236" s="160">
        <v>0</v>
      </c>
      <c r="T236" s="160">
        <v>0</v>
      </c>
      <c r="U236" s="160">
        <v>0</v>
      </c>
      <c r="V236" s="160">
        <v>0</v>
      </c>
      <c r="W236" s="160">
        <v>0</v>
      </c>
      <c r="X236" s="160">
        <v>0</v>
      </c>
      <c r="Y236" s="160">
        <v>0</v>
      </c>
      <c r="Z236" s="160">
        <v>0</v>
      </c>
      <c r="AA236" s="160">
        <v>0</v>
      </c>
      <c r="AB236" s="160">
        <v>0</v>
      </c>
    </row>
    <row r="237" spans="1:35" x14ac:dyDescent="0.3">
      <c r="A237" s="128"/>
      <c r="B237" s="129"/>
      <c r="C237" s="119"/>
      <c r="D237" s="161"/>
      <c r="E237" s="162"/>
      <c r="F237" s="163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</row>
    <row r="238" spans="1:35" ht="14.4" customHeight="1" x14ac:dyDescent="0.3">
      <c r="A238" s="128" t="s">
        <v>153</v>
      </c>
      <c r="B238" s="129"/>
      <c r="C238" s="119" t="str">
        <f>I.!C238</f>
        <v>Spoločný obecný úrad</v>
      </c>
      <c r="D238" s="161">
        <f>XII.!Q238</f>
        <v>94989</v>
      </c>
      <c r="E238" s="162">
        <f>I.!Q238</f>
        <v>94989</v>
      </c>
      <c r="F238" s="163">
        <v>0</v>
      </c>
      <c r="G238" s="160">
        <v>0</v>
      </c>
      <c r="H238" s="160">
        <v>0</v>
      </c>
      <c r="I238" s="160">
        <v>0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60">
        <v>0</v>
      </c>
      <c r="R238" s="160">
        <v>0</v>
      </c>
      <c r="S238" s="160">
        <v>0</v>
      </c>
      <c r="T238" s="160">
        <v>0</v>
      </c>
      <c r="U238" s="160">
        <v>0</v>
      </c>
      <c r="V238" s="160">
        <v>0</v>
      </c>
      <c r="W238" s="160">
        <v>0</v>
      </c>
      <c r="X238" s="160">
        <v>0</v>
      </c>
      <c r="Y238" s="160">
        <v>0</v>
      </c>
      <c r="Z238" s="160">
        <v>0</v>
      </c>
      <c r="AA238" s="160">
        <v>0</v>
      </c>
      <c r="AB238" s="160">
        <v>0</v>
      </c>
    </row>
    <row r="239" spans="1:35" ht="15" customHeight="1" thickBot="1" x14ac:dyDescent="0.35">
      <c r="A239" s="133"/>
      <c r="B239" s="134"/>
      <c r="C239" s="135"/>
      <c r="D239" s="161"/>
      <c r="E239" s="162"/>
      <c r="F239" s="163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</row>
    <row r="240" spans="1:35" ht="14.4" hidden="1" customHeight="1" x14ac:dyDescent="0.3">
      <c r="A240" s="118" t="s">
        <v>154</v>
      </c>
      <c r="B240" s="116"/>
      <c r="C240" s="114" t="str">
        <f>I.!C240</f>
        <v>Protipovodňové aktivity</v>
      </c>
      <c r="D240" s="161">
        <f>XII.!Q240</f>
        <v>0</v>
      </c>
      <c r="E240" s="162">
        <f>I.!Q240</f>
        <v>0</v>
      </c>
      <c r="F240" s="163">
        <v>0</v>
      </c>
      <c r="G240" s="160">
        <v>0</v>
      </c>
      <c r="H240" s="160">
        <v>0</v>
      </c>
      <c r="I240" s="160">
        <v>0</v>
      </c>
      <c r="J240" s="160">
        <v>0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60">
        <v>0</v>
      </c>
      <c r="R240" s="160">
        <v>0</v>
      </c>
      <c r="S240" s="160">
        <v>0</v>
      </c>
      <c r="T240" s="160">
        <v>0</v>
      </c>
      <c r="U240" s="160">
        <v>0</v>
      </c>
      <c r="V240" s="160">
        <v>0</v>
      </c>
      <c r="W240" s="160">
        <v>0</v>
      </c>
      <c r="X240" s="160">
        <v>0</v>
      </c>
      <c r="Y240" s="160">
        <v>0</v>
      </c>
      <c r="Z240" s="160">
        <v>0</v>
      </c>
      <c r="AA240" s="160">
        <v>0</v>
      </c>
      <c r="AB240" s="160">
        <v>0</v>
      </c>
    </row>
    <row r="241" spans="1:28" ht="15" hidden="1" customHeight="1" thickBot="1" x14ac:dyDescent="0.35">
      <c r="A241" s="133"/>
      <c r="B241" s="134"/>
      <c r="C241" s="135"/>
      <c r="D241" s="167"/>
      <c r="E241" s="201"/>
      <c r="F241" s="219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</row>
    <row r="242" spans="1:28" ht="14.4" customHeight="1" thickBot="1" x14ac:dyDescent="0.35">
      <c r="D242" s="110"/>
      <c r="E242" s="110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</row>
    <row r="243" spans="1:28" ht="15" customHeight="1" x14ac:dyDescent="0.3">
      <c r="A243" s="120" t="s">
        <v>156</v>
      </c>
      <c r="B243" s="121"/>
      <c r="C243" s="124" t="s">
        <v>157</v>
      </c>
      <c r="D243" s="171">
        <f>SUM(D245:D266)</f>
        <v>248657</v>
      </c>
      <c r="E243" s="171">
        <f>SUM(E245:E266)</f>
        <v>248657</v>
      </c>
      <c r="F243" s="214">
        <f>I.!$Q244</f>
        <v>15199.540000000003</v>
      </c>
      <c r="G243" s="181">
        <f t="shared" ref="G243" si="968">H243-F243</f>
        <v>-15199.540000000003</v>
      </c>
      <c r="H243" s="181">
        <f>II.!$Q244</f>
        <v>0</v>
      </c>
      <c r="I243" s="181">
        <f t="shared" ref="I243" si="969">J243-H243</f>
        <v>0</v>
      </c>
      <c r="J243" s="181">
        <f>III.!$Q244</f>
        <v>0</v>
      </c>
      <c r="K243" s="181">
        <f t="shared" ref="K243" si="970">L243-J243</f>
        <v>0</v>
      </c>
      <c r="L243" s="181">
        <f>IV.!$Q244</f>
        <v>0</v>
      </c>
      <c r="M243" s="181">
        <f t="shared" ref="M243" si="971">N243-L243</f>
        <v>0</v>
      </c>
      <c r="N243" s="181">
        <f>V.!$Q244</f>
        <v>0</v>
      </c>
      <c r="O243" s="181">
        <f t="shared" ref="O243" si="972">P243-N243</f>
        <v>0</v>
      </c>
      <c r="P243" s="181">
        <f>VI.!$Q244</f>
        <v>0</v>
      </c>
      <c r="Q243" s="181">
        <f t="shared" ref="Q243" si="973">R243-P243</f>
        <v>0</v>
      </c>
      <c r="R243" s="181">
        <f>VII.!$Q244</f>
        <v>0</v>
      </c>
      <c r="S243" s="181">
        <f t="shared" ref="S243" si="974">T243-R243</f>
        <v>0</v>
      </c>
      <c r="T243" s="181">
        <f>VIII.!$Q244</f>
        <v>0</v>
      </c>
      <c r="U243" s="181">
        <f t="shared" ref="U243" si="975">V243-T243</f>
        <v>0</v>
      </c>
      <c r="V243" s="181">
        <f>IX.!$Q244</f>
        <v>0</v>
      </c>
      <c r="W243" s="181">
        <f t="shared" ref="W243" si="976">X243-V243</f>
        <v>0</v>
      </c>
      <c r="X243" s="181">
        <f>X.!$Q244</f>
        <v>0</v>
      </c>
      <c r="Y243" s="181">
        <f t="shared" ref="Y243" si="977">Z243-X243</f>
        <v>0</v>
      </c>
      <c r="Z243" s="181">
        <f>XI.!$Q244</f>
        <v>0</v>
      </c>
      <c r="AA243" s="181">
        <f t="shared" ref="AA243" si="978">AB243-Z243</f>
        <v>0</v>
      </c>
      <c r="AB243" s="181">
        <f>XII.!$Q244</f>
        <v>0</v>
      </c>
    </row>
    <row r="244" spans="1:28" ht="14.4" customHeight="1" thickBot="1" x14ac:dyDescent="0.35">
      <c r="A244" s="122"/>
      <c r="B244" s="123"/>
      <c r="C244" s="125"/>
      <c r="D244" s="172"/>
      <c r="E244" s="172"/>
      <c r="F244" s="215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</row>
    <row r="245" spans="1:28" x14ac:dyDescent="0.3">
      <c r="A245" s="118" t="s">
        <v>158</v>
      </c>
      <c r="B245" s="116"/>
      <c r="C245" s="114" t="str">
        <f>I.!C245</f>
        <v>Jednorázové dávky sociálnej pomoci - občania v hmotnej a sociálnej núdzi</v>
      </c>
      <c r="D245" s="166">
        <f>XII.!Q245</f>
        <v>1000</v>
      </c>
      <c r="E245" s="199">
        <f>I.!Q245</f>
        <v>1000</v>
      </c>
      <c r="F245" s="218">
        <f>I.!$Q246</f>
        <v>0</v>
      </c>
      <c r="G245" s="169">
        <f t="shared" ref="G245" si="979">H245-F245</f>
        <v>0</v>
      </c>
      <c r="H245" s="169">
        <f>II.!$Q246</f>
        <v>0</v>
      </c>
      <c r="I245" s="169">
        <f t="shared" ref="I245" si="980">J245-H245</f>
        <v>0</v>
      </c>
      <c r="J245" s="169">
        <f>III.!$Q246</f>
        <v>0</v>
      </c>
      <c r="K245" s="169">
        <f t="shared" ref="K245" si="981">L245-J245</f>
        <v>0</v>
      </c>
      <c r="L245" s="169">
        <f>IV.!$Q246</f>
        <v>0</v>
      </c>
      <c r="M245" s="169">
        <f t="shared" ref="M245" si="982">N245-L245</f>
        <v>0</v>
      </c>
      <c r="N245" s="169">
        <f>V.!$Q246</f>
        <v>0</v>
      </c>
      <c r="O245" s="169">
        <f t="shared" ref="O245" si="983">P245-N245</f>
        <v>0</v>
      </c>
      <c r="P245" s="169">
        <f>VI.!$Q246</f>
        <v>0</v>
      </c>
      <c r="Q245" s="169">
        <f t="shared" ref="Q245" si="984">R245-P245</f>
        <v>0</v>
      </c>
      <c r="R245" s="169">
        <f>VII.!$Q246</f>
        <v>0</v>
      </c>
      <c r="S245" s="169">
        <f t="shared" ref="S245" si="985">T245-R245</f>
        <v>0</v>
      </c>
      <c r="T245" s="169">
        <f>VIII.!$Q246</f>
        <v>0</v>
      </c>
      <c r="U245" s="169">
        <f t="shared" ref="U245" si="986">V245-T245</f>
        <v>0</v>
      </c>
      <c r="V245" s="169">
        <f>IX.!$Q246</f>
        <v>0</v>
      </c>
      <c r="W245" s="169">
        <f t="shared" ref="W245" si="987">X245-V245</f>
        <v>0</v>
      </c>
      <c r="X245" s="169">
        <f>X.!$Q246</f>
        <v>0</v>
      </c>
      <c r="Y245" s="169">
        <f t="shared" ref="Y245" si="988">Z245-X245</f>
        <v>0</v>
      </c>
      <c r="Z245" s="169">
        <f>XI.!$Q246</f>
        <v>0</v>
      </c>
      <c r="AA245" s="169">
        <f t="shared" ref="AA245" si="989">AB245-Z245</f>
        <v>0</v>
      </c>
      <c r="AB245" s="169">
        <f>XII.!$Q246</f>
        <v>0</v>
      </c>
    </row>
    <row r="246" spans="1:28" ht="14.4" customHeight="1" x14ac:dyDescent="0.3">
      <c r="A246" s="128"/>
      <c r="B246" s="129"/>
      <c r="C246" s="119"/>
      <c r="D246" s="161"/>
      <c r="E246" s="162"/>
      <c r="F246" s="163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</row>
    <row r="247" spans="1:28" ht="15" customHeight="1" x14ac:dyDescent="0.3">
      <c r="A247" s="128" t="s">
        <v>161</v>
      </c>
      <c r="B247" s="129"/>
      <c r="C247" s="119" t="str">
        <f>I.!C247</f>
        <v>Príspevky neštátnym subjektom - ZOSZZP dotácia</v>
      </c>
      <c r="D247" s="161">
        <f>XII.!Q247</f>
        <v>3000</v>
      </c>
      <c r="E247" s="162">
        <f>I.!Q247</f>
        <v>3000</v>
      </c>
      <c r="F247" s="163">
        <f>I.!$Q248</f>
        <v>0</v>
      </c>
      <c r="G247" s="160">
        <f t="shared" ref="G247" si="990">H247-F247</f>
        <v>0</v>
      </c>
      <c r="H247" s="160">
        <f>II.!$Q248</f>
        <v>0</v>
      </c>
      <c r="I247" s="160">
        <f t="shared" ref="I247" si="991">J247-H247</f>
        <v>0</v>
      </c>
      <c r="J247" s="160">
        <f>III.!$Q248</f>
        <v>0</v>
      </c>
      <c r="K247" s="160">
        <f t="shared" ref="K247" si="992">L247-J247</f>
        <v>0</v>
      </c>
      <c r="L247" s="160">
        <f>IV.!$Q248</f>
        <v>0</v>
      </c>
      <c r="M247" s="160">
        <f t="shared" ref="M247" si="993">N247-L247</f>
        <v>0</v>
      </c>
      <c r="N247" s="160">
        <f>V.!$Q248</f>
        <v>0</v>
      </c>
      <c r="O247" s="160">
        <f t="shared" ref="O247" si="994">P247-N247</f>
        <v>0</v>
      </c>
      <c r="P247" s="160">
        <f>VI.!$Q248</f>
        <v>0</v>
      </c>
      <c r="Q247" s="160">
        <f t="shared" ref="Q247" si="995">R247-P247</f>
        <v>0</v>
      </c>
      <c r="R247" s="160">
        <f>VII.!$Q248</f>
        <v>0</v>
      </c>
      <c r="S247" s="160">
        <f t="shared" ref="S247" si="996">T247-R247</f>
        <v>0</v>
      </c>
      <c r="T247" s="160">
        <f>VIII.!$Q248</f>
        <v>0</v>
      </c>
      <c r="U247" s="160">
        <f t="shared" ref="U247" si="997">V247-T247</f>
        <v>0</v>
      </c>
      <c r="V247" s="160">
        <f>IX.!$Q248</f>
        <v>0</v>
      </c>
      <c r="W247" s="160">
        <f t="shared" ref="W247" si="998">X247-V247</f>
        <v>0</v>
      </c>
      <c r="X247" s="160">
        <f>X.!$Q248</f>
        <v>0</v>
      </c>
      <c r="Y247" s="160">
        <f t="shared" ref="Y247" si="999">Z247-X247</f>
        <v>0</v>
      </c>
      <c r="Z247" s="160">
        <f>XI.!$Q248</f>
        <v>0</v>
      </c>
      <c r="AA247" s="160">
        <f t="shared" ref="AA247" si="1000">AB247-Z247</f>
        <v>0</v>
      </c>
      <c r="AB247" s="160">
        <f>XII.!$Q248</f>
        <v>0</v>
      </c>
    </row>
    <row r="248" spans="1:28" ht="14.4" customHeight="1" x14ac:dyDescent="0.3">
      <c r="A248" s="128"/>
      <c r="B248" s="129"/>
      <c r="C248" s="119"/>
      <c r="D248" s="161"/>
      <c r="E248" s="162"/>
      <c r="F248" s="163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</row>
    <row r="249" spans="1:28" ht="15" customHeight="1" x14ac:dyDescent="0.3">
      <c r="A249" s="128" t="s">
        <v>164</v>
      </c>
      <c r="B249" s="129"/>
      <c r="C249" s="119" t="str">
        <f>I.!C249</f>
        <v>Pochovanie občana</v>
      </c>
      <c r="D249" s="161">
        <f>XII.!Q249</f>
        <v>600</v>
      </c>
      <c r="E249" s="162">
        <f>I.!Q249</f>
        <v>600</v>
      </c>
      <c r="F249" s="163">
        <f>I.!$Q250</f>
        <v>0</v>
      </c>
      <c r="G249" s="160">
        <f t="shared" ref="G249" si="1001">H249-F249</f>
        <v>0</v>
      </c>
      <c r="H249" s="160">
        <f>II.!$Q250</f>
        <v>0</v>
      </c>
      <c r="I249" s="160">
        <f t="shared" ref="I249" si="1002">J249-H249</f>
        <v>0</v>
      </c>
      <c r="J249" s="160">
        <f>III.!$Q250</f>
        <v>0</v>
      </c>
      <c r="K249" s="160">
        <f t="shared" ref="K249" si="1003">L249-J249</f>
        <v>0</v>
      </c>
      <c r="L249" s="160">
        <f>IV.!$Q250</f>
        <v>0</v>
      </c>
      <c r="M249" s="160">
        <f t="shared" ref="M249" si="1004">N249-L249</f>
        <v>0</v>
      </c>
      <c r="N249" s="160">
        <f>V.!$Q250</f>
        <v>0</v>
      </c>
      <c r="O249" s="160">
        <f t="shared" ref="O249" si="1005">P249-N249</f>
        <v>0</v>
      </c>
      <c r="P249" s="160">
        <f>VI.!$Q250</f>
        <v>0</v>
      </c>
      <c r="Q249" s="160">
        <f t="shared" ref="Q249" si="1006">R249-P249</f>
        <v>0</v>
      </c>
      <c r="R249" s="160">
        <f>VII.!$Q250</f>
        <v>0</v>
      </c>
      <c r="S249" s="160">
        <f t="shared" ref="S249" si="1007">T249-R249</f>
        <v>0</v>
      </c>
      <c r="T249" s="160">
        <f>VIII.!$Q250</f>
        <v>0</v>
      </c>
      <c r="U249" s="160">
        <f t="shared" ref="U249" si="1008">V249-T249</f>
        <v>0</v>
      </c>
      <c r="V249" s="160">
        <f>IX.!$Q250</f>
        <v>0</v>
      </c>
      <c r="W249" s="160">
        <f t="shared" ref="W249" si="1009">X249-V249</f>
        <v>0</v>
      </c>
      <c r="X249" s="160">
        <f>X.!$Q250</f>
        <v>0</v>
      </c>
      <c r="Y249" s="160">
        <f t="shared" ref="Y249" si="1010">Z249-X249</f>
        <v>0</v>
      </c>
      <c r="Z249" s="160">
        <f>XI.!$Q250</f>
        <v>0</v>
      </c>
      <c r="AA249" s="160">
        <f t="shared" ref="AA249" si="1011">AB249-Z249</f>
        <v>0</v>
      </c>
      <c r="AB249" s="160">
        <f>XII.!$Q250</f>
        <v>0</v>
      </c>
    </row>
    <row r="250" spans="1:28" ht="14.4" customHeight="1" x14ac:dyDescent="0.3">
      <c r="A250" s="128"/>
      <c r="B250" s="129"/>
      <c r="C250" s="119"/>
      <c r="D250" s="161"/>
      <c r="E250" s="162"/>
      <c r="F250" s="163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</row>
    <row r="251" spans="1:28" ht="15" customHeight="1" x14ac:dyDescent="0.3">
      <c r="A251" s="128" t="s">
        <v>166</v>
      </c>
      <c r="B251" s="129"/>
      <c r="C251" s="119" t="str">
        <f>I.!C251</f>
        <v>Opatrovateľská služba v domácnosti občana</v>
      </c>
      <c r="D251" s="161">
        <f>XII.!Q251</f>
        <v>30317</v>
      </c>
      <c r="E251" s="162">
        <f>I.!Q251</f>
        <v>30317</v>
      </c>
      <c r="F251" s="163">
        <f>I.!$Q252</f>
        <v>1891.36</v>
      </c>
      <c r="G251" s="160">
        <f t="shared" ref="G251" si="1012">H251-F251</f>
        <v>-1891.36</v>
      </c>
      <c r="H251" s="160">
        <f>II.!$Q252</f>
        <v>0</v>
      </c>
      <c r="I251" s="160">
        <f t="shared" ref="I251" si="1013">J251-H251</f>
        <v>0</v>
      </c>
      <c r="J251" s="160">
        <f>III.!$Q252</f>
        <v>0</v>
      </c>
      <c r="K251" s="160">
        <f t="shared" ref="K251" si="1014">L251-J251</f>
        <v>0</v>
      </c>
      <c r="L251" s="160">
        <f>IV.!$Q252</f>
        <v>0</v>
      </c>
      <c r="M251" s="160">
        <f t="shared" ref="M251" si="1015">N251-L251</f>
        <v>0</v>
      </c>
      <c r="N251" s="160">
        <f>V.!$Q252</f>
        <v>0</v>
      </c>
      <c r="O251" s="160">
        <f t="shared" ref="O251" si="1016">P251-N251</f>
        <v>0</v>
      </c>
      <c r="P251" s="160">
        <f>VI.!$Q252</f>
        <v>0</v>
      </c>
      <c r="Q251" s="160">
        <f t="shared" ref="Q251" si="1017">R251-P251</f>
        <v>0</v>
      </c>
      <c r="R251" s="160">
        <f>VII.!$Q252</f>
        <v>0</v>
      </c>
      <c r="S251" s="160">
        <f t="shared" ref="S251" si="1018">T251-R251</f>
        <v>0</v>
      </c>
      <c r="T251" s="160">
        <f>VIII.!$Q252</f>
        <v>0</v>
      </c>
      <c r="U251" s="160">
        <f t="shared" ref="U251" si="1019">V251-T251</f>
        <v>0</v>
      </c>
      <c r="V251" s="160">
        <f>IX.!$Q252</f>
        <v>0</v>
      </c>
      <c r="W251" s="160">
        <f t="shared" ref="W251" si="1020">X251-V251</f>
        <v>0</v>
      </c>
      <c r="X251" s="160">
        <f>X.!$Q252</f>
        <v>0</v>
      </c>
      <c r="Y251" s="160">
        <f t="shared" ref="Y251" si="1021">Z251-X251</f>
        <v>0</v>
      </c>
      <c r="Z251" s="160">
        <f>XI.!$Q252</f>
        <v>0</v>
      </c>
      <c r="AA251" s="160">
        <f t="shared" ref="AA251" si="1022">AB251-Z251</f>
        <v>0</v>
      </c>
      <c r="AB251" s="160">
        <f>XII.!$Q252</f>
        <v>0</v>
      </c>
    </row>
    <row r="252" spans="1:28" ht="14.4" customHeight="1" x14ac:dyDescent="0.3">
      <c r="A252" s="128"/>
      <c r="B252" s="129"/>
      <c r="C252" s="119"/>
      <c r="D252" s="161"/>
      <c r="E252" s="162"/>
      <c r="F252" s="163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</row>
    <row r="253" spans="1:28" x14ac:dyDescent="0.3">
      <c r="A253" s="128" t="s">
        <v>166</v>
      </c>
      <c r="B253" s="129"/>
      <c r="C253" s="119" t="str">
        <f>I.!C253</f>
        <v>Opatrovateľská služba v domácnosti občana</v>
      </c>
      <c r="D253" s="161">
        <f>XII.!Q253</f>
        <v>184125</v>
      </c>
      <c r="E253" s="162">
        <f>I.!Q253</f>
        <v>184125</v>
      </c>
      <c r="F253" s="163">
        <f>I.!$Q254</f>
        <v>11859.79</v>
      </c>
      <c r="G253" s="160">
        <f t="shared" ref="G253" si="1023">H253-F253</f>
        <v>-11859.79</v>
      </c>
      <c r="H253" s="160">
        <f>II.!$Q254</f>
        <v>0</v>
      </c>
      <c r="I253" s="160">
        <f t="shared" ref="I253" si="1024">J253-H253</f>
        <v>0</v>
      </c>
      <c r="J253" s="160">
        <f>III.!$Q254</f>
        <v>0</v>
      </c>
      <c r="K253" s="160">
        <f t="shared" ref="K253" si="1025">L253-J253</f>
        <v>0</v>
      </c>
      <c r="L253" s="160">
        <f>IV.!$Q254</f>
        <v>0</v>
      </c>
      <c r="M253" s="160">
        <f t="shared" ref="M253" si="1026">N253-L253</f>
        <v>0</v>
      </c>
      <c r="N253" s="160">
        <f>V.!$Q254</f>
        <v>0</v>
      </c>
      <c r="O253" s="160">
        <f t="shared" ref="O253" si="1027">P253-N253</f>
        <v>0</v>
      </c>
      <c r="P253" s="160">
        <f>VI.!$Q254</f>
        <v>0</v>
      </c>
      <c r="Q253" s="160">
        <f t="shared" ref="Q253" si="1028">R253-P253</f>
        <v>0</v>
      </c>
      <c r="R253" s="160">
        <f>VII.!$Q254</f>
        <v>0</v>
      </c>
      <c r="S253" s="160">
        <f t="shared" ref="S253" si="1029">T253-R253</f>
        <v>0</v>
      </c>
      <c r="T253" s="160">
        <f>VIII.!$Q254</f>
        <v>0</v>
      </c>
      <c r="U253" s="160">
        <f t="shared" ref="U253" si="1030">V253-T253</f>
        <v>0</v>
      </c>
      <c r="V253" s="160">
        <f>IX.!$Q254</f>
        <v>0</v>
      </c>
      <c r="W253" s="160">
        <f t="shared" ref="W253" si="1031">X253-V253</f>
        <v>0</v>
      </c>
      <c r="X253" s="160">
        <f>X.!$Q254</f>
        <v>0</v>
      </c>
      <c r="Y253" s="160">
        <f t="shared" ref="Y253" si="1032">Z253-X253</f>
        <v>0</v>
      </c>
      <c r="Z253" s="160">
        <f>XI.!$Q254</f>
        <v>0</v>
      </c>
      <c r="AA253" s="160">
        <f t="shared" ref="AA253" si="1033">AB253-Z253</f>
        <v>0</v>
      </c>
      <c r="AB253" s="160">
        <f>XII.!$Q254</f>
        <v>0</v>
      </c>
    </row>
    <row r="254" spans="1:28" x14ac:dyDescent="0.3">
      <c r="A254" s="128"/>
      <c r="B254" s="129"/>
      <c r="C254" s="119"/>
      <c r="D254" s="161"/>
      <c r="E254" s="162"/>
      <c r="F254" s="163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</row>
    <row r="255" spans="1:28" s="78" customFormat="1" x14ac:dyDescent="0.3">
      <c r="A255" s="128" t="s">
        <v>170</v>
      </c>
      <c r="B255" s="129"/>
      <c r="C255" s="119" t="str">
        <f>I.!C255</f>
        <v>Organizovanie spoločného stravovania</v>
      </c>
      <c r="D255" s="161">
        <f>XII.!Q255</f>
        <v>16000</v>
      </c>
      <c r="E255" s="162">
        <f>I.!Q255</f>
        <v>16000</v>
      </c>
      <c r="F255" s="163">
        <f>I.!$Q256</f>
        <v>960.96</v>
      </c>
      <c r="G255" s="160">
        <f t="shared" ref="G255" si="1034">H255-F255</f>
        <v>-960.96</v>
      </c>
      <c r="H255" s="160">
        <f>II.!$Q256</f>
        <v>0</v>
      </c>
      <c r="I255" s="160">
        <f t="shared" ref="I255" si="1035">J255-H255</f>
        <v>0</v>
      </c>
      <c r="J255" s="160">
        <f>III.!$Q256</f>
        <v>0</v>
      </c>
      <c r="K255" s="160">
        <f t="shared" ref="K255" si="1036">L255-J255</f>
        <v>0</v>
      </c>
      <c r="L255" s="160">
        <f>IV.!$Q256</f>
        <v>0</v>
      </c>
      <c r="M255" s="160">
        <f t="shared" ref="M255" si="1037">N255-L255</f>
        <v>0</v>
      </c>
      <c r="N255" s="160">
        <f>V.!$Q256</f>
        <v>0</v>
      </c>
      <c r="O255" s="160">
        <f t="shared" ref="O255" si="1038">P255-N255</f>
        <v>0</v>
      </c>
      <c r="P255" s="160">
        <f>VI.!$Q256</f>
        <v>0</v>
      </c>
      <c r="Q255" s="160">
        <f t="shared" ref="Q255" si="1039">R255-P255</f>
        <v>0</v>
      </c>
      <c r="R255" s="160">
        <f>VII.!$Q256</f>
        <v>0</v>
      </c>
      <c r="S255" s="160">
        <f t="shared" ref="S255" si="1040">T255-R255</f>
        <v>0</v>
      </c>
      <c r="T255" s="160">
        <f>VIII.!$Q256</f>
        <v>0</v>
      </c>
      <c r="U255" s="160">
        <f t="shared" ref="U255" si="1041">V255-T255</f>
        <v>0</v>
      </c>
      <c r="V255" s="160">
        <f>IX.!$Q256</f>
        <v>0</v>
      </c>
      <c r="W255" s="160">
        <f t="shared" ref="W255" si="1042">X255-V255</f>
        <v>0</v>
      </c>
      <c r="X255" s="160">
        <f>X.!$Q256</f>
        <v>0</v>
      </c>
      <c r="Y255" s="160">
        <f t="shared" ref="Y255" si="1043">Z255-X255</f>
        <v>0</v>
      </c>
      <c r="Z255" s="160">
        <f>XI.!$Q256</f>
        <v>0</v>
      </c>
      <c r="AA255" s="160">
        <f t="shared" ref="AA255" si="1044">AB255-Z255</f>
        <v>0</v>
      </c>
      <c r="AB255" s="160">
        <f>XII.!$Q256</f>
        <v>0</v>
      </c>
    </row>
    <row r="256" spans="1:28" s="75" customFormat="1" ht="14.4" customHeight="1" x14ac:dyDescent="0.3">
      <c r="A256" s="128"/>
      <c r="B256" s="129"/>
      <c r="C256" s="119"/>
      <c r="D256" s="161"/>
      <c r="E256" s="162"/>
      <c r="F256" s="163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</row>
    <row r="257" spans="1:29" s="75" customFormat="1" ht="15.75" customHeight="1" x14ac:dyDescent="0.3">
      <c r="A257" s="128" t="s">
        <v>172</v>
      </c>
      <c r="B257" s="129"/>
      <c r="C257" s="119" t="str">
        <f>I.!C257</f>
        <v>Kluby dôchodcov</v>
      </c>
      <c r="D257" s="161">
        <f>XII.!Q257</f>
        <v>7173</v>
      </c>
      <c r="E257" s="162">
        <f>I.!Q257</f>
        <v>7173</v>
      </c>
      <c r="F257" s="163">
        <f>I.!$Q258</f>
        <v>141.83000000000001</v>
      </c>
      <c r="G257" s="160">
        <f t="shared" ref="G257" si="1045">H257-F257</f>
        <v>-141.83000000000001</v>
      </c>
      <c r="H257" s="160">
        <f>II.!$Q258</f>
        <v>0</v>
      </c>
      <c r="I257" s="160">
        <f t="shared" ref="I257" si="1046">J257-H257</f>
        <v>0</v>
      </c>
      <c r="J257" s="160">
        <f>III.!$Q258</f>
        <v>0</v>
      </c>
      <c r="K257" s="160">
        <f t="shared" ref="K257" si="1047">L257-J257</f>
        <v>0</v>
      </c>
      <c r="L257" s="160">
        <f>IV.!$Q258</f>
        <v>0</v>
      </c>
      <c r="M257" s="160">
        <f t="shared" ref="M257" si="1048">N257-L257</f>
        <v>0</v>
      </c>
      <c r="N257" s="160">
        <f>V.!$Q258</f>
        <v>0</v>
      </c>
      <c r="O257" s="160">
        <f t="shared" ref="O257" si="1049">P257-N257</f>
        <v>0</v>
      </c>
      <c r="P257" s="160">
        <f>VI.!$Q258</f>
        <v>0</v>
      </c>
      <c r="Q257" s="160">
        <f t="shared" ref="Q257" si="1050">R257-P257</f>
        <v>0</v>
      </c>
      <c r="R257" s="160">
        <f>VII.!$Q258</f>
        <v>0</v>
      </c>
      <c r="S257" s="160">
        <f t="shared" ref="S257" si="1051">T257-R257</f>
        <v>0</v>
      </c>
      <c r="T257" s="160">
        <f>VIII.!$Q258</f>
        <v>0</v>
      </c>
      <c r="U257" s="160">
        <f t="shared" ref="U257" si="1052">V257-T257</f>
        <v>0</v>
      </c>
      <c r="V257" s="160">
        <f>IX.!$Q258</f>
        <v>0</v>
      </c>
      <c r="W257" s="160">
        <f t="shared" ref="W257" si="1053">X257-V257</f>
        <v>0</v>
      </c>
      <c r="X257" s="160">
        <f>X.!$Q258</f>
        <v>0</v>
      </c>
      <c r="Y257" s="160">
        <f t="shared" ref="Y257" si="1054">Z257-X257</f>
        <v>0</v>
      </c>
      <c r="Z257" s="160">
        <f>XI.!$Q258</f>
        <v>0</v>
      </c>
      <c r="AA257" s="160">
        <f t="shared" ref="AA257" si="1055">AB257-Z257</f>
        <v>0</v>
      </c>
      <c r="AB257" s="160">
        <f>XII.!$Q258</f>
        <v>0</v>
      </c>
    </row>
    <row r="258" spans="1:29" ht="14.4" customHeight="1" x14ac:dyDescent="0.3">
      <c r="A258" s="128"/>
      <c r="B258" s="129"/>
      <c r="C258" s="119"/>
      <c r="D258" s="161"/>
      <c r="E258" s="162"/>
      <c r="F258" s="163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</row>
    <row r="259" spans="1:29" x14ac:dyDescent="0.3">
      <c r="A259" s="128" t="s">
        <v>175</v>
      </c>
      <c r="B259" s="129"/>
      <c r="C259" s="119" t="str">
        <f>I.!C259</f>
        <v>Osobitný príjemca - dávky v hmotnej núdzi</v>
      </c>
      <c r="D259" s="161">
        <f>XII.!Q259</f>
        <v>570</v>
      </c>
      <c r="E259" s="162">
        <f>I.!Q259</f>
        <v>570</v>
      </c>
      <c r="F259" s="163">
        <f>I.!$Q260</f>
        <v>117.6</v>
      </c>
      <c r="G259" s="160">
        <f t="shared" ref="G259" si="1056">H259-F259</f>
        <v>-117.6</v>
      </c>
      <c r="H259" s="160">
        <f>II.!$Q260</f>
        <v>0</v>
      </c>
      <c r="I259" s="160">
        <f t="shared" ref="I259" si="1057">J259-H259</f>
        <v>0</v>
      </c>
      <c r="J259" s="160">
        <f>III.!$Q260</f>
        <v>0</v>
      </c>
      <c r="K259" s="160">
        <f t="shared" ref="K259" si="1058">L259-J259</f>
        <v>0</v>
      </c>
      <c r="L259" s="160">
        <f>IV.!$Q260</f>
        <v>0</v>
      </c>
      <c r="M259" s="160">
        <f t="shared" ref="M259" si="1059">N259-L259</f>
        <v>0</v>
      </c>
      <c r="N259" s="160">
        <f>V.!$Q260</f>
        <v>0</v>
      </c>
      <c r="O259" s="160">
        <f t="shared" ref="O259" si="1060">P259-N259</f>
        <v>0</v>
      </c>
      <c r="P259" s="160">
        <f>VI.!$Q260</f>
        <v>0</v>
      </c>
      <c r="Q259" s="160">
        <f t="shared" ref="Q259" si="1061">R259-P259</f>
        <v>0</v>
      </c>
      <c r="R259" s="160">
        <f>VII.!$Q260</f>
        <v>0</v>
      </c>
      <c r="S259" s="160">
        <f t="shared" ref="S259" si="1062">T259-R259</f>
        <v>0</v>
      </c>
      <c r="T259" s="160">
        <f>VIII.!$Q260</f>
        <v>0</v>
      </c>
      <c r="U259" s="160">
        <f t="shared" ref="U259" si="1063">V259-T259</f>
        <v>0</v>
      </c>
      <c r="V259" s="160">
        <f>IX.!$Q260</f>
        <v>0</v>
      </c>
      <c r="W259" s="160">
        <f t="shared" ref="W259" si="1064">X259-V259</f>
        <v>0</v>
      </c>
      <c r="X259" s="160">
        <f>X.!$Q260</f>
        <v>0</v>
      </c>
      <c r="Y259" s="160">
        <f t="shared" ref="Y259" si="1065">Z259-X259</f>
        <v>0</v>
      </c>
      <c r="Z259" s="160">
        <f>XI.!$Q260</f>
        <v>0</v>
      </c>
      <c r="AA259" s="160">
        <f t="shared" ref="AA259" si="1066">AB259-Z259</f>
        <v>0</v>
      </c>
      <c r="AB259" s="160">
        <f>XII.!$Q260</f>
        <v>0</v>
      </c>
    </row>
    <row r="260" spans="1:29" ht="13.8" customHeight="1" x14ac:dyDescent="0.3">
      <c r="A260" s="128"/>
      <c r="B260" s="129"/>
      <c r="C260" s="119"/>
      <c r="D260" s="161"/>
      <c r="E260" s="162"/>
      <c r="F260" s="163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</row>
    <row r="261" spans="1:29" x14ac:dyDescent="0.3">
      <c r="A261" s="128" t="s">
        <v>177</v>
      </c>
      <c r="B261" s="129"/>
      <c r="C261" s="119" t="str">
        <f>I.!C261</f>
        <v>Dotácia na žiakov základnej, špeciálnej základnej a mat. školy</v>
      </c>
      <c r="D261" s="161">
        <f>XII.!Q261</f>
        <v>70</v>
      </c>
      <c r="E261" s="162">
        <f>I.!Q261</f>
        <v>70</v>
      </c>
      <c r="F261" s="163">
        <f>I.!$Q262</f>
        <v>0</v>
      </c>
      <c r="G261" s="160">
        <f t="shared" ref="G261" si="1067">H261-F261</f>
        <v>0</v>
      </c>
      <c r="H261" s="160">
        <f>II.!$Q262</f>
        <v>0</v>
      </c>
      <c r="I261" s="160">
        <f t="shared" ref="I261" si="1068">J261-H261</f>
        <v>0</v>
      </c>
      <c r="J261" s="160">
        <f>III.!$Q262</f>
        <v>0</v>
      </c>
      <c r="K261" s="160">
        <f t="shared" ref="K261" si="1069">L261-J261</f>
        <v>0</v>
      </c>
      <c r="L261" s="160">
        <f>IV.!$Q262</f>
        <v>0</v>
      </c>
      <c r="M261" s="160">
        <f t="shared" ref="M261" si="1070">N261-L261</f>
        <v>0</v>
      </c>
      <c r="N261" s="160">
        <f>V.!$Q262</f>
        <v>0</v>
      </c>
      <c r="O261" s="160">
        <f t="shared" ref="O261" si="1071">P261-N261</f>
        <v>0</v>
      </c>
      <c r="P261" s="160">
        <f>VI.!$Q262</f>
        <v>0</v>
      </c>
      <c r="Q261" s="160">
        <f t="shared" ref="Q261" si="1072">R261-P261</f>
        <v>0</v>
      </c>
      <c r="R261" s="160">
        <f>VII.!$Q262</f>
        <v>0</v>
      </c>
      <c r="S261" s="160">
        <f t="shared" ref="S261" si="1073">T261-R261</f>
        <v>0</v>
      </c>
      <c r="T261" s="160">
        <f>VIII.!$Q262</f>
        <v>0</v>
      </c>
      <c r="U261" s="160">
        <f t="shared" ref="U261" si="1074">V261-T261</f>
        <v>0</v>
      </c>
      <c r="V261" s="160">
        <f>IX.!$Q262</f>
        <v>0</v>
      </c>
      <c r="W261" s="160">
        <f t="shared" ref="W261" si="1075">X261-V261</f>
        <v>0</v>
      </c>
      <c r="X261" s="160">
        <f>X.!$Q262</f>
        <v>0</v>
      </c>
      <c r="Y261" s="160">
        <f t="shared" ref="Y261" si="1076">Z261-X261</f>
        <v>0</v>
      </c>
      <c r="Z261" s="160">
        <f>XI.!$Q262</f>
        <v>0</v>
      </c>
      <c r="AA261" s="160">
        <f t="shared" ref="AA261" si="1077">AB261-Z261</f>
        <v>0</v>
      </c>
      <c r="AB261" s="160">
        <f>XII.!$Q262</f>
        <v>0</v>
      </c>
    </row>
    <row r="262" spans="1:29" ht="13.8" customHeight="1" x14ac:dyDescent="0.3">
      <c r="A262" s="128"/>
      <c r="B262" s="129"/>
      <c r="C262" s="119"/>
      <c r="D262" s="161"/>
      <c r="E262" s="162"/>
      <c r="F262" s="163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</row>
    <row r="263" spans="1:29" ht="14.4" x14ac:dyDescent="0.3">
      <c r="A263" s="128" t="s">
        <v>179</v>
      </c>
      <c r="B263" s="129"/>
      <c r="C263" s="119" t="str">
        <f>I.!C263</f>
        <v>Príspevok pre novonarodené deti</v>
      </c>
      <c r="D263" s="161">
        <f>XII.!Q263</f>
        <v>4640</v>
      </c>
      <c r="E263" s="162">
        <f>I.!Q263</f>
        <v>4640</v>
      </c>
      <c r="F263" s="163">
        <f>I.!$Q264</f>
        <v>166</v>
      </c>
      <c r="G263" s="160">
        <f t="shared" ref="G263" si="1078">H263-F263</f>
        <v>-166</v>
      </c>
      <c r="H263" s="160">
        <f>II.!$Q264</f>
        <v>0</v>
      </c>
      <c r="I263" s="160">
        <f t="shared" ref="I263" si="1079">J263-H263</f>
        <v>0</v>
      </c>
      <c r="J263" s="160">
        <f>III.!$Q264</f>
        <v>0</v>
      </c>
      <c r="K263" s="160">
        <f t="shared" ref="K263" si="1080">L263-J263</f>
        <v>0</v>
      </c>
      <c r="L263" s="160">
        <f>IV.!$Q264</f>
        <v>0</v>
      </c>
      <c r="M263" s="160">
        <f t="shared" ref="M263" si="1081">N263-L263</f>
        <v>0</v>
      </c>
      <c r="N263" s="160">
        <f>V.!$Q264</f>
        <v>0</v>
      </c>
      <c r="O263" s="160">
        <f t="shared" ref="O263" si="1082">P263-N263</f>
        <v>0</v>
      </c>
      <c r="P263" s="160">
        <f>VI.!$Q264</f>
        <v>0</v>
      </c>
      <c r="Q263" s="160">
        <f t="shared" ref="Q263" si="1083">R263-P263</f>
        <v>0</v>
      </c>
      <c r="R263" s="160">
        <f>VII.!$Q264</f>
        <v>0</v>
      </c>
      <c r="S263" s="160">
        <f t="shared" ref="S263" si="1084">T263-R263</f>
        <v>0</v>
      </c>
      <c r="T263" s="160">
        <f>VIII.!$Q264</f>
        <v>0</v>
      </c>
      <c r="U263" s="160">
        <f t="shared" ref="U263" si="1085">V263-T263</f>
        <v>0</v>
      </c>
      <c r="V263" s="160">
        <f>IX.!$Q264</f>
        <v>0</v>
      </c>
      <c r="W263" s="160">
        <f t="shared" ref="W263" si="1086">X263-V263</f>
        <v>0</v>
      </c>
      <c r="X263" s="160">
        <f>X.!$Q264</f>
        <v>0</v>
      </c>
      <c r="Y263" s="160">
        <f t="shared" ref="Y263" si="1087">Z263-X263</f>
        <v>0</v>
      </c>
      <c r="Z263" s="160">
        <f>XI.!$Q264</f>
        <v>0</v>
      </c>
      <c r="AA263" s="160">
        <f t="shared" ref="AA263" si="1088">AB263-Z263</f>
        <v>0</v>
      </c>
      <c r="AB263" s="160">
        <f>XII.!$Q264</f>
        <v>0</v>
      </c>
      <c r="AC263" s="69"/>
    </row>
    <row r="264" spans="1:29" ht="14.4" customHeight="1" x14ac:dyDescent="0.3">
      <c r="A264" s="128"/>
      <c r="B264" s="129"/>
      <c r="C264" s="119"/>
      <c r="D264" s="161"/>
      <c r="E264" s="162"/>
      <c r="F264" s="163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69"/>
    </row>
    <row r="265" spans="1:29" x14ac:dyDescent="0.3">
      <c r="A265" s="128" t="s">
        <v>295</v>
      </c>
      <c r="B265" s="129"/>
      <c r="C265" s="119" t="str">
        <f>I.!C265</f>
        <v>Sociálny taxík</v>
      </c>
      <c r="D265" s="161">
        <f>XII.!Q265</f>
        <v>1162</v>
      </c>
      <c r="E265" s="162">
        <f>I.!Q265</f>
        <v>1162</v>
      </c>
      <c r="F265" s="163">
        <f>I.!$Q266</f>
        <v>62</v>
      </c>
      <c r="G265" s="160">
        <f t="shared" ref="G265" si="1089">H265-F265</f>
        <v>-62</v>
      </c>
      <c r="H265" s="160">
        <f>II.!$Q266</f>
        <v>0</v>
      </c>
      <c r="I265" s="160">
        <f t="shared" ref="I265" si="1090">J265-H265</f>
        <v>0</v>
      </c>
      <c r="J265" s="160">
        <f>III.!$Q266</f>
        <v>0</v>
      </c>
      <c r="K265" s="160">
        <f t="shared" ref="K265" si="1091">L265-J265</f>
        <v>0</v>
      </c>
      <c r="L265" s="160">
        <f>IV.!$Q266</f>
        <v>0</v>
      </c>
      <c r="M265" s="160">
        <f t="shared" ref="M265" si="1092">N265-L265</f>
        <v>0</v>
      </c>
      <c r="N265" s="160">
        <f>V.!$Q266</f>
        <v>0</v>
      </c>
      <c r="O265" s="160">
        <f t="shared" ref="O265" si="1093">P265-N265</f>
        <v>0</v>
      </c>
      <c r="P265" s="160">
        <f>VI.!$Q266</f>
        <v>0</v>
      </c>
      <c r="Q265" s="160">
        <f t="shared" ref="Q265" si="1094">R265-P265</f>
        <v>0</v>
      </c>
      <c r="R265" s="160">
        <f>VII.!$Q266</f>
        <v>0</v>
      </c>
      <c r="S265" s="160">
        <f t="shared" ref="S265" si="1095">T265-R265</f>
        <v>0</v>
      </c>
      <c r="T265" s="160">
        <f>VIII.!$Q266</f>
        <v>0</v>
      </c>
      <c r="U265" s="160">
        <f t="shared" ref="U265" si="1096">V265-T265</f>
        <v>0</v>
      </c>
      <c r="V265" s="160">
        <f>IX.!$Q266</f>
        <v>0</v>
      </c>
      <c r="W265" s="160">
        <f t="shared" ref="W265" si="1097">X265-V265</f>
        <v>0</v>
      </c>
      <c r="X265" s="160">
        <f>X.!$Q266</f>
        <v>0</v>
      </c>
      <c r="Y265" s="160">
        <f t="shared" ref="Y265" si="1098">Z265-X265</f>
        <v>0</v>
      </c>
      <c r="Z265" s="160">
        <f>XI.!$Q266</f>
        <v>0</v>
      </c>
      <c r="AA265" s="160">
        <f t="shared" ref="AA265" si="1099">AB265-Z265</f>
        <v>0</v>
      </c>
      <c r="AB265" s="160">
        <f>XII.!$Q266</f>
        <v>0</v>
      </c>
    </row>
    <row r="266" spans="1:29" ht="14.4" thickBot="1" x14ac:dyDescent="0.35">
      <c r="A266" s="133"/>
      <c r="B266" s="134"/>
      <c r="C266" s="135"/>
      <c r="D266" s="167"/>
      <c r="E266" s="201"/>
      <c r="F266" s="219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  <c r="AA266" s="194"/>
      <c r="AB266" s="194"/>
    </row>
    <row r="267" spans="1:29" ht="14.4" thickBot="1" x14ac:dyDescent="0.35">
      <c r="D267" s="110"/>
      <c r="E267" s="110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</row>
    <row r="268" spans="1:29" ht="13.8" customHeight="1" x14ac:dyDescent="0.3">
      <c r="A268" s="120" t="s">
        <v>182</v>
      </c>
      <c r="B268" s="121"/>
      <c r="C268" s="124" t="s">
        <v>183</v>
      </c>
      <c r="D268" s="171">
        <f>SUM(D272:D285)</f>
        <v>147096</v>
      </c>
      <c r="E268" s="171">
        <f>SUM(E272:E285)</f>
        <v>147096</v>
      </c>
      <c r="F268" s="209">
        <f>I.!$Q269</f>
        <v>5157.2699999999995</v>
      </c>
      <c r="G268" s="181">
        <f t="shared" ref="G268" si="1100">H268-F268</f>
        <v>-5157.2699999999995</v>
      </c>
      <c r="H268" s="181">
        <f>II.!$Q269</f>
        <v>0</v>
      </c>
      <c r="I268" s="181">
        <f t="shared" ref="I268" si="1101">J268-H268</f>
        <v>0</v>
      </c>
      <c r="J268" s="181">
        <f>III.!$Q269</f>
        <v>0</v>
      </c>
      <c r="K268" s="181">
        <f t="shared" ref="K268" si="1102">L268-J268</f>
        <v>0</v>
      </c>
      <c r="L268" s="181">
        <f>IV.!$Q269</f>
        <v>0</v>
      </c>
      <c r="M268" s="181">
        <f t="shared" ref="M268" si="1103">N268-L268</f>
        <v>0</v>
      </c>
      <c r="N268" s="181">
        <f>V.!$Q269</f>
        <v>0</v>
      </c>
      <c r="O268" s="181">
        <f t="shared" ref="O268" si="1104">P268-N268</f>
        <v>0</v>
      </c>
      <c r="P268" s="181">
        <f>VI.!$Q269</f>
        <v>0</v>
      </c>
      <c r="Q268" s="181">
        <f t="shared" ref="Q268" si="1105">R268-P268</f>
        <v>0</v>
      </c>
      <c r="R268" s="181">
        <f>VII.!$Q269</f>
        <v>0</v>
      </c>
      <c r="S268" s="181">
        <f t="shared" ref="S268" si="1106">T268-R268</f>
        <v>0</v>
      </c>
      <c r="T268" s="181">
        <f>VIII.!$Q269</f>
        <v>0</v>
      </c>
      <c r="U268" s="181">
        <f t="shared" ref="U268" si="1107">V268-T268</f>
        <v>0</v>
      </c>
      <c r="V268" s="181">
        <f>IX.!$Q269</f>
        <v>0</v>
      </c>
      <c r="W268" s="181">
        <f t="shared" ref="W268" si="1108">X268-V268</f>
        <v>0</v>
      </c>
      <c r="X268" s="181">
        <f>X.!$Q269</f>
        <v>0</v>
      </c>
      <c r="Y268" s="181">
        <f t="shared" ref="Y268" si="1109">Z268-X268</f>
        <v>0</v>
      </c>
      <c r="Z268" s="181">
        <f>XI.!$Q269</f>
        <v>0</v>
      </c>
      <c r="AA268" s="181">
        <f t="shared" ref="AA268" si="1110">AB268-Z268</f>
        <v>0</v>
      </c>
      <c r="AB268" s="181">
        <f>XII.!$Q269</f>
        <v>0</v>
      </c>
    </row>
    <row r="269" spans="1:29" ht="14.4" customHeight="1" thickBot="1" x14ac:dyDescent="0.35">
      <c r="A269" s="122"/>
      <c r="B269" s="123"/>
      <c r="C269" s="125"/>
      <c r="D269" s="172"/>
      <c r="E269" s="172"/>
      <c r="F269" s="210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</row>
    <row r="270" spans="1:29" hidden="1" x14ac:dyDescent="0.3">
      <c r="A270" s="118" t="s">
        <v>184</v>
      </c>
      <c r="B270" s="116"/>
      <c r="C270" s="114" t="str">
        <f>I.!C270</f>
        <v>Bytová problematika</v>
      </c>
      <c r="D270" s="166">
        <f>XII.!Q270</f>
        <v>0</v>
      </c>
      <c r="E270" s="199">
        <f>I.!Q270</f>
        <v>0</v>
      </c>
      <c r="F270" s="218">
        <f>I.!$Q271</f>
        <v>0</v>
      </c>
      <c r="G270" s="169">
        <f t="shared" ref="G270" si="1111">H270-F270</f>
        <v>0</v>
      </c>
      <c r="H270" s="169">
        <f>II.!$Q271</f>
        <v>0</v>
      </c>
      <c r="I270" s="169">
        <f t="shared" ref="I270" si="1112">J270-H270</f>
        <v>0</v>
      </c>
      <c r="J270" s="169">
        <f>III.!$Q271</f>
        <v>0</v>
      </c>
      <c r="K270" s="169">
        <f t="shared" ref="K270" si="1113">L270-J270</f>
        <v>0</v>
      </c>
      <c r="L270" s="169">
        <f>IV.!$Q271</f>
        <v>0</v>
      </c>
      <c r="M270" s="169">
        <f t="shared" ref="M270" si="1114">N270-L270</f>
        <v>0</v>
      </c>
      <c r="N270" s="169">
        <f>V.!$Q271</f>
        <v>0</v>
      </c>
      <c r="O270" s="169">
        <f t="shared" ref="O270" si="1115">P270-N270</f>
        <v>0</v>
      </c>
      <c r="P270" s="169">
        <f>VI.!$Q271</f>
        <v>0</v>
      </c>
      <c r="Q270" s="169">
        <f t="shared" ref="Q270" si="1116">R270-P270</f>
        <v>0</v>
      </c>
      <c r="R270" s="169">
        <f>VII.!$Q271</f>
        <v>0</v>
      </c>
      <c r="S270" s="169">
        <f t="shared" ref="S270" si="1117">T270-R270</f>
        <v>0</v>
      </c>
      <c r="T270" s="169">
        <f>VIII.!$Q271</f>
        <v>0</v>
      </c>
      <c r="U270" s="169">
        <f t="shared" ref="U270" si="1118">V270-T270</f>
        <v>0</v>
      </c>
      <c r="V270" s="169">
        <f>IX.!$Q271</f>
        <v>0</v>
      </c>
      <c r="W270" s="169">
        <f t="shared" ref="W270" si="1119">X270-V270</f>
        <v>0</v>
      </c>
      <c r="X270" s="169">
        <f>X.!$Q271</f>
        <v>0</v>
      </c>
      <c r="Y270" s="169">
        <f t="shared" ref="Y270" si="1120">Z270-X270</f>
        <v>0</v>
      </c>
      <c r="Z270" s="169">
        <f>XI.!$Q271</f>
        <v>0</v>
      </c>
      <c r="AA270" s="169">
        <f t="shared" ref="AA270" si="1121">AB270-Z270</f>
        <v>0</v>
      </c>
      <c r="AB270" s="169">
        <f>XII.!$Q271</f>
        <v>0</v>
      </c>
    </row>
    <row r="271" spans="1:29" hidden="1" x14ac:dyDescent="0.3">
      <c r="A271" s="128"/>
      <c r="B271" s="129"/>
      <c r="C271" s="119"/>
      <c r="D271" s="161"/>
      <c r="E271" s="162"/>
      <c r="F271" s="163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</row>
    <row r="272" spans="1:29" x14ac:dyDescent="0.3">
      <c r="A272" s="128" t="s">
        <v>186</v>
      </c>
      <c r="B272" s="129"/>
      <c r="C272" s="119" t="str">
        <f>I.!C272</f>
        <v>Správa a evidencia bytov a nebytových priestorov</v>
      </c>
      <c r="D272" s="161">
        <f>XII.!Q272</f>
        <v>68200</v>
      </c>
      <c r="E272" s="162">
        <f>I.!Q272</f>
        <v>68200</v>
      </c>
      <c r="F272" s="163">
        <f>I.!$Q273</f>
        <v>99.26</v>
      </c>
      <c r="G272" s="160">
        <f t="shared" ref="G272" si="1122">H272-F272</f>
        <v>-99.26</v>
      </c>
      <c r="H272" s="160">
        <f>II.!$Q273</f>
        <v>0</v>
      </c>
      <c r="I272" s="160">
        <f t="shared" ref="I272" si="1123">J272-H272</f>
        <v>0</v>
      </c>
      <c r="J272" s="160">
        <f>III.!$Q273</f>
        <v>0</v>
      </c>
      <c r="K272" s="160">
        <f t="shared" ref="K272" si="1124">L272-J272</f>
        <v>0</v>
      </c>
      <c r="L272" s="160">
        <f>IV.!$Q273</f>
        <v>0</v>
      </c>
      <c r="M272" s="160">
        <f t="shared" ref="M272" si="1125">N272-L272</f>
        <v>0</v>
      </c>
      <c r="N272" s="160">
        <f>V.!$Q273</f>
        <v>0</v>
      </c>
      <c r="O272" s="160">
        <f t="shared" ref="O272" si="1126">P272-N272</f>
        <v>0</v>
      </c>
      <c r="P272" s="160">
        <f>VI.!$Q273</f>
        <v>0</v>
      </c>
      <c r="Q272" s="160">
        <f t="shared" ref="Q272" si="1127">R272-P272</f>
        <v>0</v>
      </c>
      <c r="R272" s="160">
        <f>VII.!$Q273</f>
        <v>0</v>
      </c>
      <c r="S272" s="160">
        <f t="shared" ref="S272" si="1128">T272-R272</f>
        <v>0</v>
      </c>
      <c r="T272" s="160">
        <f>VIII.!$Q273</f>
        <v>0</v>
      </c>
      <c r="U272" s="160">
        <f t="shared" ref="U272" si="1129">V272-T272</f>
        <v>0</v>
      </c>
      <c r="V272" s="160">
        <f>IX.!$Q273</f>
        <v>0</v>
      </c>
      <c r="W272" s="160">
        <f t="shared" ref="W272" si="1130">X272-V272</f>
        <v>0</v>
      </c>
      <c r="X272" s="160">
        <f>X.!$Q273</f>
        <v>0</v>
      </c>
      <c r="Y272" s="160">
        <f t="shared" ref="Y272" si="1131">Z272-X272</f>
        <v>0</v>
      </c>
      <c r="Z272" s="160">
        <f>XI.!$Q273</f>
        <v>0</v>
      </c>
      <c r="AA272" s="160">
        <f t="shared" ref="AA272" si="1132">AB272-Z272</f>
        <v>0</v>
      </c>
      <c r="AB272" s="160">
        <f>XII.!$Q273</f>
        <v>0</v>
      </c>
    </row>
    <row r="273" spans="1:30" x14ac:dyDescent="0.3">
      <c r="A273" s="128"/>
      <c r="B273" s="129"/>
      <c r="C273" s="119"/>
      <c r="D273" s="161"/>
      <c r="E273" s="162"/>
      <c r="F273" s="163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</row>
    <row r="274" spans="1:30" ht="13.8" hidden="1" customHeight="1" x14ac:dyDescent="0.3">
      <c r="A274" s="128" t="s">
        <v>188</v>
      </c>
      <c r="B274" s="129"/>
      <c r="C274" s="119" t="str">
        <f>I.!C274</f>
        <v>Tepelné hospodárstvo - transakcie verejného dlhu - splácanie úverov</v>
      </c>
      <c r="D274" s="161">
        <f>XII.!Q274</f>
        <v>0</v>
      </c>
      <c r="E274" s="162">
        <f>I.!Q274</f>
        <v>0</v>
      </c>
      <c r="F274" s="163">
        <f>I.!$Q275</f>
        <v>0</v>
      </c>
      <c r="G274" s="160">
        <f t="shared" ref="G274" si="1133">H274-F274</f>
        <v>0</v>
      </c>
      <c r="H274" s="160">
        <f>II.!$Q275</f>
        <v>0</v>
      </c>
      <c r="I274" s="160">
        <f t="shared" ref="I274" si="1134">J274-H274</f>
        <v>0</v>
      </c>
      <c r="J274" s="160">
        <f>III.!$Q275</f>
        <v>0</v>
      </c>
      <c r="K274" s="160">
        <f t="shared" ref="K274" si="1135">L274-J274</f>
        <v>0</v>
      </c>
      <c r="L274" s="160">
        <f>IV.!$Q275</f>
        <v>0</v>
      </c>
      <c r="M274" s="160">
        <f t="shared" ref="M274" si="1136">N274-L274</f>
        <v>0</v>
      </c>
      <c r="N274" s="160">
        <f>V.!$Q275</f>
        <v>0</v>
      </c>
      <c r="O274" s="160">
        <f t="shared" ref="O274" si="1137">P274-N274</f>
        <v>0</v>
      </c>
      <c r="P274" s="160">
        <f>VI.!$Q275</f>
        <v>0</v>
      </c>
      <c r="Q274" s="160">
        <f t="shared" ref="Q274" si="1138">R274-P274</f>
        <v>0</v>
      </c>
      <c r="R274" s="160">
        <f>VII.!$Q275</f>
        <v>0</v>
      </c>
      <c r="S274" s="160">
        <f t="shared" ref="S274" si="1139">T274-R274</f>
        <v>0</v>
      </c>
      <c r="T274" s="160">
        <f>VIII.!$Q275</f>
        <v>0</v>
      </c>
      <c r="U274" s="160">
        <f t="shared" ref="U274" si="1140">V274-T274</f>
        <v>0</v>
      </c>
      <c r="V274" s="160">
        <f>IX.!$Q275</f>
        <v>0</v>
      </c>
      <c r="W274" s="160">
        <f t="shared" ref="W274" si="1141">X274-V274</f>
        <v>0</v>
      </c>
      <c r="X274" s="160">
        <f>X.!$Q275</f>
        <v>0</v>
      </c>
      <c r="Y274" s="160">
        <f t="shared" ref="Y274" si="1142">Z274-X274</f>
        <v>0</v>
      </c>
      <c r="Z274" s="160">
        <f>XI.!$Q275</f>
        <v>0</v>
      </c>
      <c r="AA274" s="160">
        <f t="shared" ref="AA274" si="1143">AB274-Z274</f>
        <v>0</v>
      </c>
      <c r="AB274" s="160">
        <f>XII.!$Q275</f>
        <v>0</v>
      </c>
    </row>
    <row r="275" spans="1:30" ht="14.4" hidden="1" customHeight="1" x14ac:dyDescent="0.3">
      <c r="A275" s="128"/>
      <c r="B275" s="129"/>
      <c r="C275" s="119"/>
      <c r="D275" s="161"/>
      <c r="E275" s="162"/>
      <c r="F275" s="163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</row>
    <row r="276" spans="1:30" s="78" customFormat="1" x14ac:dyDescent="0.3">
      <c r="A276" s="128" t="s">
        <v>188</v>
      </c>
      <c r="B276" s="129"/>
      <c r="C276" s="119" t="str">
        <f>I.!C276</f>
        <v>Tepelné hospodárstvo - rekonštrukcia</v>
      </c>
      <c r="D276" s="161">
        <f>XII.!Q276</f>
        <v>10000</v>
      </c>
      <c r="E276" s="162">
        <f>I.!Q276</f>
        <v>10000</v>
      </c>
      <c r="F276" s="163">
        <f>I.!$Q277</f>
        <v>0</v>
      </c>
      <c r="G276" s="160">
        <f t="shared" ref="G276" si="1144">H276-F276</f>
        <v>0</v>
      </c>
      <c r="H276" s="160">
        <f>II.!$Q277</f>
        <v>0</v>
      </c>
      <c r="I276" s="160">
        <f t="shared" ref="I276" si="1145">J276-H276</f>
        <v>0</v>
      </c>
      <c r="J276" s="160">
        <f>III.!$Q277</f>
        <v>0</v>
      </c>
      <c r="K276" s="160">
        <f t="shared" ref="K276" si="1146">L276-J276</f>
        <v>0</v>
      </c>
      <c r="L276" s="160">
        <f>IV.!$Q277</f>
        <v>0</v>
      </c>
      <c r="M276" s="160">
        <f t="shared" ref="M276" si="1147">N276-L276</f>
        <v>0</v>
      </c>
      <c r="N276" s="160">
        <f>V.!$Q277</f>
        <v>0</v>
      </c>
      <c r="O276" s="160">
        <f t="shared" ref="O276" si="1148">P276-N276</f>
        <v>0</v>
      </c>
      <c r="P276" s="160">
        <f>VI.!$Q277</f>
        <v>0</v>
      </c>
      <c r="Q276" s="160">
        <f t="shared" ref="Q276" si="1149">R276-P276</f>
        <v>0</v>
      </c>
      <c r="R276" s="160">
        <f>VII.!$Q277</f>
        <v>0</v>
      </c>
      <c r="S276" s="160">
        <f t="shared" ref="S276" si="1150">T276-R276</f>
        <v>0</v>
      </c>
      <c r="T276" s="160">
        <f>VIII.!$Q277</f>
        <v>0</v>
      </c>
      <c r="U276" s="160">
        <f t="shared" ref="U276" si="1151">V276-T276</f>
        <v>0</v>
      </c>
      <c r="V276" s="160">
        <f>IX.!$Q277</f>
        <v>0</v>
      </c>
      <c r="W276" s="160">
        <f t="shared" ref="W276" si="1152">X276-V276</f>
        <v>0</v>
      </c>
      <c r="X276" s="160">
        <f>X.!$Q277</f>
        <v>0</v>
      </c>
      <c r="Y276" s="160">
        <f t="shared" ref="Y276" si="1153">Z276-X276</f>
        <v>0</v>
      </c>
      <c r="Z276" s="160">
        <f>XI.!$Q277</f>
        <v>0</v>
      </c>
      <c r="AA276" s="160">
        <f t="shared" ref="AA276" si="1154">AB276-Z276</f>
        <v>0</v>
      </c>
      <c r="AB276" s="160">
        <f>XII.!$Q277</f>
        <v>0</v>
      </c>
    </row>
    <row r="277" spans="1:30" ht="13.8" customHeight="1" x14ac:dyDescent="0.3">
      <c r="A277" s="128"/>
      <c r="B277" s="129"/>
      <c r="C277" s="119"/>
      <c r="D277" s="161"/>
      <c r="E277" s="162"/>
      <c r="F277" s="163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</row>
    <row r="278" spans="1:30" ht="14.4" customHeight="1" x14ac:dyDescent="0.3">
      <c r="A278" s="128" t="s">
        <v>189</v>
      </c>
      <c r="B278" s="129"/>
      <c r="C278" s="119" t="str">
        <f>I.!C278</f>
        <v>Televízny káblový rozvod</v>
      </c>
      <c r="D278" s="161">
        <f>XII.!Q278</f>
        <v>8200</v>
      </c>
      <c r="E278" s="162">
        <f>I.!Q278</f>
        <v>8200</v>
      </c>
      <c r="F278" s="163">
        <f>I.!$Q279</f>
        <v>0</v>
      </c>
      <c r="G278" s="160">
        <f t="shared" ref="G278" si="1155">H278-F278</f>
        <v>0</v>
      </c>
      <c r="H278" s="160">
        <f>II.!$Q279</f>
        <v>0</v>
      </c>
      <c r="I278" s="160">
        <f t="shared" ref="I278" si="1156">J278-H278</f>
        <v>0</v>
      </c>
      <c r="J278" s="160">
        <f>III.!$Q279</f>
        <v>0</v>
      </c>
      <c r="K278" s="160">
        <f t="shared" ref="K278" si="1157">L278-J278</f>
        <v>0</v>
      </c>
      <c r="L278" s="160">
        <f>IV.!$Q279</f>
        <v>0</v>
      </c>
      <c r="M278" s="160">
        <f t="shared" ref="M278" si="1158">N278-L278</f>
        <v>0</v>
      </c>
      <c r="N278" s="160">
        <f>V.!$Q279</f>
        <v>0</v>
      </c>
      <c r="O278" s="160">
        <f t="shared" ref="O278" si="1159">P278-N278</f>
        <v>0</v>
      </c>
      <c r="P278" s="160">
        <f>VI.!$Q279</f>
        <v>0</v>
      </c>
      <c r="Q278" s="160">
        <f t="shared" ref="Q278" si="1160">R278-P278</f>
        <v>0</v>
      </c>
      <c r="R278" s="160">
        <f>VII.!$Q279</f>
        <v>0</v>
      </c>
      <c r="S278" s="160">
        <f t="shared" ref="S278" si="1161">T278-R278</f>
        <v>0</v>
      </c>
      <c r="T278" s="160">
        <f>VIII.!$Q279</f>
        <v>0</v>
      </c>
      <c r="U278" s="160">
        <f t="shared" ref="U278" si="1162">V278-T278</f>
        <v>0</v>
      </c>
      <c r="V278" s="160">
        <f>IX.!$Q279</f>
        <v>0</v>
      </c>
      <c r="W278" s="160">
        <f t="shared" ref="W278" si="1163">X278-V278</f>
        <v>0</v>
      </c>
      <c r="X278" s="160">
        <f>X.!$Q279</f>
        <v>0</v>
      </c>
      <c r="Y278" s="160">
        <f t="shared" ref="Y278" si="1164">Z278-X278</f>
        <v>0</v>
      </c>
      <c r="Z278" s="160">
        <f>XI.!$Q279</f>
        <v>0</v>
      </c>
      <c r="AA278" s="160">
        <f t="shared" ref="AA278" si="1165">AB278-Z278</f>
        <v>0</v>
      </c>
      <c r="AB278" s="160">
        <f>XII.!$Q279</f>
        <v>0</v>
      </c>
    </row>
    <row r="279" spans="1:30" ht="12.75" customHeight="1" x14ac:dyDescent="0.3">
      <c r="A279" s="128"/>
      <c r="B279" s="129"/>
      <c r="C279" s="119"/>
      <c r="D279" s="161"/>
      <c r="E279" s="162"/>
      <c r="F279" s="163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</row>
    <row r="280" spans="1:30" x14ac:dyDescent="0.3">
      <c r="A280" s="128" t="s">
        <v>191</v>
      </c>
      <c r="B280" s="129"/>
      <c r="C280" s="119" t="str">
        <f>I.!C280</f>
        <v>Výstavba bytov SFRB úroky z úverov</v>
      </c>
      <c r="D280" s="161">
        <f>XII.!Q280</f>
        <v>18596</v>
      </c>
      <c r="E280" s="162">
        <f>I.!Q280</f>
        <v>18596</v>
      </c>
      <c r="F280" s="163">
        <f>I.!$Q281</f>
        <v>1549.6899999999998</v>
      </c>
      <c r="G280" s="160">
        <f t="shared" ref="G280" si="1166">H280-F280</f>
        <v>-1549.6899999999998</v>
      </c>
      <c r="H280" s="160">
        <f>II.!$Q281</f>
        <v>0</v>
      </c>
      <c r="I280" s="160">
        <f t="shared" ref="I280" si="1167">J280-H280</f>
        <v>0</v>
      </c>
      <c r="J280" s="160">
        <f>III.!$Q281</f>
        <v>0</v>
      </c>
      <c r="K280" s="160">
        <f t="shared" ref="K280" si="1168">L280-J280</f>
        <v>0</v>
      </c>
      <c r="L280" s="160">
        <f>IV.!$Q281</f>
        <v>0</v>
      </c>
      <c r="M280" s="160">
        <f t="shared" ref="M280" si="1169">N280-L280</f>
        <v>0</v>
      </c>
      <c r="N280" s="160">
        <f>V.!$Q281</f>
        <v>0</v>
      </c>
      <c r="O280" s="160">
        <f t="shared" ref="O280" si="1170">P280-N280</f>
        <v>0</v>
      </c>
      <c r="P280" s="160">
        <f>VI.!$Q281</f>
        <v>0</v>
      </c>
      <c r="Q280" s="160">
        <f t="shared" ref="Q280" si="1171">R280-P280</f>
        <v>0</v>
      </c>
      <c r="R280" s="160">
        <f>VII.!$Q281</f>
        <v>0</v>
      </c>
      <c r="S280" s="160">
        <f t="shared" ref="S280" si="1172">T280-R280</f>
        <v>0</v>
      </c>
      <c r="T280" s="160">
        <f>VIII.!$Q281</f>
        <v>0</v>
      </c>
      <c r="U280" s="160">
        <f t="shared" ref="U280" si="1173">V280-T280</f>
        <v>0</v>
      </c>
      <c r="V280" s="160">
        <f>IX.!$Q281</f>
        <v>0</v>
      </c>
      <c r="W280" s="160">
        <f t="shared" ref="W280" si="1174">X280-V280</f>
        <v>0</v>
      </c>
      <c r="X280" s="160">
        <f>X.!$Q281</f>
        <v>0</v>
      </c>
      <c r="Y280" s="160">
        <f t="shared" ref="Y280" si="1175">Z280-X280</f>
        <v>0</v>
      </c>
      <c r="Z280" s="160">
        <f>XI.!$Q281</f>
        <v>0</v>
      </c>
      <c r="AA280" s="160">
        <f t="shared" ref="AA280" si="1176">AB280-Z280</f>
        <v>0</v>
      </c>
      <c r="AB280" s="160">
        <f>XII.!$Q281</f>
        <v>0</v>
      </c>
    </row>
    <row r="281" spans="1:30" ht="12.75" customHeight="1" x14ac:dyDescent="0.3">
      <c r="A281" s="128"/>
      <c r="B281" s="129"/>
      <c r="C281" s="119"/>
      <c r="D281" s="161"/>
      <c r="E281" s="162"/>
      <c r="F281" s="163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</row>
    <row r="282" spans="1:30" x14ac:dyDescent="0.3">
      <c r="A282" s="128" t="s">
        <v>191</v>
      </c>
      <c r="B282" s="129"/>
      <c r="C282" s="113" t="str">
        <f>I.!C282</f>
        <v>Výstavba bytov uver. č. 2 SFRB</v>
      </c>
      <c r="D282" s="161">
        <f>XII.!Q282</f>
        <v>20783</v>
      </c>
      <c r="E282" s="162">
        <f>I.!Q282</f>
        <v>20783</v>
      </c>
      <c r="F282" s="163">
        <f>I.!$Q283</f>
        <v>1731.9</v>
      </c>
      <c r="G282" s="160">
        <f t="shared" ref="G282" si="1177">H282-F282</f>
        <v>-1731.9</v>
      </c>
      <c r="H282" s="160">
        <f>II.!$Q283</f>
        <v>0</v>
      </c>
      <c r="I282" s="160">
        <f t="shared" ref="I282" si="1178">J282-H282</f>
        <v>0</v>
      </c>
      <c r="J282" s="160">
        <f>III.!$Q283</f>
        <v>0</v>
      </c>
      <c r="K282" s="160">
        <f t="shared" ref="K282" si="1179">L282-J282</f>
        <v>0</v>
      </c>
      <c r="L282" s="160">
        <f>IV.!$Q283</f>
        <v>0</v>
      </c>
      <c r="M282" s="160">
        <f t="shared" ref="M282" si="1180">N282-L282</f>
        <v>0</v>
      </c>
      <c r="N282" s="160">
        <f>V.!$Q283</f>
        <v>0</v>
      </c>
      <c r="O282" s="160">
        <f t="shared" ref="O282" si="1181">P282-N282</f>
        <v>0</v>
      </c>
      <c r="P282" s="160">
        <f>VI.!$Q283</f>
        <v>0</v>
      </c>
      <c r="Q282" s="160">
        <f t="shared" ref="Q282" si="1182">R282-P282</f>
        <v>0</v>
      </c>
      <c r="R282" s="160">
        <f>VII.!$Q283</f>
        <v>0</v>
      </c>
      <c r="S282" s="160">
        <f t="shared" ref="S282" si="1183">T282-R282</f>
        <v>0</v>
      </c>
      <c r="T282" s="160">
        <f>VIII.!$Q283</f>
        <v>0</v>
      </c>
      <c r="U282" s="160">
        <f t="shared" ref="U282" si="1184">V282-T282</f>
        <v>0</v>
      </c>
      <c r="V282" s="160">
        <f>IX.!$Q283</f>
        <v>0</v>
      </c>
      <c r="W282" s="160">
        <f t="shared" ref="W282" si="1185">X282-V282</f>
        <v>0</v>
      </c>
      <c r="X282" s="160">
        <f>X.!$Q283</f>
        <v>0</v>
      </c>
      <c r="Y282" s="160">
        <f t="shared" ref="Y282" si="1186">Z282-X282</f>
        <v>0</v>
      </c>
      <c r="Z282" s="160">
        <f>XI.!$Q283</f>
        <v>0</v>
      </c>
      <c r="AA282" s="160">
        <f t="shared" ref="AA282" si="1187">AB282-Z282</f>
        <v>0</v>
      </c>
      <c r="AB282" s="160">
        <f>XII.!$Q283</f>
        <v>0</v>
      </c>
    </row>
    <row r="283" spans="1:30" ht="12.75" customHeight="1" x14ac:dyDescent="0.3">
      <c r="A283" s="128"/>
      <c r="B283" s="129"/>
      <c r="C283" s="114"/>
      <c r="D283" s="161"/>
      <c r="E283" s="162"/>
      <c r="F283" s="163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0"/>
      <c r="AB283" s="160"/>
    </row>
    <row r="284" spans="1:30" x14ac:dyDescent="0.3">
      <c r="A284" s="128" t="s">
        <v>191</v>
      </c>
      <c r="B284" s="129"/>
      <c r="C284" s="113" t="str">
        <f>I.!C284</f>
        <v>Výstavba bytov uver. č. 3 SFRB</v>
      </c>
      <c r="D284" s="161">
        <f>XII.!Q284</f>
        <v>21317</v>
      </c>
      <c r="E284" s="162">
        <f>I.!Q284</f>
        <v>21317</v>
      </c>
      <c r="F284" s="163">
        <f>I.!$Q285</f>
        <v>1776.42</v>
      </c>
      <c r="G284" s="160">
        <f t="shared" ref="G284" si="1188">H284-F284</f>
        <v>-1776.42</v>
      </c>
      <c r="H284" s="160">
        <f>II.!$Q285</f>
        <v>0</v>
      </c>
      <c r="I284" s="160">
        <f t="shared" ref="I284" si="1189">J284-H284</f>
        <v>0</v>
      </c>
      <c r="J284" s="160">
        <f>III.!$Q285</f>
        <v>0</v>
      </c>
      <c r="K284" s="160">
        <f t="shared" ref="K284" si="1190">L284-J284</f>
        <v>0</v>
      </c>
      <c r="L284" s="160">
        <f>IV.!$Q285</f>
        <v>0</v>
      </c>
      <c r="M284" s="160">
        <f t="shared" ref="M284" si="1191">N284-L284</f>
        <v>0</v>
      </c>
      <c r="N284" s="160">
        <f>V.!$Q285</f>
        <v>0</v>
      </c>
      <c r="O284" s="160">
        <f t="shared" ref="O284" si="1192">P284-N284</f>
        <v>0</v>
      </c>
      <c r="P284" s="160">
        <f>VI.!$Q285</f>
        <v>0</v>
      </c>
      <c r="Q284" s="160">
        <f t="shared" ref="Q284" si="1193">R284-P284</f>
        <v>0</v>
      </c>
      <c r="R284" s="160">
        <f>VII.!$Q285</f>
        <v>0</v>
      </c>
      <c r="S284" s="160">
        <f t="shared" ref="S284" si="1194">T284-R284</f>
        <v>0</v>
      </c>
      <c r="T284" s="160">
        <f>VIII.!$Q285</f>
        <v>0</v>
      </c>
      <c r="U284" s="160">
        <f t="shared" ref="U284" si="1195">V284-T284</f>
        <v>0</v>
      </c>
      <c r="V284" s="160">
        <f>IX.!$Q285</f>
        <v>0</v>
      </c>
      <c r="W284" s="160">
        <f t="shared" ref="W284" si="1196">X284-V284</f>
        <v>0</v>
      </c>
      <c r="X284" s="160">
        <f>X.!$Q285</f>
        <v>0</v>
      </c>
      <c r="Y284" s="160">
        <f t="shared" ref="Y284" si="1197">Z284-X284</f>
        <v>0</v>
      </c>
      <c r="Z284" s="160">
        <f>XI.!$Q285</f>
        <v>0</v>
      </c>
      <c r="AA284" s="160">
        <f t="shared" ref="AA284" si="1198">AB284-Z284</f>
        <v>0</v>
      </c>
      <c r="AB284" s="160">
        <f>XII.!$Q285</f>
        <v>0</v>
      </c>
    </row>
    <row r="285" spans="1:30" x14ac:dyDescent="0.3">
      <c r="A285" s="128"/>
      <c r="B285" s="129"/>
      <c r="C285" s="114"/>
      <c r="D285" s="161"/>
      <c r="E285" s="162"/>
      <c r="F285" s="163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0"/>
      <c r="AB285" s="160"/>
    </row>
    <row r="286" spans="1:30" ht="14.4" hidden="1" x14ac:dyDescent="0.3">
      <c r="A286" s="128" t="s">
        <v>191</v>
      </c>
      <c r="B286" s="129"/>
      <c r="C286" s="119" t="str">
        <f>I.!C286</f>
        <v>Výstavba bytov SFRB manipul. poplatky, splácanie istiny</v>
      </c>
      <c r="D286" s="161">
        <f>XII.!Q286</f>
        <v>0</v>
      </c>
      <c r="E286" s="162">
        <f>I.!Q286</f>
        <v>0</v>
      </c>
      <c r="F286" s="163">
        <f>I.!$Q287</f>
        <v>0</v>
      </c>
      <c r="G286" s="160">
        <f t="shared" ref="G286" si="1199">H286-F286</f>
        <v>0</v>
      </c>
      <c r="H286" s="160">
        <f>II.!$Q287</f>
        <v>0</v>
      </c>
      <c r="I286" s="160">
        <f t="shared" ref="I286" si="1200">J286-H286</f>
        <v>0</v>
      </c>
      <c r="J286" s="160">
        <f>III.!$Q287</f>
        <v>0</v>
      </c>
      <c r="K286" s="160">
        <f t="shared" ref="K286" si="1201">L286-J286</f>
        <v>0</v>
      </c>
      <c r="L286" s="160">
        <f>IV.!$Q287</f>
        <v>0</v>
      </c>
      <c r="M286" s="160">
        <f t="shared" ref="M286" si="1202">N286-L286</f>
        <v>0</v>
      </c>
      <c r="N286" s="160">
        <f>V.!$Q287</f>
        <v>0</v>
      </c>
      <c r="O286" s="160">
        <f t="shared" ref="O286" si="1203">P286-N286</f>
        <v>0</v>
      </c>
      <c r="P286" s="160">
        <f>VI.!$Q287</f>
        <v>0</v>
      </c>
      <c r="Q286" s="160">
        <f t="shared" ref="Q286" si="1204">R286-P286</f>
        <v>0</v>
      </c>
      <c r="R286" s="160">
        <f>VII.!$Q287</f>
        <v>0</v>
      </c>
      <c r="S286" s="160">
        <f t="shared" ref="S286" si="1205">T286-R286</f>
        <v>0</v>
      </c>
      <c r="T286" s="160">
        <f>VIII.!$Q287</f>
        <v>0</v>
      </c>
      <c r="U286" s="160">
        <f t="shared" ref="U286" si="1206">V286-T286</f>
        <v>0</v>
      </c>
      <c r="V286" s="160">
        <f>IX.!$Q287</f>
        <v>0</v>
      </c>
      <c r="W286" s="160">
        <f t="shared" ref="W286" si="1207">X286-V286</f>
        <v>0</v>
      </c>
      <c r="X286" s="160">
        <f>X.!$Q287</f>
        <v>0</v>
      </c>
      <c r="Y286" s="160">
        <f t="shared" ref="Y286" si="1208">Z286-X286</f>
        <v>0</v>
      </c>
      <c r="Z286" s="160">
        <f>XI.!$Q287</f>
        <v>0</v>
      </c>
      <c r="AA286" s="160">
        <f t="shared" ref="AA286" si="1209">AB286-Z286</f>
        <v>0</v>
      </c>
      <c r="AB286" s="160">
        <f>XII.!$Q287</f>
        <v>0</v>
      </c>
      <c r="AC286" s="69"/>
      <c r="AD286" s="69"/>
    </row>
    <row r="287" spans="1:30" ht="15" hidden="1" thickBot="1" x14ac:dyDescent="0.35">
      <c r="A287" s="133"/>
      <c r="B287" s="134"/>
      <c r="C287" s="135"/>
      <c r="D287" s="167"/>
      <c r="E287" s="201"/>
      <c r="F287" s="219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  <c r="AA287" s="194"/>
      <c r="AB287" s="194"/>
      <c r="AC287" s="69"/>
      <c r="AD287" s="69"/>
    </row>
    <row r="288" spans="1:30" ht="14.4" thickBot="1" x14ac:dyDescent="0.35">
      <c r="D288" s="110"/>
      <c r="E288" s="110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</row>
    <row r="289" spans="1:28" ht="13.8" customHeight="1" x14ac:dyDescent="0.3">
      <c r="A289" s="120" t="s">
        <v>196</v>
      </c>
      <c r="B289" s="121"/>
      <c r="C289" s="124" t="s">
        <v>197</v>
      </c>
      <c r="D289" s="171">
        <f>SUM(D291:D297)+D317+D319+D321+D345+D347</f>
        <v>651685</v>
      </c>
      <c r="E289" s="171">
        <f>SUM(E291:E297)+E317+E319+E321+E345+E347</f>
        <v>651685</v>
      </c>
      <c r="F289" s="214">
        <f>I.!$Q290</f>
        <v>54384.44</v>
      </c>
      <c r="G289" s="181">
        <f t="shared" ref="G289" si="1210">H289-F289</f>
        <v>-54384.44</v>
      </c>
      <c r="H289" s="181">
        <f>II.!$Q290</f>
        <v>0</v>
      </c>
      <c r="I289" s="181">
        <f t="shared" ref="I289" si="1211">J289-H289</f>
        <v>0</v>
      </c>
      <c r="J289" s="181">
        <f>III.!$Q290</f>
        <v>0</v>
      </c>
      <c r="K289" s="181">
        <f t="shared" ref="K289" si="1212">L289-J289</f>
        <v>0</v>
      </c>
      <c r="L289" s="181">
        <f>IV.!$Q290</f>
        <v>0</v>
      </c>
      <c r="M289" s="181">
        <f t="shared" ref="M289" si="1213">N289-L289</f>
        <v>0</v>
      </c>
      <c r="N289" s="181">
        <f>V.!$Q290</f>
        <v>0</v>
      </c>
      <c r="O289" s="181">
        <f t="shared" ref="O289" si="1214">P289-N289</f>
        <v>0</v>
      </c>
      <c r="P289" s="181">
        <f>VI.!$Q290</f>
        <v>0</v>
      </c>
      <c r="Q289" s="181">
        <f t="shared" ref="Q289" si="1215">R289-P289</f>
        <v>0</v>
      </c>
      <c r="R289" s="181">
        <f>VII.!$Q290</f>
        <v>0</v>
      </c>
      <c r="S289" s="181">
        <f t="shared" ref="S289" si="1216">T289-R289</f>
        <v>0</v>
      </c>
      <c r="T289" s="181">
        <f>VIII.!$Q290</f>
        <v>0</v>
      </c>
      <c r="U289" s="181">
        <f t="shared" ref="U289" si="1217">V289-T289</f>
        <v>0</v>
      </c>
      <c r="V289" s="181">
        <f>IX.!$Q290</f>
        <v>0</v>
      </c>
      <c r="W289" s="181">
        <f t="shared" ref="W289" si="1218">X289-V289</f>
        <v>0</v>
      </c>
      <c r="X289" s="181">
        <f>X.!$Q290</f>
        <v>0</v>
      </c>
      <c r="Y289" s="181">
        <f t="shared" ref="Y289" si="1219">Z289-X289</f>
        <v>0</v>
      </c>
      <c r="Z289" s="181">
        <f>XI.!$Q290</f>
        <v>0</v>
      </c>
      <c r="AA289" s="181">
        <f t="shared" ref="AA289" si="1220">AB289-Z289</f>
        <v>0</v>
      </c>
      <c r="AB289" s="181">
        <f>XII.!$Q290</f>
        <v>0</v>
      </c>
    </row>
    <row r="290" spans="1:28" ht="14.4" customHeight="1" thickBot="1" x14ac:dyDescent="0.35">
      <c r="A290" s="122"/>
      <c r="B290" s="123"/>
      <c r="C290" s="125"/>
      <c r="D290" s="172"/>
      <c r="E290" s="172"/>
      <c r="F290" s="215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</row>
    <row r="291" spans="1:28" ht="12.75" customHeight="1" x14ac:dyDescent="0.3">
      <c r="A291" s="118" t="s">
        <v>198</v>
      </c>
      <c r="B291" s="116"/>
      <c r="C291" s="114" t="str">
        <f>I.!C291</f>
        <v>Administratíva - základne platy a príplatky</v>
      </c>
      <c r="D291" s="166">
        <f>XII.!Q291</f>
        <v>514489</v>
      </c>
      <c r="E291" s="199">
        <f>I.!Q291</f>
        <v>514489</v>
      </c>
      <c r="F291" s="218">
        <f>I.!$Q292</f>
        <v>33942.06</v>
      </c>
      <c r="G291" s="169">
        <f t="shared" ref="G291" si="1221">H291-F291</f>
        <v>-33942.06</v>
      </c>
      <c r="H291" s="169">
        <f>II.!$Q292</f>
        <v>0</v>
      </c>
      <c r="I291" s="169">
        <f t="shared" ref="I291" si="1222">J291-H291</f>
        <v>0</v>
      </c>
      <c r="J291" s="169">
        <f>III.!$Q292</f>
        <v>0</v>
      </c>
      <c r="K291" s="169">
        <f t="shared" ref="K291" si="1223">L291-J291</f>
        <v>0</v>
      </c>
      <c r="L291" s="169">
        <f>IV.!$Q292</f>
        <v>0</v>
      </c>
      <c r="M291" s="169">
        <f t="shared" ref="M291" si="1224">N291-L291</f>
        <v>0</v>
      </c>
      <c r="N291" s="169">
        <f>V.!$Q292</f>
        <v>0</v>
      </c>
      <c r="O291" s="169">
        <f t="shared" ref="O291" si="1225">P291-N291</f>
        <v>0</v>
      </c>
      <c r="P291" s="169">
        <f>VI.!$Q292</f>
        <v>0</v>
      </c>
      <c r="Q291" s="169">
        <f t="shared" ref="Q291" si="1226">R291-P291</f>
        <v>0</v>
      </c>
      <c r="R291" s="169">
        <f>VII.!$Q292</f>
        <v>0</v>
      </c>
      <c r="S291" s="169">
        <f t="shared" ref="S291" si="1227">T291-R291</f>
        <v>0</v>
      </c>
      <c r="T291" s="169">
        <f>VIII.!$Q292</f>
        <v>0</v>
      </c>
      <c r="U291" s="169">
        <f t="shared" ref="U291" si="1228">V291-T291</f>
        <v>0</v>
      </c>
      <c r="V291" s="169">
        <f>IX.!$Q292</f>
        <v>0</v>
      </c>
      <c r="W291" s="169">
        <f t="shared" ref="W291" si="1229">X291-V291</f>
        <v>0</v>
      </c>
      <c r="X291" s="169">
        <f>X.!$Q292</f>
        <v>0</v>
      </c>
      <c r="Y291" s="169">
        <f t="shared" ref="Y291" si="1230">Z291-X291</f>
        <v>0</v>
      </c>
      <c r="Z291" s="169">
        <f>XI.!$Q292</f>
        <v>0</v>
      </c>
      <c r="AA291" s="169">
        <f t="shared" ref="AA291" si="1231">AB291-Z291</f>
        <v>0</v>
      </c>
      <c r="AB291" s="169">
        <f>XII.!$Q292</f>
        <v>0</v>
      </c>
    </row>
    <row r="292" spans="1:28" x14ac:dyDescent="0.3">
      <c r="A292" s="128"/>
      <c r="B292" s="129"/>
      <c r="C292" s="119"/>
      <c r="D292" s="161"/>
      <c r="E292" s="162"/>
      <c r="F292" s="163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</row>
    <row r="293" spans="1:28" x14ac:dyDescent="0.3">
      <c r="A293" s="128" t="s">
        <v>198</v>
      </c>
      <c r="B293" s="129"/>
      <c r="C293" s="119" t="str">
        <f>I.!C293</f>
        <v>Cestovné náhrady tuzemské, zahraničné</v>
      </c>
      <c r="D293" s="161">
        <f>XII.!Q293</f>
        <v>2000</v>
      </c>
      <c r="E293" s="162">
        <f>I.!Q293</f>
        <v>2000</v>
      </c>
      <c r="F293" s="163">
        <f>I.!$Q294</f>
        <v>72.900000000000006</v>
      </c>
      <c r="G293" s="160">
        <f t="shared" ref="G293" si="1232">H293-F293</f>
        <v>-72.900000000000006</v>
      </c>
      <c r="H293" s="160">
        <f>II.!$Q294</f>
        <v>0</v>
      </c>
      <c r="I293" s="160">
        <f t="shared" ref="I293" si="1233">J293-H293</f>
        <v>0</v>
      </c>
      <c r="J293" s="160">
        <f>III.!$Q294</f>
        <v>0</v>
      </c>
      <c r="K293" s="160">
        <f t="shared" ref="K293" si="1234">L293-J293</f>
        <v>0</v>
      </c>
      <c r="L293" s="160">
        <f>IV.!$Q294</f>
        <v>0</v>
      </c>
      <c r="M293" s="160">
        <f t="shared" ref="M293" si="1235">N293-L293</f>
        <v>0</v>
      </c>
      <c r="N293" s="160">
        <f>V.!$Q294</f>
        <v>0</v>
      </c>
      <c r="O293" s="160">
        <f t="shared" ref="O293" si="1236">P293-N293</f>
        <v>0</v>
      </c>
      <c r="P293" s="160">
        <f>VI.!$Q294</f>
        <v>0</v>
      </c>
      <c r="Q293" s="160">
        <f t="shared" ref="Q293" si="1237">R293-P293</f>
        <v>0</v>
      </c>
      <c r="R293" s="160">
        <f>VII.!$Q294</f>
        <v>0</v>
      </c>
      <c r="S293" s="160">
        <f t="shared" ref="S293" si="1238">T293-R293</f>
        <v>0</v>
      </c>
      <c r="T293" s="160">
        <f>VIII.!$Q294</f>
        <v>0</v>
      </c>
      <c r="U293" s="160">
        <f t="shared" ref="U293" si="1239">V293-T293</f>
        <v>0</v>
      </c>
      <c r="V293" s="160">
        <f>IX.!$Q294</f>
        <v>0</v>
      </c>
      <c r="W293" s="160">
        <f t="shared" ref="W293" si="1240">X293-V293</f>
        <v>0</v>
      </c>
      <c r="X293" s="160">
        <f>X.!$Q294</f>
        <v>0</v>
      </c>
      <c r="Y293" s="160">
        <f t="shared" ref="Y293" si="1241">Z293-X293</f>
        <v>0</v>
      </c>
      <c r="Z293" s="160">
        <f>XI.!$Q294</f>
        <v>0</v>
      </c>
      <c r="AA293" s="160">
        <f t="shared" ref="AA293" si="1242">AB293-Z293</f>
        <v>0</v>
      </c>
      <c r="AB293" s="160">
        <f>XII.!$Q294</f>
        <v>0</v>
      </c>
    </row>
    <row r="294" spans="1:28" x14ac:dyDescent="0.3">
      <c r="A294" s="128"/>
      <c r="B294" s="129"/>
      <c r="C294" s="119"/>
      <c r="D294" s="161"/>
      <c r="E294" s="162"/>
      <c r="F294" s="163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</row>
    <row r="295" spans="1:28" x14ac:dyDescent="0.3">
      <c r="A295" s="128" t="s">
        <v>198</v>
      </c>
      <c r="B295" s="129"/>
      <c r="C295" s="119" t="str">
        <f>I.!C295</f>
        <v xml:space="preserve"> Poštové služby a telekomunikačné služby</v>
      </c>
      <c r="D295" s="161">
        <f>XII.!Q295</f>
        <v>17000</v>
      </c>
      <c r="E295" s="162">
        <f>I.!Q295</f>
        <v>17000</v>
      </c>
      <c r="F295" s="163">
        <f>I.!$Q296</f>
        <v>1106.6400000000001</v>
      </c>
      <c r="G295" s="160">
        <f t="shared" ref="G295" si="1243">H295-F295</f>
        <v>-1106.6400000000001</v>
      </c>
      <c r="H295" s="160">
        <f>II.!$Q296</f>
        <v>0</v>
      </c>
      <c r="I295" s="160">
        <f t="shared" ref="I295" si="1244">J295-H295</f>
        <v>0</v>
      </c>
      <c r="J295" s="160">
        <f>III.!$Q296</f>
        <v>0</v>
      </c>
      <c r="K295" s="160">
        <f t="shared" ref="K295" si="1245">L295-J295</f>
        <v>0</v>
      </c>
      <c r="L295" s="160">
        <f>IV.!$Q296</f>
        <v>0</v>
      </c>
      <c r="M295" s="160">
        <f t="shared" ref="M295" si="1246">N295-L295</f>
        <v>0</v>
      </c>
      <c r="N295" s="160">
        <f>V.!$Q296</f>
        <v>0</v>
      </c>
      <c r="O295" s="160">
        <f t="shared" ref="O295" si="1247">P295-N295</f>
        <v>0</v>
      </c>
      <c r="P295" s="160">
        <f>VI.!$Q296</f>
        <v>0</v>
      </c>
      <c r="Q295" s="160">
        <f t="shared" ref="Q295" si="1248">R295-P295</f>
        <v>0</v>
      </c>
      <c r="R295" s="160">
        <f>VII.!$Q296</f>
        <v>0</v>
      </c>
      <c r="S295" s="160">
        <f t="shared" ref="S295" si="1249">T295-R295</f>
        <v>0</v>
      </c>
      <c r="T295" s="160">
        <f>VIII.!$Q296</f>
        <v>0</v>
      </c>
      <c r="U295" s="160">
        <f t="shared" ref="U295" si="1250">V295-T295</f>
        <v>0</v>
      </c>
      <c r="V295" s="160">
        <f>IX.!$Q296</f>
        <v>0</v>
      </c>
      <c r="W295" s="160">
        <f t="shared" ref="W295" si="1251">X295-V295</f>
        <v>0</v>
      </c>
      <c r="X295" s="160">
        <f>X.!$Q296</f>
        <v>0</v>
      </c>
      <c r="Y295" s="160">
        <f t="shared" ref="Y295" si="1252">Z295-X295</f>
        <v>0</v>
      </c>
      <c r="Z295" s="160">
        <f>XI.!$Q296</f>
        <v>0</v>
      </c>
      <c r="AA295" s="160">
        <f t="shared" ref="AA295" si="1253">AB295-Z295</f>
        <v>0</v>
      </c>
      <c r="AB295" s="160">
        <f>XII.!$Q296</f>
        <v>0</v>
      </c>
    </row>
    <row r="296" spans="1:28" x14ac:dyDescent="0.3">
      <c r="A296" s="128"/>
      <c r="B296" s="129"/>
      <c r="C296" s="119"/>
      <c r="D296" s="161"/>
      <c r="E296" s="162"/>
      <c r="F296" s="163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</row>
    <row r="297" spans="1:28" ht="12.75" customHeight="1" x14ac:dyDescent="0.3">
      <c r="A297" s="128" t="s">
        <v>198</v>
      </c>
      <c r="B297" s="129"/>
      <c r="C297" s="119" t="str">
        <f>I.!C297</f>
        <v>Materiál</v>
      </c>
      <c r="D297" s="161">
        <f>XII.!Q297</f>
        <v>19450</v>
      </c>
      <c r="E297" s="162">
        <f>I.!Q297</f>
        <v>19450</v>
      </c>
      <c r="F297" s="163">
        <f>I.!$Q298</f>
        <v>296.90999999999997</v>
      </c>
      <c r="G297" s="160">
        <f t="shared" ref="G297" si="1254">H297-F297</f>
        <v>-296.90999999999997</v>
      </c>
      <c r="H297" s="160">
        <f>II.!$Q298</f>
        <v>0</v>
      </c>
      <c r="I297" s="160">
        <f t="shared" ref="I297" si="1255">J297-H297</f>
        <v>0</v>
      </c>
      <c r="J297" s="160">
        <f>III.!$Q298</f>
        <v>0</v>
      </c>
      <c r="K297" s="160">
        <f t="shared" ref="K297" si="1256">L297-J297</f>
        <v>0</v>
      </c>
      <c r="L297" s="160">
        <f>IV.!$Q298</f>
        <v>0</v>
      </c>
      <c r="M297" s="160">
        <f t="shared" ref="M297" si="1257">N297-L297</f>
        <v>0</v>
      </c>
      <c r="N297" s="160">
        <f>V.!$Q298</f>
        <v>0</v>
      </c>
      <c r="O297" s="160">
        <f t="shared" ref="O297" si="1258">P297-N297</f>
        <v>0</v>
      </c>
      <c r="P297" s="160">
        <f>VI.!$Q298</f>
        <v>0</v>
      </c>
      <c r="Q297" s="160">
        <f t="shared" ref="Q297" si="1259">R297-P297</f>
        <v>0</v>
      </c>
      <c r="R297" s="160">
        <f>VII.!$Q298</f>
        <v>0</v>
      </c>
      <c r="S297" s="160">
        <f t="shared" ref="S297" si="1260">T297-R297</f>
        <v>0</v>
      </c>
      <c r="T297" s="160">
        <f>VIII.!$Q298</f>
        <v>0</v>
      </c>
      <c r="U297" s="160">
        <f t="shared" ref="U297" si="1261">V297-T297</f>
        <v>0</v>
      </c>
      <c r="V297" s="160">
        <f>IX.!$Q298</f>
        <v>0</v>
      </c>
      <c r="W297" s="160">
        <f t="shared" ref="W297" si="1262">X297-V297</f>
        <v>0</v>
      </c>
      <c r="X297" s="160">
        <f>X.!$Q298</f>
        <v>0</v>
      </c>
      <c r="Y297" s="160">
        <f t="shared" ref="Y297" si="1263">Z297-X297</f>
        <v>0</v>
      </c>
      <c r="Z297" s="160">
        <f>XI.!$Q298</f>
        <v>0</v>
      </c>
      <c r="AA297" s="160">
        <f t="shared" ref="AA297" si="1264">AB297-Z297</f>
        <v>0</v>
      </c>
      <c r="AB297" s="160">
        <f>XII.!$Q298</f>
        <v>0</v>
      </c>
    </row>
    <row r="298" spans="1:28" x14ac:dyDescent="0.3">
      <c r="A298" s="128"/>
      <c r="B298" s="129"/>
      <c r="C298" s="119"/>
      <c r="D298" s="161"/>
      <c r="E298" s="162"/>
      <c r="F298" s="163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</row>
    <row r="299" spans="1:28" ht="12.75" customHeight="1" x14ac:dyDescent="0.3">
      <c r="A299" s="128"/>
      <c r="B299" s="129" t="s">
        <v>203</v>
      </c>
      <c r="C299" s="119" t="str">
        <f>I.!C299</f>
        <v>Výpočtová technika</v>
      </c>
      <c r="D299" s="161">
        <f>XII.!Q299</f>
        <v>3500</v>
      </c>
      <c r="E299" s="162">
        <f>I.!Q299</f>
        <v>3500</v>
      </c>
      <c r="F299" s="163">
        <f>I.!$Q300</f>
        <v>16.899999999999999</v>
      </c>
      <c r="G299" s="160">
        <f t="shared" ref="G299" si="1265">H299-F299</f>
        <v>-16.899999999999999</v>
      </c>
      <c r="H299" s="160">
        <f>II.!$Q300</f>
        <v>0</v>
      </c>
      <c r="I299" s="160">
        <f t="shared" ref="I299" si="1266">J299-H299</f>
        <v>0</v>
      </c>
      <c r="J299" s="160">
        <f>III.!$Q300</f>
        <v>0</v>
      </c>
      <c r="K299" s="160">
        <f t="shared" ref="K299" si="1267">L299-J299</f>
        <v>0</v>
      </c>
      <c r="L299" s="160">
        <f>IV.!$Q300</f>
        <v>0</v>
      </c>
      <c r="M299" s="160">
        <f t="shared" ref="M299" si="1268">N299-L299</f>
        <v>0</v>
      </c>
      <c r="N299" s="160">
        <f>V.!$Q300</f>
        <v>0</v>
      </c>
      <c r="O299" s="160">
        <f t="shared" ref="O299" si="1269">P299-N299</f>
        <v>0</v>
      </c>
      <c r="P299" s="160">
        <f>VI.!$Q300</f>
        <v>0</v>
      </c>
      <c r="Q299" s="160">
        <f t="shared" ref="Q299" si="1270">R299-P299</f>
        <v>0</v>
      </c>
      <c r="R299" s="160">
        <f>VII.!$Q300</f>
        <v>0</v>
      </c>
      <c r="S299" s="160">
        <f t="shared" ref="S299" si="1271">T299-R299</f>
        <v>0</v>
      </c>
      <c r="T299" s="160">
        <f>VIII.!$Q300</f>
        <v>0</v>
      </c>
      <c r="U299" s="160">
        <f t="shared" ref="U299" si="1272">V299-T299</f>
        <v>0</v>
      </c>
      <c r="V299" s="160">
        <f>IX.!$Q300</f>
        <v>0</v>
      </c>
      <c r="W299" s="160">
        <f t="shared" ref="W299" si="1273">X299-V299</f>
        <v>0</v>
      </c>
      <c r="X299" s="160">
        <f>X.!$Q300</f>
        <v>0</v>
      </c>
      <c r="Y299" s="160">
        <f t="shared" ref="Y299" si="1274">Z299-X299</f>
        <v>0</v>
      </c>
      <c r="Z299" s="160">
        <f>XI.!$Q300</f>
        <v>0</v>
      </c>
      <c r="AA299" s="160">
        <f t="shared" ref="AA299" si="1275">AB299-Z299</f>
        <v>0</v>
      </c>
      <c r="AB299" s="160">
        <f>XII.!$Q300</f>
        <v>0</v>
      </c>
    </row>
    <row r="300" spans="1:28" x14ac:dyDescent="0.3">
      <c r="A300" s="128"/>
      <c r="B300" s="129"/>
      <c r="C300" s="119"/>
      <c r="D300" s="161"/>
      <c r="E300" s="162"/>
      <c r="F300" s="163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</row>
    <row r="301" spans="1:28" x14ac:dyDescent="0.3">
      <c r="A301" s="128"/>
      <c r="B301" s="129" t="s">
        <v>205</v>
      </c>
      <c r="C301" s="119" t="str">
        <f>I.!C301</f>
        <v>Telekomunikačná technika</v>
      </c>
      <c r="D301" s="161">
        <f>XII.!Q301</f>
        <v>50</v>
      </c>
      <c r="E301" s="162">
        <f>I.!Q301</f>
        <v>50</v>
      </c>
      <c r="F301" s="163">
        <f>I.!$Q302</f>
        <v>12</v>
      </c>
      <c r="G301" s="160">
        <f t="shared" ref="G301" si="1276">H301-F301</f>
        <v>-12</v>
      </c>
      <c r="H301" s="160">
        <f>II.!$Q302</f>
        <v>0</v>
      </c>
      <c r="I301" s="160">
        <f t="shared" ref="I301" si="1277">J301-H301</f>
        <v>0</v>
      </c>
      <c r="J301" s="160">
        <f>III.!$Q302</f>
        <v>0</v>
      </c>
      <c r="K301" s="160">
        <f t="shared" ref="K301" si="1278">L301-J301</f>
        <v>0</v>
      </c>
      <c r="L301" s="160">
        <f>IV.!$Q302</f>
        <v>0</v>
      </c>
      <c r="M301" s="160">
        <f t="shared" ref="M301" si="1279">N301-L301</f>
        <v>0</v>
      </c>
      <c r="N301" s="160">
        <f>V.!$Q302</f>
        <v>0</v>
      </c>
      <c r="O301" s="160">
        <f t="shared" ref="O301" si="1280">P301-N301</f>
        <v>0</v>
      </c>
      <c r="P301" s="160">
        <f>VI.!$Q302</f>
        <v>0</v>
      </c>
      <c r="Q301" s="160">
        <f t="shared" ref="Q301" si="1281">R301-P301</f>
        <v>0</v>
      </c>
      <c r="R301" s="160">
        <f>VII.!$Q302</f>
        <v>0</v>
      </c>
      <c r="S301" s="160">
        <f t="shared" ref="S301" si="1282">T301-R301</f>
        <v>0</v>
      </c>
      <c r="T301" s="160">
        <f>VIII.!$Q302</f>
        <v>0</v>
      </c>
      <c r="U301" s="160">
        <f t="shared" ref="U301" si="1283">V301-T301</f>
        <v>0</v>
      </c>
      <c r="V301" s="160">
        <f>IX.!$Q302</f>
        <v>0</v>
      </c>
      <c r="W301" s="160">
        <f t="shared" ref="W301" si="1284">X301-V301</f>
        <v>0</v>
      </c>
      <c r="X301" s="160">
        <f>X.!$Q302</f>
        <v>0</v>
      </c>
      <c r="Y301" s="160">
        <f t="shared" ref="Y301" si="1285">Z301-X301</f>
        <v>0</v>
      </c>
      <c r="Z301" s="160">
        <f>XI.!$Q302</f>
        <v>0</v>
      </c>
      <c r="AA301" s="160">
        <f t="shared" ref="AA301" si="1286">AB301-Z301</f>
        <v>0</v>
      </c>
      <c r="AB301" s="160">
        <f>XII.!$Q302</f>
        <v>0</v>
      </c>
    </row>
    <row r="302" spans="1:28" x14ac:dyDescent="0.3">
      <c r="A302" s="128"/>
      <c r="B302" s="129"/>
      <c r="C302" s="119"/>
      <c r="D302" s="161"/>
      <c r="E302" s="162"/>
      <c r="F302" s="163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</row>
    <row r="303" spans="1:28" ht="12.75" customHeight="1" x14ac:dyDescent="0.3">
      <c r="A303" s="128"/>
      <c r="B303" s="129" t="s">
        <v>207</v>
      </c>
      <c r="C303" s="119" t="str">
        <f>I.!C303</f>
        <v>Prevádzkové stroje,prístr., zariad., tech. a nár.</v>
      </c>
      <c r="D303" s="161">
        <f>XII.!Q303</f>
        <v>3000</v>
      </c>
      <c r="E303" s="162">
        <f>I.!Q303</f>
        <v>3000</v>
      </c>
      <c r="F303" s="163">
        <f>I.!$Q304</f>
        <v>0</v>
      </c>
      <c r="G303" s="160">
        <f t="shared" ref="G303" si="1287">H303-F303</f>
        <v>0</v>
      </c>
      <c r="H303" s="160">
        <f>II.!$Q304</f>
        <v>0</v>
      </c>
      <c r="I303" s="160">
        <f t="shared" ref="I303" si="1288">J303-H303</f>
        <v>0</v>
      </c>
      <c r="J303" s="160">
        <f>III.!$Q304</f>
        <v>0</v>
      </c>
      <c r="K303" s="160">
        <f t="shared" ref="K303" si="1289">L303-J303</f>
        <v>0</v>
      </c>
      <c r="L303" s="160">
        <f>IV.!$Q304</f>
        <v>0</v>
      </c>
      <c r="M303" s="160">
        <f t="shared" ref="M303" si="1290">N303-L303</f>
        <v>0</v>
      </c>
      <c r="N303" s="160">
        <f>V.!$Q304</f>
        <v>0</v>
      </c>
      <c r="O303" s="160">
        <f t="shared" ref="O303" si="1291">P303-N303</f>
        <v>0</v>
      </c>
      <c r="P303" s="160">
        <f>VI.!$Q304</f>
        <v>0</v>
      </c>
      <c r="Q303" s="160">
        <f t="shared" ref="Q303" si="1292">R303-P303</f>
        <v>0</v>
      </c>
      <c r="R303" s="160">
        <f>VII.!$Q304</f>
        <v>0</v>
      </c>
      <c r="S303" s="160">
        <f t="shared" ref="S303" si="1293">T303-R303</f>
        <v>0</v>
      </c>
      <c r="T303" s="160">
        <f>VIII.!$Q304</f>
        <v>0</v>
      </c>
      <c r="U303" s="160">
        <f t="shared" ref="U303" si="1294">V303-T303</f>
        <v>0</v>
      </c>
      <c r="V303" s="160">
        <f>IX.!$Q304</f>
        <v>0</v>
      </c>
      <c r="W303" s="160">
        <f t="shared" ref="W303" si="1295">X303-V303</f>
        <v>0</v>
      </c>
      <c r="X303" s="160">
        <f>X.!$Q304</f>
        <v>0</v>
      </c>
      <c r="Y303" s="160">
        <f t="shared" ref="Y303" si="1296">Z303-X303</f>
        <v>0</v>
      </c>
      <c r="Z303" s="160">
        <f>XI.!$Q304</f>
        <v>0</v>
      </c>
      <c r="AA303" s="160">
        <f t="shared" ref="AA303" si="1297">AB303-Z303</f>
        <v>0</v>
      </c>
      <c r="AB303" s="160">
        <f>XII.!$Q304</f>
        <v>0</v>
      </c>
    </row>
    <row r="304" spans="1:28" x14ac:dyDescent="0.3">
      <c r="A304" s="128"/>
      <c r="B304" s="129"/>
      <c r="C304" s="119"/>
      <c r="D304" s="161"/>
      <c r="E304" s="162"/>
      <c r="F304" s="163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</row>
    <row r="305" spans="1:31" x14ac:dyDescent="0.3">
      <c r="A305" s="128"/>
      <c r="B305" s="129" t="s">
        <v>209</v>
      </c>
      <c r="C305" s="119" t="str">
        <f>I.!C305</f>
        <v>Špeciálne stroje a prístroje</v>
      </c>
      <c r="D305" s="161">
        <f>XII.!Q305</f>
        <v>500</v>
      </c>
      <c r="E305" s="162">
        <f>I.!Q305</f>
        <v>500</v>
      </c>
      <c r="F305" s="163">
        <f>I.!$Q306</f>
        <v>0</v>
      </c>
      <c r="G305" s="160">
        <f t="shared" ref="G305" si="1298">H305-F305</f>
        <v>0</v>
      </c>
      <c r="H305" s="160">
        <f>II.!$Q306</f>
        <v>0</v>
      </c>
      <c r="I305" s="160">
        <f t="shared" ref="I305" si="1299">J305-H305</f>
        <v>0</v>
      </c>
      <c r="J305" s="160">
        <f>III.!$Q306</f>
        <v>0</v>
      </c>
      <c r="K305" s="160">
        <f t="shared" ref="K305" si="1300">L305-J305</f>
        <v>0</v>
      </c>
      <c r="L305" s="160">
        <f>IV.!$Q306</f>
        <v>0</v>
      </c>
      <c r="M305" s="160">
        <f t="shared" ref="M305" si="1301">N305-L305</f>
        <v>0</v>
      </c>
      <c r="N305" s="160">
        <f>V.!$Q306</f>
        <v>0</v>
      </c>
      <c r="O305" s="160">
        <f t="shared" ref="O305" si="1302">P305-N305</f>
        <v>0</v>
      </c>
      <c r="P305" s="160">
        <f>VI.!$Q306</f>
        <v>0</v>
      </c>
      <c r="Q305" s="160">
        <f t="shared" ref="Q305" si="1303">R305-P305</f>
        <v>0</v>
      </c>
      <c r="R305" s="160">
        <f>VII.!$Q306</f>
        <v>0</v>
      </c>
      <c r="S305" s="160">
        <f t="shared" ref="S305" si="1304">T305-R305</f>
        <v>0</v>
      </c>
      <c r="T305" s="160">
        <f>VIII.!$Q306</f>
        <v>0</v>
      </c>
      <c r="U305" s="160">
        <f t="shared" ref="U305" si="1305">V305-T305</f>
        <v>0</v>
      </c>
      <c r="V305" s="160">
        <f>IX.!$Q306</f>
        <v>0</v>
      </c>
      <c r="W305" s="160">
        <f t="shared" ref="W305" si="1306">X305-V305</f>
        <v>0</v>
      </c>
      <c r="X305" s="160">
        <f>X.!$Q306</f>
        <v>0</v>
      </c>
      <c r="Y305" s="160">
        <f t="shared" ref="Y305" si="1307">Z305-X305</f>
        <v>0</v>
      </c>
      <c r="Z305" s="160">
        <f>XI.!$Q306</f>
        <v>0</v>
      </c>
      <c r="AA305" s="160">
        <f t="shared" ref="AA305" si="1308">AB305-Z305</f>
        <v>0</v>
      </c>
      <c r="AB305" s="160">
        <f>XII.!$Q306</f>
        <v>0</v>
      </c>
      <c r="AE305" s="82"/>
    </row>
    <row r="306" spans="1:31" ht="14.4" x14ac:dyDescent="0.3">
      <c r="A306" s="128"/>
      <c r="B306" s="129"/>
      <c r="C306" s="119"/>
      <c r="D306" s="161"/>
      <c r="E306" s="162"/>
      <c r="F306" s="163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69"/>
    </row>
    <row r="307" spans="1:31" ht="14.4" x14ac:dyDescent="0.3">
      <c r="A307" s="128"/>
      <c r="B307" s="129" t="s">
        <v>211</v>
      </c>
      <c r="C307" s="119" t="str">
        <f>I.!C307</f>
        <v>Všeobecný materiál</v>
      </c>
      <c r="D307" s="161">
        <f>XII.!Q307</f>
        <v>8000</v>
      </c>
      <c r="E307" s="162">
        <f>I.!Q307</f>
        <v>8000</v>
      </c>
      <c r="F307" s="163">
        <f>I.!$Q308</f>
        <v>268.01</v>
      </c>
      <c r="G307" s="160">
        <f t="shared" ref="G307" si="1309">H307-F307</f>
        <v>-268.01</v>
      </c>
      <c r="H307" s="160">
        <f>II.!$Q308</f>
        <v>0</v>
      </c>
      <c r="I307" s="160">
        <f t="shared" ref="I307" si="1310">J307-H307</f>
        <v>0</v>
      </c>
      <c r="J307" s="160">
        <f>III.!$Q308</f>
        <v>0</v>
      </c>
      <c r="K307" s="160">
        <f t="shared" ref="K307" si="1311">L307-J307</f>
        <v>0</v>
      </c>
      <c r="L307" s="160">
        <f>IV.!$Q308</f>
        <v>0</v>
      </c>
      <c r="M307" s="160">
        <f t="shared" ref="M307" si="1312">N307-L307</f>
        <v>0</v>
      </c>
      <c r="N307" s="160">
        <f>V.!$Q308</f>
        <v>0</v>
      </c>
      <c r="O307" s="160">
        <f t="shared" ref="O307" si="1313">P307-N307</f>
        <v>0</v>
      </c>
      <c r="P307" s="160">
        <f>VI.!$Q308</f>
        <v>0</v>
      </c>
      <c r="Q307" s="160">
        <f t="shared" ref="Q307" si="1314">R307-P307</f>
        <v>0</v>
      </c>
      <c r="R307" s="160">
        <f>VII.!$Q308</f>
        <v>0</v>
      </c>
      <c r="S307" s="160">
        <f t="shared" ref="S307" si="1315">T307-R307</f>
        <v>0</v>
      </c>
      <c r="T307" s="160">
        <f>VIII.!$Q308</f>
        <v>0</v>
      </c>
      <c r="U307" s="160">
        <f t="shared" ref="U307" si="1316">V307-T307</f>
        <v>0</v>
      </c>
      <c r="V307" s="160">
        <f>IX.!$Q308</f>
        <v>0</v>
      </c>
      <c r="W307" s="160">
        <f t="shared" ref="W307" si="1317">X307-V307</f>
        <v>0</v>
      </c>
      <c r="X307" s="160">
        <f>X.!$Q308</f>
        <v>0</v>
      </c>
      <c r="Y307" s="160">
        <f t="shared" ref="Y307" si="1318">Z307-X307</f>
        <v>0</v>
      </c>
      <c r="Z307" s="160">
        <f>XI.!$Q308</f>
        <v>0</v>
      </c>
      <c r="AA307" s="160">
        <f t="shared" ref="AA307" si="1319">AB307-Z307</f>
        <v>0</v>
      </c>
      <c r="AB307" s="160">
        <f>XII.!$Q308</f>
        <v>0</v>
      </c>
      <c r="AC307" s="69"/>
    </row>
    <row r="308" spans="1:31" ht="14.4" x14ac:dyDescent="0.3">
      <c r="A308" s="128"/>
      <c r="B308" s="129"/>
      <c r="C308" s="119"/>
      <c r="D308" s="161"/>
      <c r="E308" s="162"/>
      <c r="F308" s="163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69"/>
    </row>
    <row r="309" spans="1:31" ht="12.75" customHeight="1" x14ac:dyDescent="0.3">
      <c r="A309" s="128"/>
      <c r="B309" s="129" t="s">
        <v>213</v>
      </c>
      <c r="C309" s="119" t="str">
        <f>I.!C309</f>
        <v xml:space="preserve">Knihy, noviny, časopisy, uč.a komp.pomôcky </v>
      </c>
      <c r="D309" s="161">
        <f>XII.!Q309</f>
        <v>800</v>
      </c>
      <c r="E309" s="162">
        <f>I.!Q309</f>
        <v>800</v>
      </c>
      <c r="F309" s="163">
        <f>I.!$Q310</f>
        <v>0</v>
      </c>
      <c r="G309" s="160">
        <f t="shared" ref="G309" si="1320">H309-F309</f>
        <v>0</v>
      </c>
      <c r="H309" s="160">
        <f>II.!$Q310</f>
        <v>0</v>
      </c>
      <c r="I309" s="160">
        <f t="shared" ref="I309" si="1321">J309-H309</f>
        <v>0</v>
      </c>
      <c r="J309" s="160">
        <f>III.!$Q310</f>
        <v>0</v>
      </c>
      <c r="K309" s="160">
        <f t="shared" ref="K309" si="1322">L309-J309</f>
        <v>0</v>
      </c>
      <c r="L309" s="160">
        <f>IV.!$Q310</f>
        <v>0</v>
      </c>
      <c r="M309" s="160">
        <f t="shared" ref="M309" si="1323">N309-L309</f>
        <v>0</v>
      </c>
      <c r="N309" s="160">
        <f>V.!$Q310</f>
        <v>0</v>
      </c>
      <c r="O309" s="160">
        <f t="shared" ref="O309" si="1324">P309-N309</f>
        <v>0</v>
      </c>
      <c r="P309" s="160">
        <f>VI.!$Q310</f>
        <v>0</v>
      </c>
      <c r="Q309" s="160">
        <f t="shared" ref="Q309" si="1325">R309-P309</f>
        <v>0</v>
      </c>
      <c r="R309" s="160">
        <f>VII.!$Q310</f>
        <v>0</v>
      </c>
      <c r="S309" s="160">
        <f t="shared" ref="S309" si="1326">T309-R309</f>
        <v>0</v>
      </c>
      <c r="T309" s="160">
        <f>VIII.!$Q310</f>
        <v>0</v>
      </c>
      <c r="U309" s="160">
        <f t="shared" ref="U309" si="1327">V309-T309</f>
        <v>0</v>
      </c>
      <c r="V309" s="160">
        <f>IX.!$Q310</f>
        <v>0</v>
      </c>
      <c r="W309" s="160">
        <f t="shared" ref="W309" si="1328">X309-V309</f>
        <v>0</v>
      </c>
      <c r="X309" s="160">
        <f>X.!$Q310</f>
        <v>0</v>
      </c>
      <c r="Y309" s="160">
        <f t="shared" ref="Y309" si="1329">Z309-X309</f>
        <v>0</v>
      </c>
      <c r="Z309" s="160">
        <f>XI.!$Q310</f>
        <v>0</v>
      </c>
      <c r="AA309" s="160">
        <f t="shared" ref="AA309" si="1330">AB309-Z309</f>
        <v>0</v>
      </c>
      <c r="AB309" s="160">
        <f>XII.!$Q310</f>
        <v>0</v>
      </c>
    </row>
    <row r="310" spans="1:31" x14ac:dyDescent="0.3">
      <c r="A310" s="128"/>
      <c r="B310" s="129"/>
      <c r="C310" s="119"/>
      <c r="D310" s="161"/>
      <c r="E310" s="162"/>
      <c r="F310" s="163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</row>
    <row r="311" spans="1:31" x14ac:dyDescent="0.3">
      <c r="A311" s="128"/>
      <c r="B311" s="129" t="s">
        <v>215</v>
      </c>
      <c r="C311" s="119" t="str">
        <f>I.!C311</f>
        <v>Pracovné odevy, obuv a pracovné pomôcky</v>
      </c>
      <c r="D311" s="161">
        <f>XII.!Q311</f>
        <v>500</v>
      </c>
      <c r="E311" s="162">
        <f>I.!Q311</f>
        <v>500</v>
      </c>
      <c r="F311" s="163">
        <f>I.!$Q312</f>
        <v>0</v>
      </c>
      <c r="G311" s="160">
        <f t="shared" ref="G311" si="1331">H311-F311</f>
        <v>0</v>
      </c>
      <c r="H311" s="160">
        <f>II.!$Q312</f>
        <v>0</v>
      </c>
      <c r="I311" s="160">
        <f t="shared" ref="I311" si="1332">J311-H311</f>
        <v>0</v>
      </c>
      <c r="J311" s="160">
        <f>III.!$Q312</f>
        <v>0</v>
      </c>
      <c r="K311" s="160">
        <f t="shared" ref="K311" si="1333">L311-J311</f>
        <v>0</v>
      </c>
      <c r="L311" s="160">
        <f>IV.!$Q312</f>
        <v>0</v>
      </c>
      <c r="M311" s="160">
        <f t="shared" ref="M311" si="1334">N311-L311</f>
        <v>0</v>
      </c>
      <c r="N311" s="160">
        <f>V.!$Q312</f>
        <v>0</v>
      </c>
      <c r="O311" s="160">
        <f t="shared" ref="O311" si="1335">P311-N311</f>
        <v>0</v>
      </c>
      <c r="P311" s="160">
        <f>VI.!$Q312</f>
        <v>0</v>
      </c>
      <c r="Q311" s="160">
        <f t="shared" ref="Q311" si="1336">R311-P311</f>
        <v>0</v>
      </c>
      <c r="R311" s="160">
        <f>VII.!$Q312</f>
        <v>0</v>
      </c>
      <c r="S311" s="160">
        <f t="shared" ref="S311" si="1337">T311-R311</f>
        <v>0</v>
      </c>
      <c r="T311" s="160">
        <f>VIII.!$Q312</f>
        <v>0</v>
      </c>
      <c r="U311" s="160">
        <f t="shared" ref="U311" si="1338">V311-T311</f>
        <v>0</v>
      </c>
      <c r="V311" s="160">
        <f>IX.!$Q312</f>
        <v>0</v>
      </c>
      <c r="W311" s="160">
        <f t="shared" ref="W311" si="1339">X311-V311</f>
        <v>0</v>
      </c>
      <c r="X311" s="160">
        <f>X.!$Q312</f>
        <v>0</v>
      </c>
      <c r="Y311" s="160">
        <f t="shared" ref="Y311" si="1340">Z311-X311</f>
        <v>0</v>
      </c>
      <c r="Z311" s="160">
        <f>XI.!$Q312</f>
        <v>0</v>
      </c>
      <c r="AA311" s="160">
        <f t="shared" ref="AA311" si="1341">AB311-Z311</f>
        <v>0</v>
      </c>
      <c r="AB311" s="160">
        <f>XII.!$Q312</f>
        <v>0</v>
      </c>
    </row>
    <row r="312" spans="1:31" x14ac:dyDescent="0.3">
      <c r="A312" s="128"/>
      <c r="B312" s="129"/>
      <c r="C312" s="119"/>
      <c r="D312" s="161"/>
      <c r="E312" s="162"/>
      <c r="F312" s="163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</row>
    <row r="313" spans="1:31" x14ac:dyDescent="0.3">
      <c r="A313" s="128"/>
      <c r="B313" s="129" t="s">
        <v>217</v>
      </c>
      <c r="C313" s="119" t="str">
        <f>I.!C313</f>
        <v xml:space="preserve">Nehmotný majetok softvér </v>
      </c>
      <c r="D313" s="161">
        <f>XII.!Q313</f>
        <v>2500</v>
      </c>
      <c r="E313" s="162">
        <f>I.!Q313</f>
        <v>2500</v>
      </c>
      <c r="F313" s="163">
        <f>I.!$Q314</f>
        <v>0</v>
      </c>
      <c r="G313" s="160">
        <f t="shared" ref="G313" si="1342">H313-F313</f>
        <v>0</v>
      </c>
      <c r="H313" s="160">
        <f>II.!$Q314</f>
        <v>0</v>
      </c>
      <c r="I313" s="160">
        <f t="shared" ref="I313" si="1343">J313-H313</f>
        <v>0</v>
      </c>
      <c r="J313" s="160">
        <f>III.!$Q314</f>
        <v>0</v>
      </c>
      <c r="K313" s="160">
        <f t="shared" ref="K313" si="1344">L313-J313</f>
        <v>0</v>
      </c>
      <c r="L313" s="160">
        <f>IV.!$Q314</f>
        <v>0</v>
      </c>
      <c r="M313" s="160">
        <f t="shared" ref="M313" si="1345">N313-L313</f>
        <v>0</v>
      </c>
      <c r="N313" s="160">
        <f>V.!$Q314</f>
        <v>0</v>
      </c>
      <c r="O313" s="160">
        <f t="shared" ref="O313" si="1346">P313-N313</f>
        <v>0</v>
      </c>
      <c r="P313" s="160">
        <f>VI.!$Q314</f>
        <v>0</v>
      </c>
      <c r="Q313" s="160">
        <f t="shared" ref="Q313" si="1347">R313-P313</f>
        <v>0</v>
      </c>
      <c r="R313" s="160">
        <f>VII.!$Q314</f>
        <v>0</v>
      </c>
      <c r="S313" s="160">
        <f t="shared" ref="S313" si="1348">T313-R313</f>
        <v>0</v>
      </c>
      <c r="T313" s="160">
        <f>VIII.!$Q314</f>
        <v>0</v>
      </c>
      <c r="U313" s="160">
        <f t="shared" ref="U313" si="1349">V313-T313</f>
        <v>0</v>
      </c>
      <c r="V313" s="160">
        <f>IX.!$Q314</f>
        <v>0</v>
      </c>
      <c r="W313" s="160">
        <f t="shared" ref="W313" si="1350">X313-V313</f>
        <v>0</v>
      </c>
      <c r="X313" s="160">
        <f>X.!$Q314</f>
        <v>0</v>
      </c>
      <c r="Y313" s="160">
        <f t="shared" ref="Y313" si="1351">Z313-X313</f>
        <v>0</v>
      </c>
      <c r="Z313" s="160">
        <f>XI.!$Q314</f>
        <v>0</v>
      </c>
      <c r="AA313" s="160">
        <f t="shared" ref="AA313" si="1352">AB313-Z313</f>
        <v>0</v>
      </c>
      <c r="AB313" s="160">
        <f>XII.!$Q314</f>
        <v>0</v>
      </c>
    </row>
    <row r="314" spans="1:31" x14ac:dyDescent="0.3">
      <c r="A314" s="128"/>
      <c r="B314" s="129"/>
      <c r="C314" s="119"/>
      <c r="D314" s="161"/>
      <c r="E314" s="162"/>
      <c r="F314" s="163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</row>
    <row r="315" spans="1:31" x14ac:dyDescent="0.3">
      <c r="A315" s="128"/>
      <c r="B315" s="129" t="s">
        <v>217</v>
      </c>
      <c r="C315" s="119" t="str">
        <f>I.!C315</f>
        <v>Nehmotný majetoklicencie</v>
      </c>
      <c r="D315" s="161">
        <f>XII.!Q315</f>
        <v>600</v>
      </c>
      <c r="E315" s="162">
        <f>I.!Q315</f>
        <v>600</v>
      </c>
      <c r="F315" s="163">
        <f>I.!$Q316</f>
        <v>0</v>
      </c>
      <c r="G315" s="160">
        <f t="shared" ref="G315" si="1353">H315-F315</f>
        <v>0</v>
      </c>
      <c r="H315" s="160">
        <f>II.!$Q316</f>
        <v>0</v>
      </c>
      <c r="I315" s="160">
        <f t="shared" ref="I315" si="1354">J315-H315</f>
        <v>0</v>
      </c>
      <c r="J315" s="160">
        <f>III.!$Q316</f>
        <v>0</v>
      </c>
      <c r="K315" s="160">
        <f t="shared" ref="K315" si="1355">L315-J315</f>
        <v>0</v>
      </c>
      <c r="L315" s="160">
        <f>IV.!$Q316</f>
        <v>0</v>
      </c>
      <c r="M315" s="160">
        <f t="shared" ref="M315" si="1356">N315-L315</f>
        <v>0</v>
      </c>
      <c r="N315" s="160">
        <f>V.!$Q316</f>
        <v>0</v>
      </c>
      <c r="O315" s="160">
        <f t="shared" ref="O315" si="1357">P315-N315</f>
        <v>0</v>
      </c>
      <c r="P315" s="160">
        <f>VI.!$Q316</f>
        <v>0</v>
      </c>
      <c r="Q315" s="160">
        <f t="shared" ref="Q315" si="1358">R315-P315</f>
        <v>0</v>
      </c>
      <c r="R315" s="160">
        <f>VII.!$Q316</f>
        <v>0</v>
      </c>
      <c r="S315" s="160">
        <f t="shared" ref="S315" si="1359">T315-R315</f>
        <v>0</v>
      </c>
      <c r="T315" s="160">
        <f>VIII.!$Q316</f>
        <v>0</v>
      </c>
      <c r="U315" s="160">
        <f t="shared" ref="U315" si="1360">V315-T315</f>
        <v>0</v>
      </c>
      <c r="V315" s="160">
        <f>IX.!$Q316</f>
        <v>0</v>
      </c>
      <c r="W315" s="160">
        <f t="shared" ref="W315" si="1361">X315-V315</f>
        <v>0</v>
      </c>
      <c r="X315" s="160">
        <f>X.!$Q316</f>
        <v>0</v>
      </c>
      <c r="Y315" s="160">
        <f t="shared" ref="Y315" si="1362">Z315-X315</f>
        <v>0</v>
      </c>
      <c r="Z315" s="160">
        <f>XI.!$Q316</f>
        <v>0</v>
      </c>
      <c r="AA315" s="160">
        <f t="shared" ref="AA315" si="1363">AB315-Z315</f>
        <v>0</v>
      </c>
      <c r="AB315" s="160">
        <f>XII.!$Q316</f>
        <v>0</v>
      </c>
    </row>
    <row r="316" spans="1:31" x14ac:dyDescent="0.3">
      <c r="A316" s="128"/>
      <c r="B316" s="129"/>
      <c r="C316" s="119"/>
      <c r="D316" s="161"/>
      <c r="E316" s="162"/>
      <c r="F316" s="163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</row>
    <row r="317" spans="1:31" x14ac:dyDescent="0.3">
      <c r="A317" s="128" t="s">
        <v>198</v>
      </c>
      <c r="B317" s="115"/>
      <c r="C317" s="113" t="str">
        <f>I.!C317</f>
        <v>Údržba výpočtovej, telekomun. a ostatnej techniky</v>
      </c>
      <c r="D317" s="161">
        <f>XII.!Q317</f>
        <v>20800</v>
      </c>
      <c r="E317" s="162">
        <f>I.!Q317</f>
        <v>20800</v>
      </c>
      <c r="F317" s="163">
        <f>I.!$Q318</f>
        <v>894.44</v>
      </c>
      <c r="G317" s="160">
        <f t="shared" ref="G317" si="1364">H317-F317</f>
        <v>-894.44</v>
      </c>
      <c r="H317" s="160">
        <f>II.!$Q318</f>
        <v>0</v>
      </c>
      <c r="I317" s="160">
        <f t="shared" ref="I317" si="1365">J317-H317</f>
        <v>0</v>
      </c>
      <c r="J317" s="160">
        <f>III.!$Q318</f>
        <v>0</v>
      </c>
      <c r="K317" s="160">
        <f t="shared" ref="K317" si="1366">L317-J317</f>
        <v>0</v>
      </c>
      <c r="L317" s="160">
        <f>IV.!$Q318</f>
        <v>0</v>
      </c>
      <c r="M317" s="160">
        <f t="shared" ref="M317" si="1367">N317-L317</f>
        <v>0</v>
      </c>
      <c r="N317" s="160">
        <f>V.!$Q318</f>
        <v>0</v>
      </c>
      <c r="O317" s="160">
        <f t="shared" ref="O317" si="1368">P317-N317</f>
        <v>0</v>
      </c>
      <c r="P317" s="160">
        <f>VI.!$Q318</f>
        <v>0</v>
      </c>
      <c r="Q317" s="160">
        <f t="shared" ref="Q317" si="1369">R317-P317</f>
        <v>0</v>
      </c>
      <c r="R317" s="160">
        <f>VII.!$Q318</f>
        <v>0</v>
      </c>
      <c r="S317" s="160">
        <f t="shared" ref="S317" si="1370">T317-R317</f>
        <v>0</v>
      </c>
      <c r="T317" s="160">
        <f>VIII.!$Q318</f>
        <v>0</v>
      </c>
      <c r="U317" s="160">
        <f t="shared" ref="U317" si="1371">V317-T317</f>
        <v>0</v>
      </c>
      <c r="V317" s="160">
        <f>IX.!$Q318</f>
        <v>0</v>
      </c>
      <c r="W317" s="160">
        <f t="shared" ref="W317" si="1372">X317-V317</f>
        <v>0</v>
      </c>
      <c r="X317" s="160">
        <f>X.!$Q318</f>
        <v>0</v>
      </c>
      <c r="Y317" s="160">
        <f t="shared" ref="Y317" si="1373">Z317-X317</f>
        <v>0</v>
      </c>
      <c r="Z317" s="160">
        <f>XI.!$Q318</f>
        <v>0</v>
      </c>
      <c r="AA317" s="160">
        <f t="shared" ref="AA317" si="1374">AB317-Z317</f>
        <v>0</v>
      </c>
      <c r="AB317" s="160">
        <f>XII.!$Q318</f>
        <v>0</v>
      </c>
    </row>
    <row r="318" spans="1:31" x14ac:dyDescent="0.3">
      <c r="A318" s="128"/>
      <c r="B318" s="116"/>
      <c r="C318" s="114"/>
      <c r="D318" s="161"/>
      <c r="E318" s="162"/>
      <c r="F318" s="163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</row>
    <row r="319" spans="1:31" x14ac:dyDescent="0.3">
      <c r="A319" s="128" t="s">
        <v>198</v>
      </c>
      <c r="B319" s="115"/>
      <c r="C319" s="113" t="str">
        <f>I.!C319</f>
        <v>Nájomné za prev. stroje</v>
      </c>
      <c r="D319" s="161">
        <f>XII.!Q319</f>
        <v>2000</v>
      </c>
      <c r="E319" s="162">
        <f>I.!Q319</f>
        <v>2000</v>
      </c>
      <c r="F319" s="163">
        <f>I.!$Q320</f>
        <v>144</v>
      </c>
      <c r="G319" s="160">
        <f t="shared" ref="G319" si="1375">H319-F319</f>
        <v>-144</v>
      </c>
      <c r="H319" s="160">
        <f>II.!$Q320</f>
        <v>0</v>
      </c>
      <c r="I319" s="160">
        <f t="shared" ref="I319" si="1376">J319-H319</f>
        <v>0</v>
      </c>
      <c r="J319" s="160">
        <f>III.!$Q320</f>
        <v>0</v>
      </c>
      <c r="K319" s="160">
        <f t="shared" ref="K319" si="1377">L319-J319</f>
        <v>0</v>
      </c>
      <c r="L319" s="160">
        <f>IV.!$Q320</f>
        <v>0</v>
      </c>
      <c r="M319" s="160">
        <f t="shared" ref="M319" si="1378">N319-L319</f>
        <v>0</v>
      </c>
      <c r="N319" s="160">
        <f>V.!$Q320</f>
        <v>0</v>
      </c>
      <c r="O319" s="160">
        <f t="shared" ref="O319" si="1379">P319-N319</f>
        <v>0</v>
      </c>
      <c r="P319" s="160">
        <f>VI.!$Q320</f>
        <v>0</v>
      </c>
      <c r="Q319" s="160">
        <f t="shared" ref="Q319" si="1380">R319-P319</f>
        <v>0</v>
      </c>
      <c r="R319" s="160">
        <f>VII.!$Q320</f>
        <v>0</v>
      </c>
      <c r="S319" s="160">
        <f t="shared" ref="S319" si="1381">T319-R319</f>
        <v>0</v>
      </c>
      <c r="T319" s="160">
        <f>VIII.!$Q320</f>
        <v>0</v>
      </c>
      <c r="U319" s="160">
        <f t="shared" ref="U319" si="1382">V319-T319</f>
        <v>0</v>
      </c>
      <c r="V319" s="160">
        <f>IX.!$Q320</f>
        <v>0</v>
      </c>
      <c r="W319" s="160">
        <f t="shared" ref="W319" si="1383">X319-V319</f>
        <v>0</v>
      </c>
      <c r="X319" s="160">
        <f>X.!$Q320</f>
        <v>0</v>
      </c>
      <c r="Y319" s="160">
        <f t="shared" ref="Y319" si="1384">Z319-X319</f>
        <v>0</v>
      </c>
      <c r="Z319" s="160">
        <f>XI.!$Q320</f>
        <v>0</v>
      </c>
      <c r="AA319" s="160">
        <f t="shared" ref="AA319" si="1385">AB319-Z319</f>
        <v>0</v>
      </c>
      <c r="AB319" s="160">
        <f>XII.!$Q320</f>
        <v>0</v>
      </c>
    </row>
    <row r="320" spans="1:31" x14ac:dyDescent="0.3">
      <c r="A320" s="128"/>
      <c r="B320" s="116"/>
      <c r="C320" s="114"/>
      <c r="D320" s="161"/>
      <c r="E320" s="162"/>
      <c r="F320" s="163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</row>
    <row r="321" spans="1:28" x14ac:dyDescent="0.3">
      <c r="A321" s="128" t="s">
        <v>198</v>
      </c>
      <c r="B321" s="129"/>
      <c r="C321" s="119" t="str">
        <f>I.!C321</f>
        <v>Služby</v>
      </c>
      <c r="D321" s="161">
        <f>XII.!Q321</f>
        <v>64805</v>
      </c>
      <c r="E321" s="162">
        <f>I.!Q321</f>
        <v>64805</v>
      </c>
      <c r="F321" s="163">
        <f>I.!$Q322</f>
        <v>17726.570000000003</v>
      </c>
      <c r="G321" s="160">
        <f t="shared" ref="G321" si="1386">H321-F321</f>
        <v>-17726.570000000003</v>
      </c>
      <c r="H321" s="160">
        <f>II.!$Q322</f>
        <v>0</v>
      </c>
      <c r="I321" s="160">
        <f t="shared" ref="I321" si="1387">J321-H321</f>
        <v>0</v>
      </c>
      <c r="J321" s="160">
        <f>III.!$Q322</f>
        <v>0</v>
      </c>
      <c r="K321" s="160">
        <f t="shared" ref="K321" si="1388">L321-J321</f>
        <v>0</v>
      </c>
      <c r="L321" s="160">
        <f>IV.!$Q322</f>
        <v>0</v>
      </c>
      <c r="M321" s="160">
        <f t="shared" ref="M321" si="1389">N321-L321</f>
        <v>0</v>
      </c>
      <c r="N321" s="160">
        <f>V.!$Q322</f>
        <v>0</v>
      </c>
      <c r="O321" s="160">
        <f t="shared" ref="O321" si="1390">P321-N321</f>
        <v>0</v>
      </c>
      <c r="P321" s="160">
        <f>VI.!$Q322</f>
        <v>0</v>
      </c>
      <c r="Q321" s="160">
        <f t="shared" ref="Q321" si="1391">R321-P321</f>
        <v>0</v>
      </c>
      <c r="R321" s="160">
        <f>VII.!$Q322</f>
        <v>0</v>
      </c>
      <c r="S321" s="160">
        <f t="shared" ref="S321" si="1392">T321-R321</f>
        <v>0</v>
      </c>
      <c r="T321" s="160">
        <f>VIII.!$Q322</f>
        <v>0</v>
      </c>
      <c r="U321" s="160">
        <f t="shared" ref="U321" si="1393">V321-T321</f>
        <v>0</v>
      </c>
      <c r="V321" s="160">
        <f>IX.!$Q322</f>
        <v>0</v>
      </c>
      <c r="W321" s="160">
        <f t="shared" ref="W321" si="1394">X321-V321</f>
        <v>0</v>
      </c>
      <c r="X321" s="160">
        <f>X.!$Q322</f>
        <v>0</v>
      </c>
      <c r="Y321" s="160">
        <f t="shared" ref="Y321" si="1395">Z321-X321</f>
        <v>0</v>
      </c>
      <c r="Z321" s="160">
        <f>XI.!$Q322</f>
        <v>0</v>
      </c>
      <c r="AA321" s="160">
        <f t="shared" ref="AA321" si="1396">AB321-Z321</f>
        <v>0</v>
      </c>
      <c r="AB321" s="160">
        <f>XII.!$Q322</f>
        <v>0</v>
      </c>
    </row>
    <row r="322" spans="1:28" x14ac:dyDescent="0.3">
      <c r="A322" s="128"/>
      <c r="B322" s="129"/>
      <c r="C322" s="119"/>
      <c r="D322" s="161"/>
      <c r="E322" s="162"/>
      <c r="F322" s="163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0"/>
      <c r="AB322" s="160"/>
    </row>
    <row r="323" spans="1:28" x14ac:dyDescent="0.3">
      <c r="A323" s="128"/>
      <c r="B323" s="129" t="s">
        <v>221</v>
      </c>
      <c r="C323" s="119" t="str">
        <f>I.!C323</f>
        <v>Školenia, kurzy,semináre, porady, konferencie</v>
      </c>
      <c r="D323" s="161">
        <f>XII.!Q323</f>
        <v>2500</v>
      </c>
      <c r="E323" s="162">
        <f>I.!Q323</f>
        <v>2500</v>
      </c>
      <c r="F323" s="163">
        <f>I.!$Q324</f>
        <v>142</v>
      </c>
      <c r="G323" s="160">
        <f t="shared" ref="G323" si="1397">H323-F323</f>
        <v>-142</v>
      </c>
      <c r="H323" s="160">
        <f>II.!$Q324</f>
        <v>0</v>
      </c>
      <c r="I323" s="160">
        <f t="shared" ref="I323" si="1398">J323-H323</f>
        <v>0</v>
      </c>
      <c r="J323" s="160">
        <f>III.!$Q324</f>
        <v>0</v>
      </c>
      <c r="K323" s="160">
        <f t="shared" ref="K323" si="1399">L323-J323</f>
        <v>0</v>
      </c>
      <c r="L323" s="160">
        <f>IV.!$Q324</f>
        <v>0</v>
      </c>
      <c r="M323" s="160">
        <f t="shared" ref="M323" si="1400">N323-L323</f>
        <v>0</v>
      </c>
      <c r="N323" s="160">
        <f>V.!$Q324</f>
        <v>0</v>
      </c>
      <c r="O323" s="160">
        <f t="shared" ref="O323" si="1401">P323-N323</f>
        <v>0</v>
      </c>
      <c r="P323" s="160">
        <f>VI.!$Q324</f>
        <v>0</v>
      </c>
      <c r="Q323" s="160">
        <f t="shared" ref="Q323" si="1402">R323-P323</f>
        <v>0</v>
      </c>
      <c r="R323" s="160">
        <f>VII.!$Q324</f>
        <v>0</v>
      </c>
      <c r="S323" s="160">
        <f t="shared" ref="S323" si="1403">T323-R323</f>
        <v>0</v>
      </c>
      <c r="T323" s="160">
        <f>VIII.!$Q324</f>
        <v>0</v>
      </c>
      <c r="U323" s="160">
        <f t="shared" ref="U323" si="1404">V323-T323</f>
        <v>0</v>
      </c>
      <c r="V323" s="160">
        <f>IX.!$Q324</f>
        <v>0</v>
      </c>
      <c r="W323" s="160">
        <f t="shared" ref="W323" si="1405">X323-V323</f>
        <v>0</v>
      </c>
      <c r="X323" s="160">
        <f>X.!$Q324</f>
        <v>0</v>
      </c>
      <c r="Y323" s="160">
        <f t="shared" ref="Y323" si="1406">Z323-X323</f>
        <v>0</v>
      </c>
      <c r="Z323" s="160">
        <f>XI.!$Q324</f>
        <v>0</v>
      </c>
      <c r="AA323" s="160">
        <f t="shared" ref="AA323" si="1407">AB323-Z323</f>
        <v>0</v>
      </c>
      <c r="AB323" s="160">
        <f>XII.!$Q324</f>
        <v>0</v>
      </c>
    </row>
    <row r="324" spans="1:28" x14ac:dyDescent="0.3">
      <c r="A324" s="128"/>
      <c r="B324" s="129"/>
      <c r="C324" s="119"/>
      <c r="D324" s="161"/>
      <c r="E324" s="162"/>
      <c r="F324" s="163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  <c r="AA324" s="160"/>
      <c r="AB324" s="160"/>
    </row>
    <row r="325" spans="1:28" ht="12.75" customHeight="1" x14ac:dyDescent="0.3">
      <c r="A325" s="128"/>
      <c r="B325" s="129" t="s">
        <v>223</v>
      </c>
      <c r="C325" s="119" t="str">
        <f>I.!C325</f>
        <v>Všeobecné služby</v>
      </c>
      <c r="D325" s="161">
        <f>XII.!Q325</f>
        <v>6500</v>
      </c>
      <c r="E325" s="162">
        <f>I.!Q325</f>
        <v>6500</v>
      </c>
      <c r="F325" s="163">
        <f>I.!$Q326</f>
        <v>326.89999999999998</v>
      </c>
      <c r="G325" s="160">
        <f t="shared" ref="G325" si="1408">H325-F325</f>
        <v>-326.89999999999998</v>
      </c>
      <c r="H325" s="160">
        <f>II.!$Q326</f>
        <v>0</v>
      </c>
      <c r="I325" s="160">
        <f t="shared" ref="I325" si="1409">J325-H325</f>
        <v>0</v>
      </c>
      <c r="J325" s="160">
        <f>III.!$Q326</f>
        <v>0</v>
      </c>
      <c r="K325" s="160">
        <f t="shared" ref="K325" si="1410">L325-J325</f>
        <v>0</v>
      </c>
      <c r="L325" s="160">
        <f>IV.!$Q326</f>
        <v>0</v>
      </c>
      <c r="M325" s="160">
        <f t="shared" ref="M325" si="1411">N325-L325</f>
        <v>0</v>
      </c>
      <c r="N325" s="160">
        <f>V.!$Q326</f>
        <v>0</v>
      </c>
      <c r="O325" s="160">
        <f t="shared" ref="O325" si="1412">P325-N325</f>
        <v>0</v>
      </c>
      <c r="P325" s="160">
        <f>VI.!$Q326</f>
        <v>0</v>
      </c>
      <c r="Q325" s="160">
        <f t="shared" ref="Q325" si="1413">R325-P325</f>
        <v>0</v>
      </c>
      <c r="R325" s="160">
        <f>VII.!$Q326</f>
        <v>0</v>
      </c>
      <c r="S325" s="160">
        <f t="shared" ref="S325" si="1414">T325-R325</f>
        <v>0</v>
      </c>
      <c r="T325" s="160">
        <f>VIII.!$Q326</f>
        <v>0</v>
      </c>
      <c r="U325" s="160">
        <f t="shared" ref="U325" si="1415">V325-T325</f>
        <v>0</v>
      </c>
      <c r="V325" s="160">
        <f>IX.!$Q326</f>
        <v>0</v>
      </c>
      <c r="W325" s="160">
        <f t="shared" ref="W325" si="1416">X325-V325</f>
        <v>0</v>
      </c>
      <c r="X325" s="160">
        <f>X.!$Q326</f>
        <v>0</v>
      </c>
      <c r="Y325" s="160">
        <f t="shared" ref="Y325" si="1417">Z325-X325</f>
        <v>0</v>
      </c>
      <c r="Z325" s="160">
        <f>XI.!$Q326</f>
        <v>0</v>
      </c>
      <c r="AA325" s="160">
        <f t="shared" ref="AA325" si="1418">AB325-Z325</f>
        <v>0</v>
      </c>
      <c r="AB325" s="160">
        <f>XII.!$Q326</f>
        <v>0</v>
      </c>
    </row>
    <row r="326" spans="1:28" x14ac:dyDescent="0.3">
      <c r="A326" s="128"/>
      <c r="B326" s="129"/>
      <c r="C326" s="119"/>
      <c r="D326" s="161"/>
      <c r="E326" s="162"/>
      <c r="F326" s="163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0"/>
      <c r="AB326" s="160"/>
    </row>
    <row r="327" spans="1:28" ht="13.8" customHeight="1" x14ac:dyDescent="0.3">
      <c r="A327" s="128"/>
      <c r="B327" s="129" t="s">
        <v>225</v>
      </c>
      <c r="C327" s="119" t="str">
        <f>I.!C327</f>
        <v>Špeciálne služby</v>
      </c>
      <c r="D327" s="161">
        <f>XII.!Q327</f>
        <v>5000</v>
      </c>
      <c r="E327" s="162">
        <f>I.!Q327</f>
        <v>5000</v>
      </c>
      <c r="F327" s="163">
        <f>I.!$Q328</f>
        <v>273.48</v>
      </c>
      <c r="G327" s="160">
        <f t="shared" ref="G327" si="1419">H327-F327</f>
        <v>-273.48</v>
      </c>
      <c r="H327" s="160">
        <f>II.!$Q328</f>
        <v>0</v>
      </c>
      <c r="I327" s="160">
        <f t="shared" ref="I327" si="1420">J327-H327</f>
        <v>0</v>
      </c>
      <c r="J327" s="160">
        <f>III.!$Q328</f>
        <v>0</v>
      </c>
      <c r="K327" s="160">
        <f t="shared" ref="K327" si="1421">L327-J327</f>
        <v>0</v>
      </c>
      <c r="L327" s="160">
        <f>IV.!$Q328</f>
        <v>0</v>
      </c>
      <c r="M327" s="160">
        <f t="shared" ref="M327" si="1422">N327-L327</f>
        <v>0</v>
      </c>
      <c r="N327" s="160">
        <f>V.!$Q328</f>
        <v>0</v>
      </c>
      <c r="O327" s="160">
        <f t="shared" ref="O327" si="1423">P327-N327</f>
        <v>0</v>
      </c>
      <c r="P327" s="160">
        <f>VI.!$Q328</f>
        <v>0</v>
      </c>
      <c r="Q327" s="160">
        <f t="shared" ref="Q327" si="1424">R327-P327</f>
        <v>0</v>
      </c>
      <c r="R327" s="160">
        <f>VII.!$Q328</f>
        <v>0</v>
      </c>
      <c r="S327" s="160">
        <f t="shared" ref="S327" si="1425">T327-R327</f>
        <v>0</v>
      </c>
      <c r="T327" s="160">
        <f>VIII.!$Q328</f>
        <v>0</v>
      </c>
      <c r="U327" s="160">
        <f t="shared" ref="U327" si="1426">V327-T327</f>
        <v>0</v>
      </c>
      <c r="V327" s="160">
        <f>IX.!$Q328</f>
        <v>0</v>
      </c>
      <c r="W327" s="160">
        <f t="shared" ref="W327" si="1427">X327-V327</f>
        <v>0</v>
      </c>
      <c r="X327" s="160">
        <f>X.!$Q328</f>
        <v>0</v>
      </c>
      <c r="Y327" s="160">
        <f t="shared" ref="Y327" si="1428">Z327-X327</f>
        <v>0</v>
      </c>
      <c r="Z327" s="160">
        <f>XI.!$Q328</f>
        <v>0</v>
      </c>
      <c r="AA327" s="160">
        <f t="shared" ref="AA327" si="1429">AB327-Z327</f>
        <v>0</v>
      </c>
      <c r="AB327" s="160">
        <f>XII.!$Q328</f>
        <v>0</v>
      </c>
    </row>
    <row r="328" spans="1:28" x14ac:dyDescent="0.3">
      <c r="A328" s="128"/>
      <c r="B328" s="129"/>
      <c r="C328" s="119"/>
      <c r="D328" s="161"/>
      <c r="E328" s="162"/>
      <c r="F328" s="163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0"/>
      <c r="AB328" s="160"/>
    </row>
    <row r="329" spans="1:28" x14ac:dyDescent="0.3">
      <c r="A329" s="128"/>
      <c r="B329" s="129" t="s">
        <v>227</v>
      </c>
      <c r="C329" s="119" t="str">
        <f>I.!C329</f>
        <v>Cestovné iným osobám</v>
      </c>
      <c r="D329" s="161">
        <f>XII.!Q329</f>
        <v>510</v>
      </c>
      <c r="E329" s="162">
        <f>I.!Q329</f>
        <v>510</v>
      </c>
      <c r="F329" s="163">
        <f>I.!$Q330</f>
        <v>0</v>
      </c>
      <c r="G329" s="160">
        <f t="shared" ref="G329" si="1430">H329-F329</f>
        <v>0</v>
      </c>
      <c r="H329" s="160">
        <f>II.!$Q330</f>
        <v>0</v>
      </c>
      <c r="I329" s="160">
        <f t="shared" ref="I329" si="1431">J329-H329</f>
        <v>0</v>
      </c>
      <c r="J329" s="160">
        <f>III.!$Q330</f>
        <v>0</v>
      </c>
      <c r="K329" s="160">
        <f t="shared" ref="K329" si="1432">L329-J329</f>
        <v>0</v>
      </c>
      <c r="L329" s="160">
        <f>IV.!$Q330</f>
        <v>0</v>
      </c>
      <c r="M329" s="160">
        <f t="shared" ref="M329" si="1433">N329-L329</f>
        <v>0</v>
      </c>
      <c r="N329" s="160">
        <f>V.!$Q330</f>
        <v>0</v>
      </c>
      <c r="O329" s="160">
        <f t="shared" ref="O329" si="1434">P329-N329</f>
        <v>0</v>
      </c>
      <c r="P329" s="160">
        <f>VI.!$Q330</f>
        <v>0</v>
      </c>
      <c r="Q329" s="160">
        <f t="shared" ref="Q329" si="1435">R329-P329</f>
        <v>0</v>
      </c>
      <c r="R329" s="160">
        <f>VII.!$Q330</f>
        <v>0</v>
      </c>
      <c r="S329" s="160">
        <f t="shared" ref="S329" si="1436">T329-R329</f>
        <v>0</v>
      </c>
      <c r="T329" s="160">
        <f>VIII.!$Q330</f>
        <v>0</v>
      </c>
      <c r="U329" s="160">
        <f t="shared" ref="U329" si="1437">V329-T329</f>
        <v>0</v>
      </c>
      <c r="V329" s="160">
        <f>IX.!$Q330</f>
        <v>0</v>
      </c>
      <c r="W329" s="160">
        <f t="shared" ref="W329" si="1438">X329-V329</f>
        <v>0</v>
      </c>
      <c r="X329" s="160">
        <f>X.!$Q330</f>
        <v>0</v>
      </c>
      <c r="Y329" s="160">
        <f t="shared" ref="Y329" si="1439">Z329-X329</f>
        <v>0</v>
      </c>
      <c r="Z329" s="160">
        <f>XI.!$Q330</f>
        <v>0</v>
      </c>
      <c r="AA329" s="160">
        <f t="shared" ref="AA329" si="1440">AB329-Z329</f>
        <v>0</v>
      </c>
      <c r="AB329" s="160">
        <f>XII.!$Q330</f>
        <v>0</v>
      </c>
    </row>
    <row r="330" spans="1:28" x14ac:dyDescent="0.3">
      <c r="A330" s="128"/>
      <c r="B330" s="129"/>
      <c r="C330" s="119"/>
      <c r="D330" s="161"/>
      <c r="E330" s="162"/>
      <c r="F330" s="163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0"/>
      <c r="AB330" s="160"/>
    </row>
    <row r="331" spans="1:28" x14ac:dyDescent="0.3">
      <c r="A331" s="128"/>
      <c r="B331" s="129" t="s">
        <v>229</v>
      </c>
      <c r="C331" s="119" t="str">
        <f>I.!C331</f>
        <v>Poplatky, odvody, dane</v>
      </c>
      <c r="D331" s="161">
        <f>XII.!Q331</f>
        <v>3000</v>
      </c>
      <c r="E331" s="162">
        <f>I.!Q331</f>
        <v>3000</v>
      </c>
      <c r="F331" s="163">
        <f>I.!$Q332</f>
        <v>156.02000000000001</v>
      </c>
      <c r="G331" s="160">
        <f t="shared" ref="G331" si="1441">H331-F331</f>
        <v>-156.02000000000001</v>
      </c>
      <c r="H331" s="160">
        <f>II.!$Q332</f>
        <v>0</v>
      </c>
      <c r="I331" s="160">
        <f t="shared" ref="I331" si="1442">J331-H331</f>
        <v>0</v>
      </c>
      <c r="J331" s="160">
        <f>III.!$Q332</f>
        <v>0</v>
      </c>
      <c r="K331" s="160">
        <f t="shared" ref="K331" si="1443">L331-J331</f>
        <v>0</v>
      </c>
      <c r="L331" s="160">
        <f>IV.!$Q332</f>
        <v>0</v>
      </c>
      <c r="M331" s="160">
        <f t="shared" ref="M331" si="1444">N331-L331</f>
        <v>0</v>
      </c>
      <c r="N331" s="160">
        <f>V.!$Q332</f>
        <v>0</v>
      </c>
      <c r="O331" s="160">
        <f t="shared" ref="O331" si="1445">P331-N331</f>
        <v>0</v>
      </c>
      <c r="P331" s="160">
        <f>VI.!$Q332</f>
        <v>0</v>
      </c>
      <c r="Q331" s="160">
        <f t="shared" ref="Q331" si="1446">R331-P331</f>
        <v>0</v>
      </c>
      <c r="R331" s="160">
        <f>VII.!$Q332</f>
        <v>0</v>
      </c>
      <c r="S331" s="160">
        <f t="shared" ref="S331" si="1447">T331-R331</f>
        <v>0</v>
      </c>
      <c r="T331" s="160">
        <f>VIII.!$Q332</f>
        <v>0</v>
      </c>
      <c r="U331" s="160">
        <f t="shared" ref="U331" si="1448">V331-T331</f>
        <v>0</v>
      </c>
      <c r="V331" s="160">
        <f>IX.!$Q332</f>
        <v>0</v>
      </c>
      <c r="W331" s="160">
        <f t="shared" ref="W331" si="1449">X331-V331</f>
        <v>0</v>
      </c>
      <c r="X331" s="160">
        <f>X.!$Q332</f>
        <v>0</v>
      </c>
      <c r="Y331" s="160">
        <f t="shared" ref="Y331" si="1450">Z331-X331</f>
        <v>0</v>
      </c>
      <c r="Z331" s="160">
        <f>XI.!$Q332</f>
        <v>0</v>
      </c>
      <c r="AA331" s="160">
        <f t="shared" ref="AA331" si="1451">AB331-Z331</f>
        <v>0</v>
      </c>
      <c r="AB331" s="160">
        <f>XII.!$Q332</f>
        <v>0</v>
      </c>
    </row>
    <row r="332" spans="1:28" x14ac:dyDescent="0.3">
      <c r="A332" s="128"/>
      <c r="B332" s="129"/>
      <c r="C332" s="119"/>
      <c r="D332" s="161"/>
      <c r="E332" s="162"/>
      <c r="F332" s="163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60"/>
      <c r="AB332" s="160"/>
    </row>
    <row r="333" spans="1:28" ht="12.75" customHeight="1" x14ac:dyDescent="0.3">
      <c r="A333" s="128"/>
      <c r="B333" s="129" t="s">
        <v>231</v>
      </c>
      <c r="C333" s="119" t="str">
        <f>I.!C333</f>
        <v>Stravovanie</v>
      </c>
      <c r="D333" s="161">
        <f>XII.!Q333</f>
        <v>15700</v>
      </c>
      <c r="E333" s="162">
        <f>I.!Q333</f>
        <v>15700</v>
      </c>
      <c r="F333" s="163">
        <f>I.!$Q334</f>
        <v>11850.79</v>
      </c>
      <c r="G333" s="160">
        <f t="shared" ref="G333" si="1452">H333-F333</f>
        <v>-11850.79</v>
      </c>
      <c r="H333" s="160">
        <f>II.!$Q334</f>
        <v>0</v>
      </c>
      <c r="I333" s="160">
        <f t="shared" ref="I333" si="1453">J333-H333</f>
        <v>0</v>
      </c>
      <c r="J333" s="160">
        <f>III.!$Q334</f>
        <v>0</v>
      </c>
      <c r="K333" s="160">
        <f t="shared" ref="K333" si="1454">L333-J333</f>
        <v>0</v>
      </c>
      <c r="L333" s="160">
        <f>IV.!$Q334</f>
        <v>0</v>
      </c>
      <c r="M333" s="160">
        <f t="shared" ref="M333" si="1455">N333-L333</f>
        <v>0</v>
      </c>
      <c r="N333" s="160">
        <f>V.!$Q334</f>
        <v>0</v>
      </c>
      <c r="O333" s="160">
        <f t="shared" ref="O333" si="1456">P333-N333</f>
        <v>0</v>
      </c>
      <c r="P333" s="160">
        <f>VI.!$Q334</f>
        <v>0</v>
      </c>
      <c r="Q333" s="160">
        <f t="shared" ref="Q333" si="1457">R333-P333</f>
        <v>0</v>
      </c>
      <c r="R333" s="160">
        <f>VII.!$Q334</f>
        <v>0</v>
      </c>
      <c r="S333" s="160">
        <f t="shared" ref="S333" si="1458">T333-R333</f>
        <v>0</v>
      </c>
      <c r="T333" s="160">
        <f>VIII.!$Q334</f>
        <v>0</v>
      </c>
      <c r="U333" s="160">
        <f t="shared" ref="U333" si="1459">V333-T333</f>
        <v>0</v>
      </c>
      <c r="V333" s="160">
        <f>IX.!$Q334</f>
        <v>0</v>
      </c>
      <c r="W333" s="160">
        <f t="shared" ref="W333" si="1460">X333-V333</f>
        <v>0</v>
      </c>
      <c r="X333" s="160">
        <f>X.!$Q334</f>
        <v>0</v>
      </c>
      <c r="Y333" s="160">
        <f t="shared" ref="Y333" si="1461">Z333-X333</f>
        <v>0</v>
      </c>
      <c r="Z333" s="160">
        <f>XI.!$Q334</f>
        <v>0</v>
      </c>
      <c r="AA333" s="160">
        <f t="shared" ref="AA333" si="1462">AB333-Z333</f>
        <v>0</v>
      </c>
      <c r="AB333" s="160">
        <f>XII.!$Q334</f>
        <v>0</v>
      </c>
    </row>
    <row r="334" spans="1:28" x14ac:dyDescent="0.3">
      <c r="A334" s="128"/>
      <c r="B334" s="129"/>
      <c r="C334" s="119"/>
      <c r="D334" s="161"/>
      <c r="E334" s="162"/>
      <c r="F334" s="163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  <c r="AA334" s="160"/>
      <c r="AB334" s="160"/>
    </row>
    <row r="335" spans="1:28" ht="13.8" customHeight="1" x14ac:dyDescent="0.3">
      <c r="A335" s="128"/>
      <c r="B335" s="129" t="s">
        <v>233</v>
      </c>
      <c r="C335" s="119" t="str">
        <f>I.!C335</f>
        <v>Poistné</v>
      </c>
      <c r="D335" s="161">
        <f>XII.!Q335</f>
        <v>13000</v>
      </c>
      <c r="E335" s="162">
        <f>I.!Q335</f>
        <v>13000</v>
      </c>
      <c r="F335" s="163">
        <f>I.!$Q336</f>
        <v>2946.18</v>
      </c>
      <c r="G335" s="160">
        <f t="shared" ref="G335" si="1463">H335-F335</f>
        <v>-2946.18</v>
      </c>
      <c r="H335" s="160">
        <f>II.!$Q336</f>
        <v>0</v>
      </c>
      <c r="I335" s="160">
        <f t="shared" ref="I335" si="1464">J335-H335</f>
        <v>0</v>
      </c>
      <c r="J335" s="160">
        <f>III.!$Q336</f>
        <v>0</v>
      </c>
      <c r="K335" s="160">
        <f t="shared" ref="K335" si="1465">L335-J335</f>
        <v>0</v>
      </c>
      <c r="L335" s="160">
        <f>IV.!$Q336</f>
        <v>0</v>
      </c>
      <c r="M335" s="160">
        <f t="shared" ref="M335" si="1466">N335-L335</f>
        <v>0</v>
      </c>
      <c r="N335" s="160">
        <f>V.!$Q336</f>
        <v>0</v>
      </c>
      <c r="O335" s="160">
        <f t="shared" ref="O335" si="1467">P335-N335</f>
        <v>0</v>
      </c>
      <c r="P335" s="160">
        <f>VI.!$Q336</f>
        <v>0</v>
      </c>
      <c r="Q335" s="160">
        <f t="shared" ref="Q335" si="1468">R335-P335</f>
        <v>0</v>
      </c>
      <c r="R335" s="160">
        <f>VII.!$Q336</f>
        <v>0</v>
      </c>
      <c r="S335" s="160">
        <f t="shared" ref="S335" si="1469">T335-R335</f>
        <v>0</v>
      </c>
      <c r="T335" s="160">
        <f>VIII.!$Q336</f>
        <v>0</v>
      </c>
      <c r="U335" s="160">
        <f t="shared" ref="U335" si="1470">V335-T335</f>
        <v>0</v>
      </c>
      <c r="V335" s="160">
        <f>IX.!$Q336</f>
        <v>0</v>
      </c>
      <c r="W335" s="160">
        <f t="shared" ref="W335" si="1471">X335-V335</f>
        <v>0</v>
      </c>
      <c r="X335" s="160">
        <f>X.!$Q336</f>
        <v>0</v>
      </c>
      <c r="Y335" s="160">
        <f t="shared" ref="Y335" si="1472">Z335-X335</f>
        <v>0</v>
      </c>
      <c r="Z335" s="160">
        <f>XI.!$Q336</f>
        <v>0</v>
      </c>
      <c r="AA335" s="160">
        <f t="shared" ref="AA335" si="1473">AB335-Z335</f>
        <v>0</v>
      </c>
      <c r="AB335" s="160">
        <f>XII.!$Q336</f>
        <v>0</v>
      </c>
    </row>
    <row r="336" spans="1:28" ht="14.4" customHeight="1" x14ac:dyDescent="0.3">
      <c r="A336" s="128"/>
      <c r="B336" s="129"/>
      <c r="C336" s="119"/>
      <c r="D336" s="161"/>
      <c r="E336" s="162"/>
      <c r="F336" s="163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  <c r="AA336" s="160"/>
      <c r="AB336" s="160"/>
    </row>
    <row r="337" spans="1:28" x14ac:dyDescent="0.3">
      <c r="A337" s="128"/>
      <c r="B337" s="129" t="s">
        <v>235</v>
      </c>
      <c r="C337" s="119" t="str">
        <f>I.!C337</f>
        <v>Prídel do sociálneho fondu</v>
      </c>
      <c r="D337" s="161">
        <f>XII.!Q337</f>
        <v>3395</v>
      </c>
      <c r="E337" s="162">
        <f>I.!Q337</f>
        <v>3395</v>
      </c>
      <c r="F337" s="163">
        <f>I.!$Q338</f>
        <v>232</v>
      </c>
      <c r="G337" s="160">
        <f t="shared" ref="G337" si="1474">H337-F337</f>
        <v>-232</v>
      </c>
      <c r="H337" s="160">
        <f>II.!$Q338</f>
        <v>0</v>
      </c>
      <c r="I337" s="160">
        <f t="shared" ref="I337" si="1475">J337-H337</f>
        <v>0</v>
      </c>
      <c r="J337" s="160">
        <f>III.!$Q338</f>
        <v>0</v>
      </c>
      <c r="K337" s="160">
        <f t="shared" ref="K337" si="1476">L337-J337</f>
        <v>0</v>
      </c>
      <c r="L337" s="160">
        <f>IV.!$Q338</f>
        <v>0</v>
      </c>
      <c r="M337" s="160">
        <f t="shared" ref="M337" si="1477">N337-L337</f>
        <v>0</v>
      </c>
      <c r="N337" s="160">
        <f>V.!$Q338</f>
        <v>0</v>
      </c>
      <c r="O337" s="160">
        <f t="shared" ref="O337" si="1478">P337-N337</f>
        <v>0</v>
      </c>
      <c r="P337" s="160">
        <f>VI.!$Q338</f>
        <v>0</v>
      </c>
      <c r="Q337" s="160">
        <f t="shared" ref="Q337" si="1479">R337-P337</f>
        <v>0</v>
      </c>
      <c r="R337" s="160">
        <f>VII.!$Q338</f>
        <v>0</v>
      </c>
      <c r="S337" s="160">
        <f t="shared" ref="S337" si="1480">T337-R337</f>
        <v>0</v>
      </c>
      <c r="T337" s="160">
        <f>VIII.!$Q338</f>
        <v>0</v>
      </c>
      <c r="U337" s="160">
        <f t="shared" ref="U337" si="1481">V337-T337</f>
        <v>0</v>
      </c>
      <c r="V337" s="160">
        <f>IX.!$Q338</f>
        <v>0</v>
      </c>
      <c r="W337" s="160">
        <f t="shared" ref="W337" si="1482">X337-V337</f>
        <v>0</v>
      </c>
      <c r="X337" s="160">
        <f>X.!$Q338</f>
        <v>0</v>
      </c>
      <c r="Y337" s="160">
        <f t="shared" ref="Y337" si="1483">Z337-X337</f>
        <v>0</v>
      </c>
      <c r="Z337" s="160">
        <f>XI.!$Q338</f>
        <v>0</v>
      </c>
      <c r="AA337" s="160">
        <f t="shared" ref="AA337" si="1484">AB337-Z337</f>
        <v>0</v>
      </c>
      <c r="AB337" s="160">
        <f>XII.!$Q338</f>
        <v>0</v>
      </c>
    </row>
    <row r="338" spans="1:28" x14ac:dyDescent="0.3">
      <c r="A338" s="128"/>
      <c r="B338" s="129"/>
      <c r="C338" s="119"/>
      <c r="D338" s="161"/>
      <c r="E338" s="162"/>
      <c r="F338" s="163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</row>
    <row r="339" spans="1:28" x14ac:dyDescent="0.3">
      <c r="A339" s="128"/>
      <c r="B339" s="129" t="s">
        <v>237</v>
      </c>
      <c r="C339" s="119" t="str">
        <f>I.!C339</f>
        <v>Odmeny na základe dohôd mimopracovným zamestnanc.</v>
      </c>
      <c r="D339" s="165">
        <f>XII.!Q339</f>
        <v>14000</v>
      </c>
      <c r="E339" s="162">
        <f>I.!Q339</f>
        <v>14000</v>
      </c>
      <c r="F339" s="163">
        <f>I.!$Q340</f>
        <v>839.75</v>
      </c>
      <c r="G339" s="160">
        <f t="shared" ref="G339" si="1485">H339-F339</f>
        <v>-839.75</v>
      </c>
      <c r="H339" s="160">
        <f>II.!$Q340</f>
        <v>0</v>
      </c>
      <c r="I339" s="160">
        <f t="shared" ref="I339" si="1486">J339-H339</f>
        <v>0</v>
      </c>
      <c r="J339" s="160">
        <f>III.!$Q340</f>
        <v>0</v>
      </c>
      <c r="K339" s="160">
        <f t="shared" ref="K339" si="1487">L339-J339</f>
        <v>0</v>
      </c>
      <c r="L339" s="160">
        <f>IV.!$Q340</f>
        <v>0</v>
      </c>
      <c r="M339" s="160">
        <f t="shared" ref="M339" si="1488">N339-L339</f>
        <v>0</v>
      </c>
      <c r="N339" s="160">
        <f>V.!$Q340</f>
        <v>0</v>
      </c>
      <c r="O339" s="160">
        <f t="shared" ref="O339" si="1489">P339-N339</f>
        <v>0</v>
      </c>
      <c r="P339" s="160">
        <f>VI.!$Q340</f>
        <v>0</v>
      </c>
      <c r="Q339" s="160">
        <f t="shared" ref="Q339" si="1490">R339-P339</f>
        <v>0</v>
      </c>
      <c r="R339" s="160">
        <f>VII.!$Q340</f>
        <v>0</v>
      </c>
      <c r="S339" s="160">
        <f t="shared" ref="S339" si="1491">T339-R339</f>
        <v>0</v>
      </c>
      <c r="T339" s="160">
        <f>VIII.!$Q340</f>
        <v>0</v>
      </c>
      <c r="U339" s="160">
        <f t="shared" ref="U339" si="1492">V339-T339</f>
        <v>0</v>
      </c>
      <c r="V339" s="160">
        <f>IX.!$Q340</f>
        <v>0</v>
      </c>
      <c r="W339" s="160">
        <f t="shared" ref="W339" si="1493">X339-V339</f>
        <v>0</v>
      </c>
      <c r="X339" s="160">
        <f>X.!$Q340</f>
        <v>0</v>
      </c>
      <c r="Y339" s="160">
        <f t="shared" ref="Y339" si="1494">Z339-X339</f>
        <v>0</v>
      </c>
      <c r="Z339" s="160">
        <f>XI.!$Q340</f>
        <v>0</v>
      </c>
      <c r="AA339" s="160">
        <f t="shared" ref="AA339" si="1495">AB339-Z339</f>
        <v>0</v>
      </c>
      <c r="AB339" s="160">
        <f>XII.!$Q340</f>
        <v>0</v>
      </c>
    </row>
    <row r="340" spans="1:28" x14ac:dyDescent="0.3">
      <c r="A340" s="128"/>
      <c r="B340" s="129"/>
      <c r="C340" s="119"/>
      <c r="D340" s="166"/>
      <c r="E340" s="162"/>
      <c r="F340" s="163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0"/>
      <c r="AB340" s="160"/>
    </row>
    <row r="341" spans="1:28" hidden="1" x14ac:dyDescent="0.3">
      <c r="A341" s="128"/>
      <c r="B341" s="129" t="s">
        <v>239</v>
      </c>
      <c r="C341" s="119" t="str">
        <f>I.!C341</f>
        <v>Manká a škody</v>
      </c>
      <c r="D341" s="161">
        <f>XII.!Q341</f>
        <v>0</v>
      </c>
      <c r="E341" s="162">
        <f>I.!Q341</f>
        <v>0</v>
      </c>
      <c r="F341" s="163">
        <f>I.!$Q342</f>
        <v>0</v>
      </c>
      <c r="G341" s="160">
        <f t="shared" ref="G341" si="1496">H341-F341</f>
        <v>0</v>
      </c>
      <c r="H341" s="160">
        <f>II.!$Q342</f>
        <v>0</v>
      </c>
      <c r="I341" s="160">
        <f t="shared" ref="I341" si="1497">J341-H341</f>
        <v>0</v>
      </c>
      <c r="J341" s="160">
        <f>III.!$Q342</f>
        <v>0</v>
      </c>
      <c r="K341" s="160">
        <f t="shared" ref="K341" si="1498">L341-J341</f>
        <v>0</v>
      </c>
      <c r="L341" s="160">
        <f>IV.!$Q342</f>
        <v>0</v>
      </c>
      <c r="M341" s="160">
        <f t="shared" ref="M341" si="1499">N341-L341</f>
        <v>0</v>
      </c>
      <c r="N341" s="160">
        <f>V.!$Q342</f>
        <v>0</v>
      </c>
      <c r="O341" s="160">
        <f t="shared" ref="O341" si="1500">P341-N341</f>
        <v>0</v>
      </c>
      <c r="P341" s="160">
        <f>VI.!$Q342</f>
        <v>0</v>
      </c>
      <c r="Q341" s="160">
        <f t="shared" ref="Q341" si="1501">R341-P341</f>
        <v>0</v>
      </c>
      <c r="R341" s="160">
        <f>VII.!$Q342</f>
        <v>0</v>
      </c>
      <c r="S341" s="160">
        <f t="shared" ref="S341" si="1502">T341-R341</f>
        <v>0</v>
      </c>
      <c r="T341" s="160">
        <f>VIII.!$Q342</f>
        <v>0</v>
      </c>
      <c r="U341" s="160">
        <f t="shared" ref="U341" si="1503">V341-T341</f>
        <v>0</v>
      </c>
      <c r="V341" s="160">
        <f>IX.!$Q342</f>
        <v>0</v>
      </c>
      <c r="W341" s="160">
        <f t="shared" ref="W341" si="1504">X341-V341</f>
        <v>0</v>
      </c>
      <c r="X341" s="160">
        <f>X.!$Q342</f>
        <v>0</v>
      </c>
      <c r="Y341" s="160">
        <f t="shared" ref="Y341" si="1505">Z341-X341</f>
        <v>0</v>
      </c>
      <c r="Z341" s="160">
        <f>XI.!$Q342</f>
        <v>0</v>
      </c>
      <c r="AA341" s="160">
        <f t="shared" ref="AA341" si="1506">AB341-Z341</f>
        <v>0</v>
      </c>
      <c r="AB341" s="160">
        <f>XII.!$Q342</f>
        <v>0</v>
      </c>
    </row>
    <row r="342" spans="1:28" hidden="1" x14ac:dyDescent="0.3">
      <c r="A342" s="128"/>
      <c r="B342" s="129"/>
      <c r="C342" s="119"/>
      <c r="D342" s="161"/>
      <c r="E342" s="162"/>
      <c r="F342" s="163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0"/>
      <c r="AB342" s="160"/>
    </row>
    <row r="343" spans="1:28" x14ac:dyDescent="0.3">
      <c r="A343" s="128"/>
      <c r="B343" s="129" t="s">
        <v>241</v>
      </c>
      <c r="C343" s="119" t="str">
        <f>I.!C343</f>
        <v>Dane</v>
      </c>
      <c r="D343" s="161">
        <f>XII.!Q343</f>
        <v>1200</v>
      </c>
      <c r="E343" s="162">
        <f>I.!Q343</f>
        <v>1200</v>
      </c>
      <c r="F343" s="163">
        <f>I.!$Q344</f>
        <v>959.45</v>
      </c>
      <c r="G343" s="160">
        <f t="shared" ref="G343" si="1507">H343-F343</f>
        <v>-959.45</v>
      </c>
      <c r="H343" s="160">
        <f>II.!$Q344</f>
        <v>0</v>
      </c>
      <c r="I343" s="160">
        <f t="shared" ref="I343" si="1508">J343-H343</f>
        <v>0</v>
      </c>
      <c r="J343" s="160">
        <f>III.!$Q344</f>
        <v>0</v>
      </c>
      <c r="K343" s="160">
        <f t="shared" ref="K343" si="1509">L343-J343</f>
        <v>0</v>
      </c>
      <c r="L343" s="160">
        <f>IV.!$Q344</f>
        <v>0</v>
      </c>
      <c r="M343" s="160">
        <f t="shared" ref="M343" si="1510">N343-L343</f>
        <v>0</v>
      </c>
      <c r="N343" s="160">
        <f>V.!$Q344</f>
        <v>0</v>
      </c>
      <c r="O343" s="160">
        <f t="shared" ref="O343" si="1511">P343-N343</f>
        <v>0</v>
      </c>
      <c r="P343" s="160">
        <f>VI.!$Q344</f>
        <v>0</v>
      </c>
      <c r="Q343" s="160">
        <f t="shared" ref="Q343" si="1512">R343-P343</f>
        <v>0</v>
      </c>
      <c r="R343" s="160">
        <f>VII.!$Q344</f>
        <v>0</v>
      </c>
      <c r="S343" s="160">
        <f t="shared" ref="S343" si="1513">T343-R343</f>
        <v>0</v>
      </c>
      <c r="T343" s="160">
        <f>VIII.!$Q344</f>
        <v>0</v>
      </c>
      <c r="U343" s="160">
        <f t="shared" ref="U343" si="1514">V343-T343</f>
        <v>0</v>
      </c>
      <c r="V343" s="160">
        <f>IX.!$Q344</f>
        <v>0</v>
      </c>
      <c r="W343" s="160">
        <f t="shared" ref="W343" si="1515">X343-V343</f>
        <v>0</v>
      </c>
      <c r="X343" s="160">
        <f>X.!$Q344</f>
        <v>0</v>
      </c>
      <c r="Y343" s="160">
        <f t="shared" ref="Y343" si="1516">Z343-X343</f>
        <v>0</v>
      </c>
      <c r="Z343" s="160">
        <f>XI.!$Q344</f>
        <v>0</v>
      </c>
      <c r="AA343" s="160">
        <f t="shared" ref="AA343" si="1517">AB343-Z343</f>
        <v>0</v>
      </c>
      <c r="AB343" s="160">
        <f>XII.!$Q344</f>
        <v>0</v>
      </c>
    </row>
    <row r="344" spans="1:28" x14ac:dyDescent="0.3">
      <c r="A344" s="128"/>
      <c r="B344" s="129"/>
      <c r="C344" s="119"/>
      <c r="D344" s="161"/>
      <c r="E344" s="162"/>
      <c r="F344" s="163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0"/>
      <c r="AB344" s="160"/>
    </row>
    <row r="345" spans="1:28" x14ac:dyDescent="0.3">
      <c r="A345" s="128" t="s">
        <v>198</v>
      </c>
      <c r="B345" s="129"/>
      <c r="C345" s="119" t="str">
        <f>I.!C347</f>
        <v>MsÚ nemocenské dávky</v>
      </c>
      <c r="D345" s="161">
        <f>XII.!Q345</f>
        <v>10152</v>
      </c>
      <c r="E345" s="162">
        <f>I.!Q345</f>
        <v>10152</v>
      </c>
      <c r="F345" s="163">
        <f>I.!$Q346</f>
        <v>0</v>
      </c>
      <c r="G345" s="160">
        <f t="shared" ref="G345" si="1518">H345-F345</f>
        <v>0</v>
      </c>
      <c r="H345" s="160">
        <f>II.!$Q346</f>
        <v>0</v>
      </c>
      <c r="I345" s="160">
        <f t="shared" ref="I345" si="1519">J345-H345</f>
        <v>0</v>
      </c>
      <c r="J345" s="160">
        <f>III.!$Q346</f>
        <v>0</v>
      </c>
      <c r="K345" s="160">
        <f t="shared" ref="K345" si="1520">L345-J345</f>
        <v>0</v>
      </c>
      <c r="L345" s="160">
        <f>IV.!$Q346</f>
        <v>0</v>
      </c>
      <c r="M345" s="160">
        <f t="shared" ref="M345" si="1521">N345-L345</f>
        <v>0</v>
      </c>
      <c r="N345" s="160">
        <f>V.!$Q346</f>
        <v>0</v>
      </c>
      <c r="O345" s="160">
        <f t="shared" ref="O345" si="1522">P345-N345</f>
        <v>0</v>
      </c>
      <c r="P345" s="160">
        <f>VI.!$Q346</f>
        <v>0</v>
      </c>
      <c r="Q345" s="160">
        <f t="shared" ref="Q345" si="1523">R345-P345</f>
        <v>0</v>
      </c>
      <c r="R345" s="160">
        <f>VII.!$Q346</f>
        <v>0</v>
      </c>
      <c r="S345" s="160">
        <f t="shared" ref="S345" si="1524">T345-R345</f>
        <v>0</v>
      </c>
      <c r="T345" s="160">
        <f>VIII.!$Q346</f>
        <v>0</v>
      </c>
      <c r="U345" s="160">
        <f t="shared" ref="U345" si="1525">V345-T345</f>
        <v>0</v>
      </c>
      <c r="V345" s="160">
        <f>IX.!$Q346</f>
        <v>0</v>
      </c>
      <c r="W345" s="160">
        <f t="shared" ref="W345" si="1526">X345-V345</f>
        <v>0</v>
      </c>
      <c r="X345" s="160">
        <f>X.!$Q346</f>
        <v>0</v>
      </c>
      <c r="Y345" s="160">
        <f t="shared" ref="Y345" si="1527">Z345-X345</f>
        <v>0</v>
      </c>
      <c r="Z345" s="160">
        <f>XI.!$Q346</f>
        <v>0</v>
      </c>
      <c r="AA345" s="160">
        <f t="shared" ref="AA345" si="1528">AB345-Z345</f>
        <v>0</v>
      </c>
      <c r="AB345" s="160">
        <f>XII.!$Q346</f>
        <v>0</v>
      </c>
    </row>
    <row r="346" spans="1:28" x14ac:dyDescent="0.3">
      <c r="A346" s="128"/>
      <c r="B346" s="129"/>
      <c r="C346" s="119"/>
      <c r="D346" s="161"/>
      <c r="E346" s="162"/>
      <c r="F346" s="163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0"/>
      <c r="AB346" s="160"/>
    </row>
    <row r="347" spans="1:28" x14ac:dyDescent="0.3">
      <c r="A347" s="128" t="s">
        <v>198</v>
      </c>
      <c r="B347" s="129"/>
      <c r="C347" s="119" t="str">
        <f>I.!C349</f>
        <v>Administratíva</v>
      </c>
      <c r="D347" s="161">
        <f>XII.!Q347</f>
        <v>989</v>
      </c>
      <c r="E347" s="162">
        <f>I.!Q347</f>
        <v>989</v>
      </c>
      <c r="F347" s="163">
        <f>I.!$Q348</f>
        <v>200.92</v>
      </c>
      <c r="G347" s="160">
        <f t="shared" ref="G347" si="1529">H347-F347</f>
        <v>-200.92</v>
      </c>
      <c r="H347" s="160">
        <f>II.!$Q348</f>
        <v>0</v>
      </c>
      <c r="I347" s="160">
        <f t="shared" ref="I347" si="1530">J347-H347</f>
        <v>0</v>
      </c>
      <c r="J347" s="160">
        <f>III.!$Q348</f>
        <v>0</v>
      </c>
      <c r="K347" s="160">
        <f t="shared" ref="K347" si="1531">L347-J347</f>
        <v>0</v>
      </c>
      <c r="L347" s="160">
        <f>IV.!$Q348</f>
        <v>0</v>
      </c>
      <c r="M347" s="160">
        <f t="shared" ref="M347" si="1532">N347-L347</f>
        <v>0</v>
      </c>
      <c r="N347" s="160">
        <f>V.!$Q348</f>
        <v>0</v>
      </c>
      <c r="O347" s="160">
        <f t="shared" ref="O347" si="1533">P347-N347</f>
        <v>0</v>
      </c>
      <c r="P347" s="160">
        <f>VI.!$Q348</f>
        <v>0</v>
      </c>
      <c r="Q347" s="160">
        <f t="shared" ref="Q347" si="1534">R347-P347</f>
        <v>0</v>
      </c>
      <c r="R347" s="160">
        <f>VII.!$Q348</f>
        <v>0</v>
      </c>
      <c r="S347" s="160">
        <f t="shared" ref="S347" si="1535">T347-R347</f>
        <v>0</v>
      </c>
      <c r="T347" s="160">
        <f>VIII.!$Q348</f>
        <v>0</v>
      </c>
      <c r="U347" s="160">
        <f t="shared" ref="U347" si="1536">V347-T347</f>
        <v>0</v>
      </c>
      <c r="V347" s="160">
        <f>IX.!$Q348</f>
        <v>0</v>
      </c>
      <c r="W347" s="160">
        <f t="shared" ref="W347" si="1537">X347-V347</f>
        <v>0</v>
      </c>
      <c r="X347" s="160">
        <f>X.!$Q348</f>
        <v>0</v>
      </c>
      <c r="Y347" s="160">
        <f t="shared" ref="Y347" si="1538">Z347-X347</f>
        <v>0</v>
      </c>
      <c r="Z347" s="160">
        <f>XI.!$Q348</f>
        <v>0</v>
      </c>
      <c r="AA347" s="160">
        <f t="shared" ref="AA347" si="1539">AB347-Z347</f>
        <v>0</v>
      </c>
      <c r="AB347" s="160">
        <f>XII.!$Q348</f>
        <v>0</v>
      </c>
    </row>
    <row r="348" spans="1:28" ht="14.4" thickBot="1" x14ac:dyDescent="0.35">
      <c r="A348" s="133"/>
      <c r="B348" s="134"/>
      <c r="C348" s="135"/>
      <c r="D348" s="167"/>
      <c r="E348" s="201"/>
      <c r="F348" s="219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194"/>
      <c r="AA348" s="194"/>
      <c r="AB348" s="194"/>
    </row>
  </sheetData>
  <mergeCells count="4658">
    <mergeCell ref="A347:A348"/>
    <mergeCell ref="B347:B348"/>
    <mergeCell ref="C347:C348"/>
    <mergeCell ref="A284:A285"/>
    <mergeCell ref="B284:B285"/>
    <mergeCell ref="C284:C285"/>
    <mergeCell ref="A286:A287"/>
    <mergeCell ref="B286:B287"/>
    <mergeCell ref="C286:C287"/>
    <mergeCell ref="A289:B290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43:A344"/>
    <mergeCell ref="B343:B344"/>
    <mergeCell ref="C343:C344"/>
    <mergeCell ref="A263:A264"/>
    <mergeCell ref="B263:B264"/>
    <mergeCell ref="C263:C264"/>
    <mergeCell ref="A265:A266"/>
    <mergeCell ref="B265:B266"/>
    <mergeCell ref="C265:C266"/>
    <mergeCell ref="A268:B269"/>
    <mergeCell ref="A276:A277"/>
    <mergeCell ref="B276:B277"/>
    <mergeCell ref="C276:C277"/>
    <mergeCell ref="A278:A279"/>
    <mergeCell ref="B278:B279"/>
    <mergeCell ref="C278:C279"/>
    <mergeCell ref="A280:A281"/>
    <mergeCell ref="B280:B281"/>
    <mergeCell ref="C280:C281"/>
    <mergeCell ref="A282:A283"/>
    <mergeCell ref="B282:B283"/>
    <mergeCell ref="C282:C283"/>
    <mergeCell ref="A274:A275"/>
    <mergeCell ref="B274:B275"/>
    <mergeCell ref="C274:C275"/>
    <mergeCell ref="C270:C271"/>
    <mergeCell ref="A238:A239"/>
    <mergeCell ref="B238:B239"/>
    <mergeCell ref="C238:C239"/>
    <mergeCell ref="A240:A241"/>
    <mergeCell ref="B240:B241"/>
    <mergeCell ref="C240:C241"/>
    <mergeCell ref="A243:B244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61:A262"/>
    <mergeCell ref="B261:B262"/>
    <mergeCell ref="C261:C262"/>
    <mergeCell ref="A253:A254"/>
    <mergeCell ref="B253:B254"/>
    <mergeCell ref="C253:C254"/>
    <mergeCell ref="C251:C252"/>
    <mergeCell ref="B247:B248"/>
    <mergeCell ref="C247:C248"/>
    <mergeCell ref="A189:A190"/>
    <mergeCell ref="B189:B190"/>
    <mergeCell ref="C189:C190"/>
    <mergeCell ref="A191:A192"/>
    <mergeCell ref="B191:B192"/>
    <mergeCell ref="C191:C192"/>
    <mergeCell ref="A194:B195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A236:A237"/>
    <mergeCell ref="B236:B237"/>
    <mergeCell ref="C236:C237"/>
    <mergeCell ref="A226:A227"/>
    <mergeCell ref="B226:B227"/>
    <mergeCell ref="C226:C227"/>
    <mergeCell ref="A220:A221"/>
    <mergeCell ref="B220:B221"/>
    <mergeCell ref="C220:C221"/>
    <mergeCell ref="A216:A217"/>
    <mergeCell ref="B216:B217"/>
    <mergeCell ref="C216:C217"/>
    <mergeCell ref="A212:A213"/>
    <mergeCell ref="B212:B213"/>
    <mergeCell ref="C212:C213"/>
    <mergeCell ref="B206:B207"/>
    <mergeCell ref="Z265:Z266"/>
    <mergeCell ref="AA265:AA266"/>
    <mergeCell ref="AB265:AB266"/>
    <mergeCell ref="Z183:Z184"/>
    <mergeCell ref="AA183:AA184"/>
    <mergeCell ref="AB183:AB184"/>
    <mergeCell ref="Z185:Z186"/>
    <mergeCell ref="AA185:AA186"/>
    <mergeCell ref="AB185:AB186"/>
    <mergeCell ref="Z130:Z131"/>
    <mergeCell ref="AA130:AA131"/>
    <mergeCell ref="AB130:AB131"/>
    <mergeCell ref="Z132:Z133"/>
    <mergeCell ref="AA132:AA133"/>
    <mergeCell ref="AB132:AB133"/>
    <mergeCell ref="Y130:Y131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Q265:Q266"/>
    <mergeCell ref="R265:R266"/>
    <mergeCell ref="S265:S266"/>
    <mergeCell ref="T265:T266"/>
    <mergeCell ref="U265:U266"/>
    <mergeCell ref="V265:V266"/>
    <mergeCell ref="W265:W266"/>
    <mergeCell ref="X265:X266"/>
    <mergeCell ref="Y265:Y266"/>
    <mergeCell ref="D130:D131"/>
    <mergeCell ref="D132:D133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Q185:Q186"/>
    <mergeCell ref="D265:D266"/>
    <mergeCell ref="E265:E266"/>
    <mergeCell ref="F265:F266"/>
    <mergeCell ref="G265:G266"/>
    <mergeCell ref="H265:H266"/>
    <mergeCell ref="I265:I266"/>
    <mergeCell ref="J265:J266"/>
    <mergeCell ref="K265:K266"/>
    <mergeCell ref="L265:L266"/>
    <mergeCell ref="M265:M266"/>
    <mergeCell ref="N265:N266"/>
    <mergeCell ref="O265:O266"/>
    <mergeCell ref="P265:P266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F191:F192"/>
    <mergeCell ref="A251:A252"/>
    <mergeCell ref="B251:B252"/>
    <mergeCell ref="R185:R186"/>
    <mergeCell ref="S185:S186"/>
    <mergeCell ref="T185:T186"/>
    <mergeCell ref="U185:U186"/>
    <mergeCell ref="V185:V186"/>
    <mergeCell ref="W185:W186"/>
    <mergeCell ref="X185:X186"/>
    <mergeCell ref="Y185:Y186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Y183:Y184"/>
    <mergeCell ref="C132:C133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AA181:AA182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R179:R180"/>
    <mergeCell ref="Q179:Q180"/>
    <mergeCell ref="S179:S180"/>
    <mergeCell ref="T179:T180"/>
    <mergeCell ref="V179:V180"/>
    <mergeCell ref="U132:U133"/>
    <mergeCell ref="V132:V133"/>
    <mergeCell ref="W132:W133"/>
    <mergeCell ref="X132:X133"/>
    <mergeCell ref="Y132:Y133"/>
    <mergeCell ref="AA179:AA180"/>
    <mergeCell ref="AB179:AB180"/>
    <mergeCell ref="Z179:Z180"/>
    <mergeCell ref="X179:X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X181:X182"/>
    <mergeCell ref="Y181:Y182"/>
    <mergeCell ref="Z181:Z182"/>
    <mergeCell ref="W179:W180"/>
    <mergeCell ref="AA212:AA213"/>
    <mergeCell ref="AB212:AB213"/>
    <mergeCell ref="B208:B209"/>
    <mergeCell ref="C208:C209"/>
    <mergeCell ref="D212:D213"/>
    <mergeCell ref="E212:E213"/>
    <mergeCell ref="F212:F213"/>
    <mergeCell ref="G212:G213"/>
    <mergeCell ref="A171:A172"/>
    <mergeCell ref="B171:B172"/>
    <mergeCell ref="C171:C172"/>
    <mergeCell ref="A173:A174"/>
    <mergeCell ref="B173:B174"/>
    <mergeCell ref="C173:C174"/>
    <mergeCell ref="D173:D174"/>
    <mergeCell ref="E173:E174"/>
    <mergeCell ref="F173:F174"/>
    <mergeCell ref="Y210:Y211"/>
    <mergeCell ref="R212:R213"/>
    <mergeCell ref="S212:S213"/>
    <mergeCell ref="T212:T213"/>
    <mergeCell ref="U212:U213"/>
    <mergeCell ref="V212:V213"/>
    <mergeCell ref="W212:W213"/>
    <mergeCell ref="X212:X213"/>
    <mergeCell ref="Y212:Y213"/>
    <mergeCell ref="M173:M174"/>
    <mergeCell ref="N173:N174"/>
    <mergeCell ref="AB181:AB182"/>
    <mergeCell ref="O173:O174"/>
    <mergeCell ref="AB173:AB174"/>
    <mergeCell ref="Y179:Y180"/>
    <mergeCell ref="T173:T174"/>
    <mergeCell ref="A208:A209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Q212:Q213"/>
    <mergeCell ref="W167:W168"/>
    <mergeCell ref="X165:X166"/>
    <mergeCell ref="Y165:Y166"/>
    <mergeCell ref="H167:H168"/>
    <mergeCell ref="I167:I168"/>
    <mergeCell ref="J167:J168"/>
    <mergeCell ref="K167:K168"/>
    <mergeCell ref="S167:S168"/>
    <mergeCell ref="T167:T168"/>
    <mergeCell ref="U167:U168"/>
    <mergeCell ref="V167:V168"/>
    <mergeCell ref="A179:A180"/>
    <mergeCell ref="B179:B180"/>
    <mergeCell ref="C179:C180"/>
    <mergeCell ref="A167:A168"/>
    <mergeCell ref="B167:B168"/>
    <mergeCell ref="C167:C168"/>
    <mergeCell ref="D167:D168"/>
    <mergeCell ref="E167:E168"/>
    <mergeCell ref="F167:F168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AB163:AB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V163:V164"/>
    <mergeCell ref="W163:W164"/>
    <mergeCell ref="J165:J166"/>
    <mergeCell ref="K165:K166"/>
    <mergeCell ref="L165:L166"/>
    <mergeCell ref="M165:M166"/>
    <mergeCell ref="T165:T166"/>
    <mergeCell ref="U165:U166"/>
    <mergeCell ref="V165:V166"/>
    <mergeCell ref="W165:W166"/>
    <mergeCell ref="A163:A164"/>
    <mergeCell ref="B163:B164"/>
    <mergeCell ref="C163:C164"/>
    <mergeCell ref="G167:G168"/>
    <mergeCell ref="N165:N166"/>
    <mergeCell ref="O165:O166"/>
    <mergeCell ref="P165:P166"/>
    <mergeCell ref="Q165:Q166"/>
    <mergeCell ref="R165:R166"/>
    <mergeCell ref="S165:S166"/>
    <mergeCell ref="P169:P170"/>
    <mergeCell ref="Q169:Q170"/>
    <mergeCell ref="R169:R170"/>
    <mergeCell ref="S169:S170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L167:L168"/>
    <mergeCell ref="D163:D164"/>
    <mergeCell ref="E163:E164"/>
    <mergeCell ref="F163:F164"/>
    <mergeCell ref="G163:G164"/>
    <mergeCell ref="H163:H164"/>
    <mergeCell ref="I163:I164"/>
    <mergeCell ref="N161:N162"/>
    <mergeCell ref="O161:O162"/>
    <mergeCell ref="X163:X164"/>
    <mergeCell ref="Y163:Y164"/>
    <mergeCell ref="Z163:Z164"/>
    <mergeCell ref="AA163:AA164"/>
    <mergeCell ref="V161:V162"/>
    <mergeCell ref="W161:W162"/>
    <mergeCell ref="X161:X162"/>
    <mergeCell ref="Y161:Y162"/>
    <mergeCell ref="P163:P164"/>
    <mergeCell ref="Q163:Q164"/>
    <mergeCell ref="R163:R164"/>
    <mergeCell ref="S163:S164"/>
    <mergeCell ref="T163:T164"/>
    <mergeCell ref="U163:U164"/>
    <mergeCell ref="P161:P162"/>
    <mergeCell ref="Q161:Q162"/>
    <mergeCell ref="R161:R162"/>
    <mergeCell ref="S161:S162"/>
    <mergeCell ref="Z161:Z162"/>
    <mergeCell ref="AA161:AA162"/>
    <mergeCell ref="T161:T162"/>
    <mergeCell ref="AB159:AB160"/>
    <mergeCell ref="V159:V160"/>
    <mergeCell ref="W159:W160"/>
    <mergeCell ref="X159:X160"/>
    <mergeCell ref="Y159:Y160"/>
    <mergeCell ref="Z159:Z160"/>
    <mergeCell ref="J163:J164"/>
    <mergeCell ref="K163:K164"/>
    <mergeCell ref="L163:L164"/>
    <mergeCell ref="M163:M164"/>
    <mergeCell ref="N163:N164"/>
    <mergeCell ref="O163:O164"/>
    <mergeCell ref="J161:J162"/>
    <mergeCell ref="K161:K162"/>
    <mergeCell ref="L161:L162"/>
    <mergeCell ref="M161:M162"/>
    <mergeCell ref="U161:U162"/>
    <mergeCell ref="AB165:AB166"/>
    <mergeCell ref="AB161:AB162"/>
    <mergeCell ref="Z167:Z168"/>
    <mergeCell ref="AA167:AA168"/>
    <mergeCell ref="AB167:AB168"/>
    <mergeCell ref="M167:M168"/>
    <mergeCell ref="N167:N168"/>
    <mergeCell ref="O167:O168"/>
    <mergeCell ref="P167:P168"/>
    <mergeCell ref="Q167:Q168"/>
    <mergeCell ref="R167:R168"/>
    <mergeCell ref="Z165:Z166"/>
    <mergeCell ref="AA165:AA166"/>
    <mergeCell ref="AA169:AA170"/>
    <mergeCell ref="AB169:AB170"/>
    <mergeCell ref="U169:U170"/>
    <mergeCell ref="V169:V170"/>
    <mergeCell ref="W169:W170"/>
    <mergeCell ref="X169:X170"/>
    <mergeCell ref="Y169:Y170"/>
    <mergeCell ref="Z169:Z170"/>
    <mergeCell ref="O124:O125"/>
    <mergeCell ref="P124:P125"/>
    <mergeCell ref="Q124:Q125"/>
    <mergeCell ref="R124:R125"/>
    <mergeCell ref="G124:G125"/>
    <mergeCell ref="H124:H125"/>
    <mergeCell ref="I124:I125"/>
    <mergeCell ref="J124:J125"/>
    <mergeCell ref="K124:K125"/>
    <mergeCell ref="L124:L125"/>
    <mergeCell ref="H156:H157"/>
    <mergeCell ref="U154:U155"/>
    <mergeCell ref="V154:V155"/>
    <mergeCell ref="W154:W155"/>
    <mergeCell ref="X154:X155"/>
    <mergeCell ref="Y154:Y155"/>
    <mergeCell ref="Z154:Z155"/>
    <mergeCell ref="O154:O155"/>
    <mergeCell ref="P154:P155"/>
    <mergeCell ref="Q154:Q155"/>
    <mergeCell ref="R154:R155"/>
    <mergeCell ref="S154:S155"/>
    <mergeCell ref="T154:T155"/>
    <mergeCell ref="I154:I155"/>
    <mergeCell ref="J154:J155"/>
    <mergeCell ref="K154:K155"/>
    <mergeCell ref="L154:L155"/>
    <mergeCell ref="M154:M155"/>
    <mergeCell ref="N154:N155"/>
    <mergeCell ref="Z145:Z146"/>
    <mergeCell ref="Z141:Z142"/>
    <mergeCell ref="Z137:Z138"/>
    <mergeCell ref="U173:U174"/>
    <mergeCell ref="V173:V174"/>
    <mergeCell ref="W173:W174"/>
    <mergeCell ref="X173:X174"/>
    <mergeCell ref="Y173:Y174"/>
    <mergeCell ref="G173:G174"/>
    <mergeCell ref="H173:H174"/>
    <mergeCell ref="I173:I174"/>
    <mergeCell ref="J173:J174"/>
    <mergeCell ref="K173:K174"/>
    <mergeCell ref="L173:L174"/>
    <mergeCell ref="Y124:Y125"/>
    <mergeCell ref="Z124:Z125"/>
    <mergeCell ref="AA124:AA125"/>
    <mergeCell ref="AB124:AB125"/>
    <mergeCell ref="AB171:AB172"/>
    <mergeCell ref="X167:X168"/>
    <mergeCell ref="Y167:Y168"/>
    <mergeCell ref="R173:R174"/>
    <mergeCell ref="S173:S174"/>
    <mergeCell ref="T169:T170"/>
    <mergeCell ref="J159:J160"/>
    <mergeCell ref="K159:K160"/>
    <mergeCell ref="L159:L160"/>
    <mergeCell ref="M159:M160"/>
    <mergeCell ref="N159:N160"/>
    <mergeCell ref="O159:O160"/>
    <mergeCell ref="AA156:AA157"/>
    <mergeCell ref="AB156:AB157"/>
    <mergeCell ref="AA154:AA155"/>
    <mergeCell ref="AB154:AB155"/>
    <mergeCell ref="G156:G157"/>
    <mergeCell ref="D171:D172"/>
    <mergeCell ref="W82:W83"/>
    <mergeCell ref="X82:X83"/>
    <mergeCell ref="Y82:Y83"/>
    <mergeCell ref="Z82:Z83"/>
    <mergeCell ref="AA82:AA83"/>
    <mergeCell ref="AB82:AB83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AA159:AA160"/>
    <mergeCell ref="P159:P160"/>
    <mergeCell ref="Q159:Q160"/>
    <mergeCell ref="R159:R160"/>
    <mergeCell ref="S159:S160"/>
    <mergeCell ref="T159:T160"/>
    <mergeCell ref="S124:S125"/>
    <mergeCell ref="T124:T125"/>
    <mergeCell ref="U124:U125"/>
    <mergeCell ref="V124:V125"/>
    <mergeCell ref="W124:W125"/>
    <mergeCell ref="X124:X125"/>
    <mergeCell ref="U159:U160"/>
    <mergeCell ref="AB347:AB348"/>
    <mergeCell ref="A82:A83"/>
    <mergeCell ref="C82:C83"/>
    <mergeCell ref="E82:E83"/>
    <mergeCell ref="F82:F83"/>
    <mergeCell ref="G82:G83"/>
    <mergeCell ref="H82:H83"/>
    <mergeCell ref="I82:I83"/>
    <mergeCell ref="J82:J83"/>
    <mergeCell ref="V347:V348"/>
    <mergeCell ref="W347:W348"/>
    <mergeCell ref="X347:X348"/>
    <mergeCell ref="Y347:Y348"/>
    <mergeCell ref="Z347:Z348"/>
    <mergeCell ref="AA347:AA348"/>
    <mergeCell ref="P347:P348"/>
    <mergeCell ref="Q347:Q348"/>
    <mergeCell ref="R347:R348"/>
    <mergeCell ref="S347:S348"/>
    <mergeCell ref="T347:T348"/>
    <mergeCell ref="U347:U348"/>
    <mergeCell ref="J347:J348"/>
    <mergeCell ref="K347:K348"/>
    <mergeCell ref="L347:L348"/>
    <mergeCell ref="M347:M348"/>
    <mergeCell ref="N347:N348"/>
    <mergeCell ref="O347:O348"/>
    <mergeCell ref="AB345:AB346"/>
    <mergeCell ref="A335:A336"/>
    <mergeCell ref="B335:B336"/>
    <mergeCell ref="C335:C336"/>
    <mergeCell ref="D347:D348"/>
    <mergeCell ref="E347:E348"/>
    <mergeCell ref="F347:F348"/>
    <mergeCell ref="G347:G348"/>
    <mergeCell ref="H347:H348"/>
    <mergeCell ref="I347:I348"/>
    <mergeCell ref="V345:V346"/>
    <mergeCell ref="W345:W346"/>
    <mergeCell ref="X345:X346"/>
    <mergeCell ref="Y345:Y346"/>
    <mergeCell ref="Z345:Z346"/>
    <mergeCell ref="AA345:AA346"/>
    <mergeCell ref="P345:P346"/>
    <mergeCell ref="Q345:Q346"/>
    <mergeCell ref="R345:R346"/>
    <mergeCell ref="S345:S346"/>
    <mergeCell ref="T345:T346"/>
    <mergeCell ref="U345:U346"/>
    <mergeCell ref="J345:J346"/>
    <mergeCell ref="K345:K346"/>
    <mergeCell ref="L345:L346"/>
    <mergeCell ref="M345:M346"/>
    <mergeCell ref="N345:N346"/>
    <mergeCell ref="O345:O346"/>
    <mergeCell ref="AB343:AB344"/>
    <mergeCell ref="A333:A334"/>
    <mergeCell ref="B333:B334"/>
    <mergeCell ref="C333:C334"/>
    <mergeCell ref="D345:D346"/>
    <mergeCell ref="E345:E346"/>
    <mergeCell ref="F345:F346"/>
    <mergeCell ref="G345:G346"/>
    <mergeCell ref="H345:H346"/>
    <mergeCell ref="I345:I346"/>
    <mergeCell ref="V343:V344"/>
    <mergeCell ref="W343:W344"/>
    <mergeCell ref="X343:X344"/>
    <mergeCell ref="Y343:Y344"/>
    <mergeCell ref="Z343:Z344"/>
    <mergeCell ref="AA343:AA344"/>
    <mergeCell ref="P343:P344"/>
    <mergeCell ref="Q343:Q344"/>
    <mergeCell ref="R343:R344"/>
    <mergeCell ref="S343:S344"/>
    <mergeCell ref="T343:T344"/>
    <mergeCell ref="U343:U344"/>
    <mergeCell ref="J343:J344"/>
    <mergeCell ref="K343:K344"/>
    <mergeCell ref="L343:L344"/>
    <mergeCell ref="M343:M344"/>
    <mergeCell ref="N343:N344"/>
    <mergeCell ref="O343:O344"/>
    <mergeCell ref="D343:D344"/>
    <mergeCell ref="A345:A346"/>
    <mergeCell ref="B345:B346"/>
    <mergeCell ref="C345:C346"/>
    <mergeCell ref="E343:E344"/>
    <mergeCell ref="F343:F344"/>
    <mergeCell ref="G343:G344"/>
    <mergeCell ref="H343:H344"/>
    <mergeCell ref="I343:I344"/>
    <mergeCell ref="V341:V342"/>
    <mergeCell ref="W341:W342"/>
    <mergeCell ref="X341:X342"/>
    <mergeCell ref="Y341:Y342"/>
    <mergeCell ref="Z341:Z342"/>
    <mergeCell ref="AA341:AA342"/>
    <mergeCell ref="P341:P342"/>
    <mergeCell ref="Q341:Q342"/>
    <mergeCell ref="R341:R342"/>
    <mergeCell ref="S341:S342"/>
    <mergeCell ref="T341:T342"/>
    <mergeCell ref="U341:U342"/>
    <mergeCell ref="J341:J342"/>
    <mergeCell ref="K341:K342"/>
    <mergeCell ref="L341:L342"/>
    <mergeCell ref="M341:M342"/>
    <mergeCell ref="N341:N342"/>
    <mergeCell ref="O341:O342"/>
    <mergeCell ref="AB339:AB340"/>
    <mergeCell ref="A329:A330"/>
    <mergeCell ref="B329:B330"/>
    <mergeCell ref="C329:C330"/>
    <mergeCell ref="D341:D342"/>
    <mergeCell ref="E341:E342"/>
    <mergeCell ref="F341:F342"/>
    <mergeCell ref="G341:G342"/>
    <mergeCell ref="H341:H342"/>
    <mergeCell ref="I341:I342"/>
    <mergeCell ref="V339:V340"/>
    <mergeCell ref="W339:W340"/>
    <mergeCell ref="X339:X340"/>
    <mergeCell ref="Y339:Y340"/>
    <mergeCell ref="Z339:Z340"/>
    <mergeCell ref="AA339:AA340"/>
    <mergeCell ref="P339:P340"/>
    <mergeCell ref="Q339:Q340"/>
    <mergeCell ref="R339:R340"/>
    <mergeCell ref="S339:S340"/>
    <mergeCell ref="T339:T340"/>
    <mergeCell ref="U339:U340"/>
    <mergeCell ref="J339:J340"/>
    <mergeCell ref="K339:K340"/>
    <mergeCell ref="L339:L340"/>
    <mergeCell ref="M339:M340"/>
    <mergeCell ref="N339:N340"/>
    <mergeCell ref="O339:O340"/>
    <mergeCell ref="AB341:AB342"/>
    <mergeCell ref="A331:A332"/>
    <mergeCell ref="B331:B332"/>
    <mergeCell ref="C331:C332"/>
    <mergeCell ref="D339:D340"/>
    <mergeCell ref="E339:E340"/>
    <mergeCell ref="F339:F340"/>
    <mergeCell ref="G339:G340"/>
    <mergeCell ref="H339:H340"/>
    <mergeCell ref="I339:I340"/>
    <mergeCell ref="V337:V338"/>
    <mergeCell ref="W337:W338"/>
    <mergeCell ref="X337:X338"/>
    <mergeCell ref="Y337:Y338"/>
    <mergeCell ref="Z337:Z338"/>
    <mergeCell ref="AA337:AA338"/>
    <mergeCell ref="P337:P338"/>
    <mergeCell ref="Q337:Q338"/>
    <mergeCell ref="R337:R338"/>
    <mergeCell ref="S337:S338"/>
    <mergeCell ref="T337:T338"/>
    <mergeCell ref="U337:U338"/>
    <mergeCell ref="J337:J338"/>
    <mergeCell ref="K337:K338"/>
    <mergeCell ref="L337:L338"/>
    <mergeCell ref="M337:M338"/>
    <mergeCell ref="N337:N338"/>
    <mergeCell ref="O337:O338"/>
    <mergeCell ref="AB335:AB336"/>
    <mergeCell ref="A325:A326"/>
    <mergeCell ref="B325:B326"/>
    <mergeCell ref="C325:C326"/>
    <mergeCell ref="D337:D338"/>
    <mergeCell ref="E337:E338"/>
    <mergeCell ref="F337:F338"/>
    <mergeCell ref="G337:G338"/>
    <mergeCell ref="H337:H338"/>
    <mergeCell ref="I337:I338"/>
    <mergeCell ref="V335:V336"/>
    <mergeCell ref="W335:W336"/>
    <mergeCell ref="X335:X336"/>
    <mergeCell ref="Y335:Y336"/>
    <mergeCell ref="Z335:Z336"/>
    <mergeCell ref="AA335:AA336"/>
    <mergeCell ref="P335:P336"/>
    <mergeCell ref="Q335:Q336"/>
    <mergeCell ref="R335:R336"/>
    <mergeCell ref="S335:S336"/>
    <mergeCell ref="T335:T336"/>
    <mergeCell ref="U335:U336"/>
    <mergeCell ref="J335:J336"/>
    <mergeCell ref="K335:K336"/>
    <mergeCell ref="L335:L336"/>
    <mergeCell ref="M335:M336"/>
    <mergeCell ref="N335:N336"/>
    <mergeCell ref="O335:O336"/>
    <mergeCell ref="AB337:AB338"/>
    <mergeCell ref="A327:A328"/>
    <mergeCell ref="B327:B328"/>
    <mergeCell ref="C327:C328"/>
    <mergeCell ref="D335:D336"/>
    <mergeCell ref="E335:E336"/>
    <mergeCell ref="F335:F336"/>
    <mergeCell ref="G335:G336"/>
    <mergeCell ref="H335:H336"/>
    <mergeCell ref="I335:I336"/>
    <mergeCell ref="V333:V334"/>
    <mergeCell ref="W333:W334"/>
    <mergeCell ref="X333:X334"/>
    <mergeCell ref="Y333:Y334"/>
    <mergeCell ref="Z333:Z334"/>
    <mergeCell ref="AA333:AA334"/>
    <mergeCell ref="P333:P334"/>
    <mergeCell ref="Q333:Q334"/>
    <mergeCell ref="R333:R334"/>
    <mergeCell ref="S333:S334"/>
    <mergeCell ref="T333:T334"/>
    <mergeCell ref="U333:U334"/>
    <mergeCell ref="J333:J334"/>
    <mergeCell ref="K333:K334"/>
    <mergeCell ref="L333:L334"/>
    <mergeCell ref="M333:M334"/>
    <mergeCell ref="N333:N334"/>
    <mergeCell ref="O333:O334"/>
    <mergeCell ref="AB331:AB332"/>
    <mergeCell ref="A321:A322"/>
    <mergeCell ref="B321:B322"/>
    <mergeCell ref="C321:C322"/>
    <mergeCell ref="D333:D334"/>
    <mergeCell ref="E333:E334"/>
    <mergeCell ref="F333:F334"/>
    <mergeCell ref="G333:G334"/>
    <mergeCell ref="H333:H334"/>
    <mergeCell ref="I333:I334"/>
    <mergeCell ref="V331:V332"/>
    <mergeCell ref="W331:W332"/>
    <mergeCell ref="X331:X332"/>
    <mergeCell ref="Y331:Y332"/>
    <mergeCell ref="Z331:Z332"/>
    <mergeCell ref="AA331:AA332"/>
    <mergeCell ref="P331:P332"/>
    <mergeCell ref="Q331:Q332"/>
    <mergeCell ref="R331:R332"/>
    <mergeCell ref="S331:S332"/>
    <mergeCell ref="T331:T332"/>
    <mergeCell ref="U331:U332"/>
    <mergeCell ref="J331:J332"/>
    <mergeCell ref="K331:K332"/>
    <mergeCell ref="L331:L332"/>
    <mergeCell ref="M331:M332"/>
    <mergeCell ref="N331:N332"/>
    <mergeCell ref="O331:O332"/>
    <mergeCell ref="AB333:AB334"/>
    <mergeCell ref="A323:A324"/>
    <mergeCell ref="B323:B324"/>
    <mergeCell ref="C323:C324"/>
    <mergeCell ref="D331:D332"/>
    <mergeCell ref="E331:E332"/>
    <mergeCell ref="F331:F332"/>
    <mergeCell ref="G331:G332"/>
    <mergeCell ref="H331:H332"/>
    <mergeCell ref="I331:I332"/>
    <mergeCell ref="V329:V330"/>
    <mergeCell ref="W329:W330"/>
    <mergeCell ref="X329:X330"/>
    <mergeCell ref="Y329:Y330"/>
    <mergeCell ref="Z329:Z330"/>
    <mergeCell ref="AA329:AA330"/>
    <mergeCell ref="P329:P330"/>
    <mergeCell ref="Q329:Q330"/>
    <mergeCell ref="R329:R330"/>
    <mergeCell ref="S329:S330"/>
    <mergeCell ref="T329:T330"/>
    <mergeCell ref="U329:U330"/>
    <mergeCell ref="J329:J330"/>
    <mergeCell ref="K329:K330"/>
    <mergeCell ref="L329:L330"/>
    <mergeCell ref="M329:M330"/>
    <mergeCell ref="N329:N330"/>
    <mergeCell ref="O329:O330"/>
    <mergeCell ref="AB327:AB328"/>
    <mergeCell ref="A317:A318"/>
    <mergeCell ref="B317:B318"/>
    <mergeCell ref="C317:C318"/>
    <mergeCell ref="D329:D330"/>
    <mergeCell ref="E329:E330"/>
    <mergeCell ref="F329:F330"/>
    <mergeCell ref="G329:G330"/>
    <mergeCell ref="H329:H330"/>
    <mergeCell ref="I329:I330"/>
    <mergeCell ref="V327:V328"/>
    <mergeCell ref="W327:W328"/>
    <mergeCell ref="X327:X328"/>
    <mergeCell ref="Y327:Y328"/>
    <mergeCell ref="Z327:Z328"/>
    <mergeCell ref="AA327:AA328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AB329:AB330"/>
    <mergeCell ref="A319:A320"/>
    <mergeCell ref="B319:B320"/>
    <mergeCell ref="C319:C320"/>
    <mergeCell ref="D327:D328"/>
    <mergeCell ref="E327:E328"/>
    <mergeCell ref="F327:F328"/>
    <mergeCell ref="G327:G328"/>
    <mergeCell ref="H327:H328"/>
    <mergeCell ref="I327:I328"/>
    <mergeCell ref="V325:V326"/>
    <mergeCell ref="W325:W326"/>
    <mergeCell ref="X325:X326"/>
    <mergeCell ref="Y325:Y326"/>
    <mergeCell ref="Z325:Z326"/>
    <mergeCell ref="AA325:AA326"/>
    <mergeCell ref="P325:P326"/>
    <mergeCell ref="Q325:Q326"/>
    <mergeCell ref="R325:R326"/>
    <mergeCell ref="S325:S326"/>
    <mergeCell ref="T325:T326"/>
    <mergeCell ref="U325:U326"/>
    <mergeCell ref="J325:J326"/>
    <mergeCell ref="K325:K326"/>
    <mergeCell ref="L325:L326"/>
    <mergeCell ref="M325:M326"/>
    <mergeCell ref="N325:N326"/>
    <mergeCell ref="O325:O326"/>
    <mergeCell ref="AB323:AB324"/>
    <mergeCell ref="A313:A314"/>
    <mergeCell ref="B313:B314"/>
    <mergeCell ref="C313:C314"/>
    <mergeCell ref="D325:D326"/>
    <mergeCell ref="E325:E326"/>
    <mergeCell ref="F325:F326"/>
    <mergeCell ref="G325:G326"/>
    <mergeCell ref="H325:H326"/>
    <mergeCell ref="I325:I326"/>
    <mergeCell ref="V323:V324"/>
    <mergeCell ref="W323:W324"/>
    <mergeCell ref="X323:X324"/>
    <mergeCell ref="Y323:Y324"/>
    <mergeCell ref="Z323:Z324"/>
    <mergeCell ref="AA323:AA324"/>
    <mergeCell ref="P323:P324"/>
    <mergeCell ref="Q323:Q324"/>
    <mergeCell ref="R323:R324"/>
    <mergeCell ref="S323:S324"/>
    <mergeCell ref="T323:T324"/>
    <mergeCell ref="U323:U324"/>
    <mergeCell ref="J323:J324"/>
    <mergeCell ref="K323:K324"/>
    <mergeCell ref="L323:L324"/>
    <mergeCell ref="M323:M324"/>
    <mergeCell ref="N323:N324"/>
    <mergeCell ref="O323:O324"/>
    <mergeCell ref="AB325:AB326"/>
    <mergeCell ref="A315:A316"/>
    <mergeCell ref="B315:B316"/>
    <mergeCell ref="C315:C316"/>
    <mergeCell ref="D323:D324"/>
    <mergeCell ref="E323:E324"/>
    <mergeCell ref="F323:F324"/>
    <mergeCell ref="G323:G324"/>
    <mergeCell ref="H323:H324"/>
    <mergeCell ref="I323:I324"/>
    <mergeCell ref="V321:V322"/>
    <mergeCell ref="W321:W322"/>
    <mergeCell ref="X321:X322"/>
    <mergeCell ref="Y321:Y322"/>
    <mergeCell ref="Z321:Z322"/>
    <mergeCell ref="AA321:AA322"/>
    <mergeCell ref="P321:P322"/>
    <mergeCell ref="Q321:Q322"/>
    <mergeCell ref="R321:R322"/>
    <mergeCell ref="S321:S322"/>
    <mergeCell ref="T321:T322"/>
    <mergeCell ref="U321:U322"/>
    <mergeCell ref="J321:J322"/>
    <mergeCell ref="K321:K322"/>
    <mergeCell ref="L321:L322"/>
    <mergeCell ref="M321:M322"/>
    <mergeCell ref="N321:N322"/>
    <mergeCell ref="O321:O322"/>
    <mergeCell ref="AB319:AB320"/>
    <mergeCell ref="A309:A310"/>
    <mergeCell ref="B309:B310"/>
    <mergeCell ref="C309:C310"/>
    <mergeCell ref="D321:D322"/>
    <mergeCell ref="E321:E322"/>
    <mergeCell ref="F321:F322"/>
    <mergeCell ref="G321:G322"/>
    <mergeCell ref="H321:H322"/>
    <mergeCell ref="I321:I322"/>
    <mergeCell ref="V319:V320"/>
    <mergeCell ref="W319:W320"/>
    <mergeCell ref="X319:X320"/>
    <mergeCell ref="Y319:Y320"/>
    <mergeCell ref="Z319:Z320"/>
    <mergeCell ref="AA319:AA320"/>
    <mergeCell ref="P319:P320"/>
    <mergeCell ref="Q319:Q320"/>
    <mergeCell ref="R319:R320"/>
    <mergeCell ref="S319:S320"/>
    <mergeCell ref="T319:T320"/>
    <mergeCell ref="U319:U320"/>
    <mergeCell ref="J319:J320"/>
    <mergeCell ref="K319:K320"/>
    <mergeCell ref="L319:L320"/>
    <mergeCell ref="M319:M320"/>
    <mergeCell ref="N319:N320"/>
    <mergeCell ref="O319:O320"/>
    <mergeCell ref="AB321:AB322"/>
    <mergeCell ref="A311:A312"/>
    <mergeCell ref="B311:B312"/>
    <mergeCell ref="C311:C312"/>
    <mergeCell ref="D319:D320"/>
    <mergeCell ref="E319:E320"/>
    <mergeCell ref="F319:F320"/>
    <mergeCell ref="G319:G320"/>
    <mergeCell ref="H319:H320"/>
    <mergeCell ref="I319:I320"/>
    <mergeCell ref="V317:V318"/>
    <mergeCell ref="W317:W318"/>
    <mergeCell ref="X317:X318"/>
    <mergeCell ref="Y317:Y318"/>
    <mergeCell ref="Z317:Z318"/>
    <mergeCell ref="AA317:AA318"/>
    <mergeCell ref="P317:P318"/>
    <mergeCell ref="Q317:Q318"/>
    <mergeCell ref="R317:R318"/>
    <mergeCell ref="S317:S318"/>
    <mergeCell ref="T317:T318"/>
    <mergeCell ref="U317:U318"/>
    <mergeCell ref="J317:J318"/>
    <mergeCell ref="K317:K318"/>
    <mergeCell ref="L317:L318"/>
    <mergeCell ref="M317:M318"/>
    <mergeCell ref="N317:N318"/>
    <mergeCell ref="O317:O318"/>
    <mergeCell ref="AB315:AB316"/>
    <mergeCell ref="A305:A306"/>
    <mergeCell ref="B305:B306"/>
    <mergeCell ref="C305:C306"/>
    <mergeCell ref="D317:D318"/>
    <mergeCell ref="E317:E318"/>
    <mergeCell ref="F317:F318"/>
    <mergeCell ref="G317:G318"/>
    <mergeCell ref="H317:H318"/>
    <mergeCell ref="I317:I318"/>
    <mergeCell ref="V315:V316"/>
    <mergeCell ref="W315:W316"/>
    <mergeCell ref="X315:X316"/>
    <mergeCell ref="Y315:Y316"/>
    <mergeCell ref="Z315:Z316"/>
    <mergeCell ref="AA315:AA316"/>
    <mergeCell ref="P315:P316"/>
    <mergeCell ref="Q315:Q316"/>
    <mergeCell ref="R315:R316"/>
    <mergeCell ref="S315:S316"/>
    <mergeCell ref="T315:T316"/>
    <mergeCell ref="U315:U316"/>
    <mergeCell ref="J315:J316"/>
    <mergeCell ref="K315:K316"/>
    <mergeCell ref="L315:L316"/>
    <mergeCell ref="M315:M316"/>
    <mergeCell ref="N315:N316"/>
    <mergeCell ref="O315:O316"/>
    <mergeCell ref="AB317:AB318"/>
    <mergeCell ref="A307:A308"/>
    <mergeCell ref="B307:B308"/>
    <mergeCell ref="C307:C308"/>
    <mergeCell ref="D315:D316"/>
    <mergeCell ref="E315:E316"/>
    <mergeCell ref="F315:F316"/>
    <mergeCell ref="G315:G316"/>
    <mergeCell ref="H315:H316"/>
    <mergeCell ref="I315:I316"/>
    <mergeCell ref="V313:V314"/>
    <mergeCell ref="W313:W314"/>
    <mergeCell ref="X313:X314"/>
    <mergeCell ref="Y313:Y314"/>
    <mergeCell ref="Z313:Z314"/>
    <mergeCell ref="AA313:AA314"/>
    <mergeCell ref="P313:P314"/>
    <mergeCell ref="Q313:Q314"/>
    <mergeCell ref="R313:R314"/>
    <mergeCell ref="S313:S314"/>
    <mergeCell ref="T313:T314"/>
    <mergeCell ref="U313:U314"/>
    <mergeCell ref="J313:J314"/>
    <mergeCell ref="K313:K314"/>
    <mergeCell ref="L313:L314"/>
    <mergeCell ref="M313:M314"/>
    <mergeCell ref="N313:N314"/>
    <mergeCell ref="O313:O314"/>
    <mergeCell ref="AB311:AB312"/>
    <mergeCell ref="A301:A302"/>
    <mergeCell ref="B301:B302"/>
    <mergeCell ref="C301:C302"/>
    <mergeCell ref="D313:D314"/>
    <mergeCell ref="E313:E314"/>
    <mergeCell ref="F313:F314"/>
    <mergeCell ref="G313:G314"/>
    <mergeCell ref="H313:H314"/>
    <mergeCell ref="I313:I314"/>
    <mergeCell ref="V311:V312"/>
    <mergeCell ref="W311:W312"/>
    <mergeCell ref="X311:X312"/>
    <mergeCell ref="Y311:Y312"/>
    <mergeCell ref="Z311:Z312"/>
    <mergeCell ref="AA311:AA312"/>
    <mergeCell ref="P311:P312"/>
    <mergeCell ref="Q311:Q312"/>
    <mergeCell ref="R311:R312"/>
    <mergeCell ref="S311:S312"/>
    <mergeCell ref="T311:T312"/>
    <mergeCell ref="U311:U312"/>
    <mergeCell ref="J311:J312"/>
    <mergeCell ref="K311:K312"/>
    <mergeCell ref="L311:L312"/>
    <mergeCell ref="M311:M312"/>
    <mergeCell ref="N311:N312"/>
    <mergeCell ref="O311:O312"/>
    <mergeCell ref="AB313:AB314"/>
    <mergeCell ref="A303:A304"/>
    <mergeCell ref="B303:B304"/>
    <mergeCell ref="C303:C304"/>
    <mergeCell ref="D311:D312"/>
    <mergeCell ref="E311:E312"/>
    <mergeCell ref="F311:F312"/>
    <mergeCell ref="G311:G312"/>
    <mergeCell ref="H311:H312"/>
    <mergeCell ref="I311:I312"/>
    <mergeCell ref="V309:V310"/>
    <mergeCell ref="W309:W310"/>
    <mergeCell ref="X309:X310"/>
    <mergeCell ref="Y309:Y310"/>
    <mergeCell ref="Z309:Z310"/>
    <mergeCell ref="AA309:AA310"/>
    <mergeCell ref="P309:P310"/>
    <mergeCell ref="Q309:Q310"/>
    <mergeCell ref="R309:R310"/>
    <mergeCell ref="S309:S310"/>
    <mergeCell ref="T309:T310"/>
    <mergeCell ref="U309:U310"/>
    <mergeCell ref="J309:J310"/>
    <mergeCell ref="K309:K310"/>
    <mergeCell ref="L309:L310"/>
    <mergeCell ref="M309:M310"/>
    <mergeCell ref="N309:N310"/>
    <mergeCell ref="O309:O310"/>
    <mergeCell ref="AB307:AB308"/>
    <mergeCell ref="A297:A298"/>
    <mergeCell ref="B297:B298"/>
    <mergeCell ref="C297:C298"/>
    <mergeCell ref="D309:D310"/>
    <mergeCell ref="E309:E310"/>
    <mergeCell ref="F309:F310"/>
    <mergeCell ref="G309:G310"/>
    <mergeCell ref="H309:H310"/>
    <mergeCell ref="I309:I310"/>
    <mergeCell ref="V307:V308"/>
    <mergeCell ref="W307:W308"/>
    <mergeCell ref="X307:X308"/>
    <mergeCell ref="Y307:Y308"/>
    <mergeCell ref="Z307:Z308"/>
    <mergeCell ref="AA307:AA308"/>
    <mergeCell ref="P307:P308"/>
    <mergeCell ref="Q307:Q308"/>
    <mergeCell ref="R307:R308"/>
    <mergeCell ref="S307:S308"/>
    <mergeCell ref="T307:T308"/>
    <mergeCell ref="U307:U308"/>
    <mergeCell ref="J307:J308"/>
    <mergeCell ref="K307:K308"/>
    <mergeCell ref="L307:L308"/>
    <mergeCell ref="M307:M308"/>
    <mergeCell ref="N307:N308"/>
    <mergeCell ref="O307:O308"/>
    <mergeCell ref="AB309:AB310"/>
    <mergeCell ref="A299:A300"/>
    <mergeCell ref="B299:B300"/>
    <mergeCell ref="C299:C300"/>
    <mergeCell ref="A291:A292"/>
    <mergeCell ref="B291:B292"/>
    <mergeCell ref="C291:C292"/>
    <mergeCell ref="D307:D308"/>
    <mergeCell ref="E307:E308"/>
    <mergeCell ref="F307:F308"/>
    <mergeCell ref="G307:G308"/>
    <mergeCell ref="H307:H308"/>
    <mergeCell ref="I307:I308"/>
    <mergeCell ref="V305:V306"/>
    <mergeCell ref="W305:W306"/>
    <mergeCell ref="X305:X306"/>
    <mergeCell ref="Y305:Y306"/>
    <mergeCell ref="Z305:Z306"/>
    <mergeCell ref="AA305:AA306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A295:A296"/>
    <mergeCell ref="B295:B296"/>
    <mergeCell ref="C295:C296"/>
    <mergeCell ref="AB303:AB304"/>
    <mergeCell ref="A293:A294"/>
    <mergeCell ref="B293:B294"/>
    <mergeCell ref="C293:C294"/>
    <mergeCell ref="D305:D306"/>
    <mergeCell ref="E305:E306"/>
    <mergeCell ref="F305:F306"/>
    <mergeCell ref="G305:G306"/>
    <mergeCell ref="H305:H306"/>
    <mergeCell ref="I305:I306"/>
    <mergeCell ref="V303:V304"/>
    <mergeCell ref="W303:W304"/>
    <mergeCell ref="X303:X304"/>
    <mergeCell ref="Y303:Y304"/>
    <mergeCell ref="Z303:Z304"/>
    <mergeCell ref="AA303:AA304"/>
    <mergeCell ref="P303:P304"/>
    <mergeCell ref="Q303:Q304"/>
    <mergeCell ref="R303:R304"/>
    <mergeCell ref="S303:S304"/>
    <mergeCell ref="T303:T304"/>
    <mergeCell ref="U303:U304"/>
    <mergeCell ref="J303:J304"/>
    <mergeCell ref="K303:K304"/>
    <mergeCell ref="L303:L304"/>
    <mergeCell ref="M303:M304"/>
    <mergeCell ref="N303:N304"/>
    <mergeCell ref="O303:O304"/>
    <mergeCell ref="AB305:AB306"/>
    <mergeCell ref="D303:D304"/>
    <mergeCell ref="E303:E304"/>
    <mergeCell ref="F303:F304"/>
    <mergeCell ref="G303:G304"/>
    <mergeCell ref="H303:H304"/>
    <mergeCell ref="I303:I304"/>
    <mergeCell ref="V301:V302"/>
    <mergeCell ref="W301:W302"/>
    <mergeCell ref="X301:X302"/>
    <mergeCell ref="Y301:Y302"/>
    <mergeCell ref="Z301:Z302"/>
    <mergeCell ref="AA301:AA302"/>
    <mergeCell ref="P301:P302"/>
    <mergeCell ref="Q301:Q302"/>
    <mergeCell ref="R301:R302"/>
    <mergeCell ref="S301:S302"/>
    <mergeCell ref="T301:T302"/>
    <mergeCell ref="U301:U302"/>
    <mergeCell ref="J301:J302"/>
    <mergeCell ref="K301:K302"/>
    <mergeCell ref="L301:L302"/>
    <mergeCell ref="M301:M302"/>
    <mergeCell ref="N301:N302"/>
    <mergeCell ref="O301:O302"/>
    <mergeCell ref="AB299:AB300"/>
    <mergeCell ref="C289:C290"/>
    <mergeCell ref="D301:D302"/>
    <mergeCell ref="E301:E302"/>
    <mergeCell ref="F301:F302"/>
    <mergeCell ref="G301:G302"/>
    <mergeCell ref="H301:H302"/>
    <mergeCell ref="I301:I302"/>
    <mergeCell ref="V299:V300"/>
    <mergeCell ref="W299:W300"/>
    <mergeCell ref="X299:X300"/>
    <mergeCell ref="Y299:Y300"/>
    <mergeCell ref="Z299:Z300"/>
    <mergeCell ref="AA299:AA300"/>
    <mergeCell ref="P299:P300"/>
    <mergeCell ref="Q299:Q300"/>
    <mergeCell ref="R299:R300"/>
    <mergeCell ref="S299:S300"/>
    <mergeCell ref="T299:T300"/>
    <mergeCell ref="U299:U300"/>
    <mergeCell ref="J299:J300"/>
    <mergeCell ref="K299:K300"/>
    <mergeCell ref="L299:L300"/>
    <mergeCell ref="M299:M300"/>
    <mergeCell ref="N299:N300"/>
    <mergeCell ref="O299:O300"/>
    <mergeCell ref="AB301:AB302"/>
    <mergeCell ref="D299:D300"/>
    <mergeCell ref="E299:E300"/>
    <mergeCell ref="F299:F300"/>
    <mergeCell ref="G299:G300"/>
    <mergeCell ref="H299:H300"/>
    <mergeCell ref="I299:I300"/>
    <mergeCell ref="V297:V298"/>
    <mergeCell ref="W297:W298"/>
    <mergeCell ref="X297:X298"/>
    <mergeCell ref="Y297:Y298"/>
    <mergeCell ref="Z297:Z298"/>
    <mergeCell ref="AA297:AA298"/>
    <mergeCell ref="P297:P298"/>
    <mergeCell ref="Q297:Q298"/>
    <mergeCell ref="R297:R298"/>
    <mergeCell ref="S297:S298"/>
    <mergeCell ref="T297:T298"/>
    <mergeCell ref="U297:U298"/>
    <mergeCell ref="J297:J298"/>
    <mergeCell ref="K297:K298"/>
    <mergeCell ref="L297:L298"/>
    <mergeCell ref="M297:M298"/>
    <mergeCell ref="N297:N298"/>
    <mergeCell ref="O297:O298"/>
    <mergeCell ref="AB295:AB296"/>
    <mergeCell ref="D297:D298"/>
    <mergeCell ref="E297:E298"/>
    <mergeCell ref="F297:F298"/>
    <mergeCell ref="G297:G298"/>
    <mergeCell ref="H297:H298"/>
    <mergeCell ref="I297:I298"/>
    <mergeCell ref="V295:V296"/>
    <mergeCell ref="W295:W296"/>
    <mergeCell ref="X295:X296"/>
    <mergeCell ref="Y295:Y296"/>
    <mergeCell ref="Z295:Z296"/>
    <mergeCell ref="AA295:AA296"/>
    <mergeCell ref="P295:P296"/>
    <mergeCell ref="Q295:Q296"/>
    <mergeCell ref="R295:R296"/>
    <mergeCell ref="S295:S296"/>
    <mergeCell ref="T295:T296"/>
    <mergeCell ref="U295:U296"/>
    <mergeCell ref="J295:J296"/>
    <mergeCell ref="K295:K296"/>
    <mergeCell ref="L295:L296"/>
    <mergeCell ref="M295:M296"/>
    <mergeCell ref="N295:N296"/>
    <mergeCell ref="O295:O296"/>
    <mergeCell ref="AB297:AB298"/>
    <mergeCell ref="D295:D296"/>
    <mergeCell ref="E295:E296"/>
    <mergeCell ref="F295:F296"/>
    <mergeCell ref="G295:G296"/>
    <mergeCell ref="H295:H296"/>
    <mergeCell ref="I295:I296"/>
    <mergeCell ref="V293:V294"/>
    <mergeCell ref="W293:W294"/>
    <mergeCell ref="X293:X294"/>
    <mergeCell ref="Y293:Y294"/>
    <mergeCell ref="Z293:Z294"/>
    <mergeCell ref="AA293:AA294"/>
    <mergeCell ref="P293:P294"/>
    <mergeCell ref="Q293:Q294"/>
    <mergeCell ref="R293:R294"/>
    <mergeCell ref="S293:S294"/>
    <mergeCell ref="T293:T294"/>
    <mergeCell ref="U293:U294"/>
    <mergeCell ref="J293:J294"/>
    <mergeCell ref="K293:K294"/>
    <mergeCell ref="L293:L294"/>
    <mergeCell ref="M293:M294"/>
    <mergeCell ref="N293:N294"/>
    <mergeCell ref="O293:O294"/>
    <mergeCell ref="AB291:AB292"/>
    <mergeCell ref="D293:D294"/>
    <mergeCell ref="E293:E294"/>
    <mergeCell ref="F293:F294"/>
    <mergeCell ref="G293:G294"/>
    <mergeCell ref="H293:H294"/>
    <mergeCell ref="I293:I294"/>
    <mergeCell ref="V291:V292"/>
    <mergeCell ref="W291:W292"/>
    <mergeCell ref="X291:X292"/>
    <mergeCell ref="Y291:Y292"/>
    <mergeCell ref="Z291:Z292"/>
    <mergeCell ref="AA291:AA292"/>
    <mergeCell ref="P291:P292"/>
    <mergeCell ref="Q291:Q292"/>
    <mergeCell ref="R291:R292"/>
    <mergeCell ref="S291:S292"/>
    <mergeCell ref="T291:T292"/>
    <mergeCell ref="U291:U292"/>
    <mergeCell ref="J291:J292"/>
    <mergeCell ref="K291:K292"/>
    <mergeCell ref="L291:L292"/>
    <mergeCell ref="M291:M292"/>
    <mergeCell ref="N291:N292"/>
    <mergeCell ref="O291:O292"/>
    <mergeCell ref="AB293:AB294"/>
    <mergeCell ref="D291:D292"/>
    <mergeCell ref="E291:E292"/>
    <mergeCell ref="F291:F292"/>
    <mergeCell ref="G291:G292"/>
    <mergeCell ref="H291:H292"/>
    <mergeCell ref="I291:I292"/>
    <mergeCell ref="V289:V290"/>
    <mergeCell ref="W289:W290"/>
    <mergeCell ref="X289:X290"/>
    <mergeCell ref="Y289:Y290"/>
    <mergeCell ref="Z289:Z290"/>
    <mergeCell ref="AA289:AA290"/>
    <mergeCell ref="P289:P290"/>
    <mergeCell ref="Q289:Q290"/>
    <mergeCell ref="R289:R290"/>
    <mergeCell ref="S289:S290"/>
    <mergeCell ref="T289:T290"/>
    <mergeCell ref="U289:U290"/>
    <mergeCell ref="J289:J290"/>
    <mergeCell ref="K289:K290"/>
    <mergeCell ref="L289:L290"/>
    <mergeCell ref="M289:M290"/>
    <mergeCell ref="N289:N290"/>
    <mergeCell ref="O289:O290"/>
    <mergeCell ref="AA286:AA287"/>
    <mergeCell ref="AB286:AB287"/>
    <mergeCell ref="D289:D290"/>
    <mergeCell ref="E289:E290"/>
    <mergeCell ref="F289:F290"/>
    <mergeCell ref="G289:G290"/>
    <mergeCell ref="H289:H290"/>
    <mergeCell ref="I289:I290"/>
    <mergeCell ref="U286:U287"/>
    <mergeCell ref="V286:V287"/>
    <mergeCell ref="W286:W287"/>
    <mergeCell ref="X286:X287"/>
    <mergeCell ref="Y286:Y287"/>
    <mergeCell ref="Z286:Z287"/>
    <mergeCell ref="O286:O287"/>
    <mergeCell ref="P286:P287"/>
    <mergeCell ref="Q286:Q287"/>
    <mergeCell ref="R286:R287"/>
    <mergeCell ref="S286:S287"/>
    <mergeCell ref="T286:T287"/>
    <mergeCell ref="I286:I287"/>
    <mergeCell ref="J286:J287"/>
    <mergeCell ref="K286:K287"/>
    <mergeCell ref="L286:L287"/>
    <mergeCell ref="M286:M287"/>
    <mergeCell ref="N286:N287"/>
    <mergeCell ref="AB289:AB290"/>
    <mergeCell ref="D286:D287"/>
    <mergeCell ref="E286:E287"/>
    <mergeCell ref="F286:F287"/>
    <mergeCell ref="G286:G287"/>
    <mergeCell ref="H286:H287"/>
    <mergeCell ref="A270:A271"/>
    <mergeCell ref="B270:B271"/>
    <mergeCell ref="U284:U285"/>
    <mergeCell ref="V284:V285"/>
    <mergeCell ref="W284:W285"/>
    <mergeCell ref="X284:X285"/>
    <mergeCell ref="Y284:Y285"/>
    <mergeCell ref="Z284:Z285"/>
    <mergeCell ref="O284:O285"/>
    <mergeCell ref="P284:P285"/>
    <mergeCell ref="Q284:Q285"/>
    <mergeCell ref="R284:R285"/>
    <mergeCell ref="S284:S285"/>
    <mergeCell ref="T284:T285"/>
    <mergeCell ref="I284:I285"/>
    <mergeCell ref="J284:J285"/>
    <mergeCell ref="K284:K285"/>
    <mergeCell ref="L284:L285"/>
    <mergeCell ref="M284:M285"/>
    <mergeCell ref="N284:N285"/>
    <mergeCell ref="AA282:AA283"/>
    <mergeCell ref="AB282:AB283"/>
    <mergeCell ref="A272:A273"/>
    <mergeCell ref="B272:B273"/>
    <mergeCell ref="C272:C273"/>
    <mergeCell ref="D284:D285"/>
    <mergeCell ref="E284:E285"/>
    <mergeCell ref="F284:F285"/>
    <mergeCell ref="G284:G285"/>
    <mergeCell ref="H284:H285"/>
    <mergeCell ref="U282:U283"/>
    <mergeCell ref="V282:V283"/>
    <mergeCell ref="W282:W283"/>
    <mergeCell ref="X282:X283"/>
    <mergeCell ref="Y282:Y283"/>
    <mergeCell ref="Z282:Z283"/>
    <mergeCell ref="O282:O283"/>
    <mergeCell ref="P282:P283"/>
    <mergeCell ref="Q282:Q283"/>
    <mergeCell ref="R282:R283"/>
    <mergeCell ref="S282:S283"/>
    <mergeCell ref="T282:T283"/>
    <mergeCell ref="I282:I283"/>
    <mergeCell ref="J282:J283"/>
    <mergeCell ref="K282:K283"/>
    <mergeCell ref="L282:L283"/>
    <mergeCell ref="M282:M283"/>
    <mergeCell ref="N282:N283"/>
    <mergeCell ref="AA284:AA285"/>
    <mergeCell ref="AB284:AB285"/>
    <mergeCell ref="D282:D283"/>
    <mergeCell ref="E282:E283"/>
    <mergeCell ref="F282:F283"/>
    <mergeCell ref="G282:G283"/>
    <mergeCell ref="H282:H283"/>
    <mergeCell ref="U280:U281"/>
    <mergeCell ref="V280:V281"/>
    <mergeCell ref="W280:W281"/>
    <mergeCell ref="X280:X281"/>
    <mergeCell ref="Y280:Y281"/>
    <mergeCell ref="Z280:Z281"/>
    <mergeCell ref="O280:O281"/>
    <mergeCell ref="P280:P281"/>
    <mergeCell ref="Q280:Q281"/>
    <mergeCell ref="R280:R281"/>
    <mergeCell ref="S280:S281"/>
    <mergeCell ref="T280:T281"/>
    <mergeCell ref="I280:I281"/>
    <mergeCell ref="J280:J281"/>
    <mergeCell ref="K280:K281"/>
    <mergeCell ref="L280:L281"/>
    <mergeCell ref="M280:M281"/>
    <mergeCell ref="N280:N281"/>
    <mergeCell ref="AA278:AA279"/>
    <mergeCell ref="AB278:AB279"/>
    <mergeCell ref="C268:C269"/>
    <mergeCell ref="D280:D281"/>
    <mergeCell ref="E280:E281"/>
    <mergeCell ref="F280:F281"/>
    <mergeCell ref="G280:G281"/>
    <mergeCell ref="H280:H281"/>
    <mergeCell ref="U278:U279"/>
    <mergeCell ref="V278:V279"/>
    <mergeCell ref="W278:W279"/>
    <mergeCell ref="X278:X279"/>
    <mergeCell ref="Y278:Y279"/>
    <mergeCell ref="Z278:Z279"/>
    <mergeCell ref="O278:O279"/>
    <mergeCell ref="P278:P279"/>
    <mergeCell ref="Q278:Q279"/>
    <mergeCell ref="R278:R279"/>
    <mergeCell ref="S278:S279"/>
    <mergeCell ref="T278:T279"/>
    <mergeCell ref="I278:I279"/>
    <mergeCell ref="J278:J279"/>
    <mergeCell ref="K278:K279"/>
    <mergeCell ref="L278:L279"/>
    <mergeCell ref="M278:M279"/>
    <mergeCell ref="N278:N279"/>
    <mergeCell ref="AA280:AA281"/>
    <mergeCell ref="AB280:AB281"/>
    <mergeCell ref="D278:D279"/>
    <mergeCell ref="E278:E279"/>
    <mergeCell ref="F278:F279"/>
    <mergeCell ref="G278:G279"/>
    <mergeCell ref="H278:H279"/>
    <mergeCell ref="U276:U277"/>
    <mergeCell ref="V276:V277"/>
    <mergeCell ref="W276:W277"/>
    <mergeCell ref="X276:X277"/>
    <mergeCell ref="Y276:Y277"/>
    <mergeCell ref="Z276:Z277"/>
    <mergeCell ref="O276:O277"/>
    <mergeCell ref="P276:P277"/>
    <mergeCell ref="Q276:Q277"/>
    <mergeCell ref="R276:R277"/>
    <mergeCell ref="S276:S277"/>
    <mergeCell ref="T276:T277"/>
    <mergeCell ref="I276:I277"/>
    <mergeCell ref="J276:J277"/>
    <mergeCell ref="K276:K277"/>
    <mergeCell ref="L276:L277"/>
    <mergeCell ref="M276:M277"/>
    <mergeCell ref="N276:N277"/>
    <mergeCell ref="AA274:AA275"/>
    <mergeCell ref="AB274:AB275"/>
    <mergeCell ref="D276:D277"/>
    <mergeCell ref="E276:E277"/>
    <mergeCell ref="F276:F277"/>
    <mergeCell ref="G276:G277"/>
    <mergeCell ref="H276:H277"/>
    <mergeCell ref="U274:U275"/>
    <mergeCell ref="V274:V275"/>
    <mergeCell ref="W274:W275"/>
    <mergeCell ref="X274:X275"/>
    <mergeCell ref="Y274:Y275"/>
    <mergeCell ref="Z274:Z275"/>
    <mergeCell ref="O274:O275"/>
    <mergeCell ref="P274:P275"/>
    <mergeCell ref="Q274:Q275"/>
    <mergeCell ref="R274:R275"/>
    <mergeCell ref="S274:S275"/>
    <mergeCell ref="T274:T275"/>
    <mergeCell ref="I274:I275"/>
    <mergeCell ref="J274:J275"/>
    <mergeCell ref="K274:K275"/>
    <mergeCell ref="L274:L275"/>
    <mergeCell ref="M274:M275"/>
    <mergeCell ref="N274:N275"/>
    <mergeCell ref="AA276:AA277"/>
    <mergeCell ref="AB276:AB277"/>
    <mergeCell ref="D274:D275"/>
    <mergeCell ref="E274:E275"/>
    <mergeCell ref="F274:F275"/>
    <mergeCell ref="G274:G275"/>
    <mergeCell ref="H274:H275"/>
    <mergeCell ref="U272:U273"/>
    <mergeCell ref="V272:V273"/>
    <mergeCell ref="W272:W273"/>
    <mergeCell ref="X272:X273"/>
    <mergeCell ref="Y272:Y273"/>
    <mergeCell ref="Z272:Z273"/>
    <mergeCell ref="O272:O273"/>
    <mergeCell ref="P272:P273"/>
    <mergeCell ref="Q272:Q273"/>
    <mergeCell ref="R272:R273"/>
    <mergeCell ref="S272:S273"/>
    <mergeCell ref="T272:T273"/>
    <mergeCell ref="I272:I273"/>
    <mergeCell ref="J272:J273"/>
    <mergeCell ref="K272:K273"/>
    <mergeCell ref="L272:L273"/>
    <mergeCell ref="M272:M273"/>
    <mergeCell ref="N272:N273"/>
    <mergeCell ref="AA270:AA271"/>
    <mergeCell ref="AB270:AB271"/>
    <mergeCell ref="D272:D273"/>
    <mergeCell ref="E272:E273"/>
    <mergeCell ref="F272:F273"/>
    <mergeCell ref="G272:G273"/>
    <mergeCell ref="H272:H273"/>
    <mergeCell ref="U270:U271"/>
    <mergeCell ref="V270:V271"/>
    <mergeCell ref="W270:W271"/>
    <mergeCell ref="X270:X271"/>
    <mergeCell ref="Y270:Y271"/>
    <mergeCell ref="Z270:Z271"/>
    <mergeCell ref="O270:O271"/>
    <mergeCell ref="P270:P271"/>
    <mergeCell ref="Q270:Q271"/>
    <mergeCell ref="R270:R271"/>
    <mergeCell ref="S270:S271"/>
    <mergeCell ref="T270:T271"/>
    <mergeCell ref="I270:I271"/>
    <mergeCell ref="J270:J271"/>
    <mergeCell ref="K270:K271"/>
    <mergeCell ref="L270:L271"/>
    <mergeCell ref="M270:M271"/>
    <mergeCell ref="N270:N271"/>
    <mergeCell ref="AA272:AA273"/>
    <mergeCell ref="AB272:AB273"/>
    <mergeCell ref="D270:D271"/>
    <mergeCell ref="E270:E271"/>
    <mergeCell ref="F270:F271"/>
    <mergeCell ref="G270:G271"/>
    <mergeCell ref="H270:H271"/>
    <mergeCell ref="U268:U269"/>
    <mergeCell ref="V268:V269"/>
    <mergeCell ref="W268:W269"/>
    <mergeCell ref="X268:X269"/>
    <mergeCell ref="Y268:Y269"/>
    <mergeCell ref="Z268:Z269"/>
    <mergeCell ref="O268:O269"/>
    <mergeCell ref="P268:P269"/>
    <mergeCell ref="Q268:Q269"/>
    <mergeCell ref="R268:R269"/>
    <mergeCell ref="S268:S269"/>
    <mergeCell ref="T268:T269"/>
    <mergeCell ref="I268:I269"/>
    <mergeCell ref="J268:J269"/>
    <mergeCell ref="K268:K269"/>
    <mergeCell ref="L268:L269"/>
    <mergeCell ref="M268:M269"/>
    <mergeCell ref="N268:N269"/>
    <mergeCell ref="Z263:Z264"/>
    <mergeCell ref="AA263:AA264"/>
    <mergeCell ref="AB263:AB264"/>
    <mergeCell ref="D268:D269"/>
    <mergeCell ref="E268:E269"/>
    <mergeCell ref="F268:F269"/>
    <mergeCell ref="G268:G269"/>
    <mergeCell ref="H268:H269"/>
    <mergeCell ref="T263:T264"/>
    <mergeCell ref="U263:U264"/>
    <mergeCell ref="V263:V264"/>
    <mergeCell ref="W263:W264"/>
    <mergeCell ref="X263:X264"/>
    <mergeCell ref="Y263:Y264"/>
    <mergeCell ref="N263:N264"/>
    <mergeCell ref="O263:O264"/>
    <mergeCell ref="P263:P264"/>
    <mergeCell ref="Q263:Q264"/>
    <mergeCell ref="R263:R264"/>
    <mergeCell ref="S263:S264"/>
    <mergeCell ref="H263:H264"/>
    <mergeCell ref="I263:I264"/>
    <mergeCell ref="J263:J264"/>
    <mergeCell ref="K263:K264"/>
    <mergeCell ref="L263:L264"/>
    <mergeCell ref="M263:M264"/>
    <mergeCell ref="AA268:AA269"/>
    <mergeCell ref="AB268:AB269"/>
    <mergeCell ref="D263:D264"/>
    <mergeCell ref="E263:E264"/>
    <mergeCell ref="F263:F264"/>
    <mergeCell ref="G263:G264"/>
    <mergeCell ref="U261:U262"/>
    <mergeCell ref="V261:V262"/>
    <mergeCell ref="W261:W262"/>
    <mergeCell ref="X261:X262"/>
    <mergeCell ref="Y261:Y262"/>
    <mergeCell ref="N261:N262"/>
    <mergeCell ref="O261:O262"/>
    <mergeCell ref="P261:P262"/>
    <mergeCell ref="Q261:Q262"/>
    <mergeCell ref="R261:R262"/>
    <mergeCell ref="S261:S262"/>
    <mergeCell ref="H261:H262"/>
    <mergeCell ref="I261:I262"/>
    <mergeCell ref="J261:J262"/>
    <mergeCell ref="K261:K262"/>
    <mergeCell ref="L261:L262"/>
    <mergeCell ref="M261:M262"/>
    <mergeCell ref="Z259:Z260"/>
    <mergeCell ref="AA259:AA260"/>
    <mergeCell ref="AB259:AB260"/>
    <mergeCell ref="A249:A250"/>
    <mergeCell ref="B249:B250"/>
    <mergeCell ref="C249:C250"/>
    <mergeCell ref="D261:D262"/>
    <mergeCell ref="E261:E262"/>
    <mergeCell ref="F261:F262"/>
    <mergeCell ref="G261:G262"/>
    <mergeCell ref="T259:T260"/>
    <mergeCell ref="U259:U260"/>
    <mergeCell ref="V259:V260"/>
    <mergeCell ref="W259:W260"/>
    <mergeCell ref="X259:X260"/>
    <mergeCell ref="Y259:Y260"/>
    <mergeCell ref="N259:N260"/>
    <mergeCell ref="O259:O260"/>
    <mergeCell ref="P259:P260"/>
    <mergeCell ref="Q259:Q260"/>
    <mergeCell ref="R259:R260"/>
    <mergeCell ref="S259:S260"/>
    <mergeCell ref="H259:H260"/>
    <mergeCell ref="I259:I260"/>
    <mergeCell ref="J259:J260"/>
    <mergeCell ref="K259:K260"/>
    <mergeCell ref="L259:L260"/>
    <mergeCell ref="M259:M260"/>
    <mergeCell ref="Z261:Z262"/>
    <mergeCell ref="AA261:AA262"/>
    <mergeCell ref="AB261:AB262"/>
    <mergeCell ref="T261:T262"/>
    <mergeCell ref="C243:C244"/>
    <mergeCell ref="D259:D260"/>
    <mergeCell ref="E259:E260"/>
    <mergeCell ref="F259:F260"/>
    <mergeCell ref="G259:G260"/>
    <mergeCell ref="T257:T258"/>
    <mergeCell ref="U257:U258"/>
    <mergeCell ref="V257:V258"/>
    <mergeCell ref="W257:W258"/>
    <mergeCell ref="X257:X258"/>
    <mergeCell ref="Y257:Y258"/>
    <mergeCell ref="N257:N258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M257:M258"/>
    <mergeCell ref="Z255:Z256"/>
    <mergeCell ref="AA255:AA256"/>
    <mergeCell ref="AB255:AB256"/>
    <mergeCell ref="A245:A246"/>
    <mergeCell ref="B245:B246"/>
    <mergeCell ref="C245:C246"/>
    <mergeCell ref="D257:D258"/>
    <mergeCell ref="E257:E258"/>
    <mergeCell ref="F257:F258"/>
    <mergeCell ref="G257:G258"/>
    <mergeCell ref="T255:T256"/>
    <mergeCell ref="U255:U256"/>
    <mergeCell ref="V255:V256"/>
    <mergeCell ref="W255:W256"/>
    <mergeCell ref="X255:X256"/>
    <mergeCell ref="Y255:Y256"/>
    <mergeCell ref="N255:N256"/>
    <mergeCell ref="O255:O256"/>
    <mergeCell ref="P255:P256"/>
    <mergeCell ref="Q255:Q256"/>
    <mergeCell ref="R255:R256"/>
    <mergeCell ref="S255:S256"/>
    <mergeCell ref="H255:H256"/>
    <mergeCell ref="I255:I256"/>
    <mergeCell ref="J255:J256"/>
    <mergeCell ref="K255:K256"/>
    <mergeCell ref="L255:L256"/>
    <mergeCell ref="M255:M256"/>
    <mergeCell ref="Z257:Z258"/>
    <mergeCell ref="AA257:AA258"/>
    <mergeCell ref="AB257:AB258"/>
    <mergeCell ref="A247:A248"/>
    <mergeCell ref="D255:D256"/>
    <mergeCell ref="E255:E256"/>
    <mergeCell ref="F255:F256"/>
    <mergeCell ref="G255:G256"/>
    <mergeCell ref="T253:T254"/>
    <mergeCell ref="U253:U254"/>
    <mergeCell ref="V253:V254"/>
    <mergeCell ref="W253:W254"/>
    <mergeCell ref="X253:X254"/>
    <mergeCell ref="Y253:Y254"/>
    <mergeCell ref="N253:N254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M253:M254"/>
    <mergeCell ref="Z251:Z252"/>
    <mergeCell ref="AA251:AA252"/>
    <mergeCell ref="AB251:AB252"/>
    <mergeCell ref="D253:D254"/>
    <mergeCell ref="E253:E254"/>
    <mergeCell ref="F253:F254"/>
    <mergeCell ref="G253:G254"/>
    <mergeCell ref="T251:T252"/>
    <mergeCell ref="U251:U252"/>
    <mergeCell ref="V251:V252"/>
    <mergeCell ref="W251:W252"/>
    <mergeCell ref="X251:X252"/>
    <mergeCell ref="Y251:Y252"/>
    <mergeCell ref="N251:N252"/>
    <mergeCell ref="O251:O252"/>
    <mergeCell ref="P251:P252"/>
    <mergeCell ref="Q251:Q252"/>
    <mergeCell ref="R251:R252"/>
    <mergeCell ref="S251:S252"/>
    <mergeCell ref="H251:H252"/>
    <mergeCell ref="I251:I252"/>
    <mergeCell ref="J251:J252"/>
    <mergeCell ref="K251:K252"/>
    <mergeCell ref="L251:L252"/>
    <mergeCell ref="M251:M252"/>
    <mergeCell ref="Z253:Z254"/>
    <mergeCell ref="AA253:AA254"/>
    <mergeCell ref="AB253:AB254"/>
    <mergeCell ref="D251:D252"/>
    <mergeCell ref="E251:E252"/>
    <mergeCell ref="F251:F252"/>
    <mergeCell ref="G251:G252"/>
    <mergeCell ref="T249:T250"/>
    <mergeCell ref="U249:U250"/>
    <mergeCell ref="V249:V250"/>
    <mergeCell ref="W249:W250"/>
    <mergeCell ref="X249:X250"/>
    <mergeCell ref="Y249:Y250"/>
    <mergeCell ref="N249:N250"/>
    <mergeCell ref="O249:O250"/>
    <mergeCell ref="P249:P250"/>
    <mergeCell ref="Q249:Q250"/>
    <mergeCell ref="R249:R250"/>
    <mergeCell ref="S249:S250"/>
    <mergeCell ref="H249:H250"/>
    <mergeCell ref="I249:I250"/>
    <mergeCell ref="J249:J250"/>
    <mergeCell ref="K249:K250"/>
    <mergeCell ref="L249:L250"/>
    <mergeCell ref="M249:M250"/>
    <mergeCell ref="Z247:Z248"/>
    <mergeCell ref="AA247:AA248"/>
    <mergeCell ref="AB247:AB248"/>
    <mergeCell ref="D249:D250"/>
    <mergeCell ref="E249:E250"/>
    <mergeCell ref="F249:F250"/>
    <mergeCell ref="G249:G250"/>
    <mergeCell ref="T247:T248"/>
    <mergeCell ref="U247:U248"/>
    <mergeCell ref="V247:V248"/>
    <mergeCell ref="W247:W248"/>
    <mergeCell ref="X247:X248"/>
    <mergeCell ref="Y247:Y248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Z249:Z250"/>
    <mergeCell ref="AA249:AA250"/>
    <mergeCell ref="AB249:AB250"/>
    <mergeCell ref="D247:D248"/>
    <mergeCell ref="E247:E248"/>
    <mergeCell ref="F247:F248"/>
    <mergeCell ref="G247:G248"/>
    <mergeCell ref="T245:T246"/>
    <mergeCell ref="U245:U246"/>
    <mergeCell ref="V245:V246"/>
    <mergeCell ref="W245:W246"/>
    <mergeCell ref="X245:X246"/>
    <mergeCell ref="Y245:Y246"/>
    <mergeCell ref="N245:N246"/>
    <mergeCell ref="O245:O246"/>
    <mergeCell ref="P245:P246"/>
    <mergeCell ref="Q245:Q246"/>
    <mergeCell ref="R245:R246"/>
    <mergeCell ref="S245:S246"/>
    <mergeCell ref="H245:H246"/>
    <mergeCell ref="I245:I246"/>
    <mergeCell ref="J245:J246"/>
    <mergeCell ref="K245:K246"/>
    <mergeCell ref="L245:L246"/>
    <mergeCell ref="M245:M246"/>
    <mergeCell ref="Z243:Z244"/>
    <mergeCell ref="AA243:AA244"/>
    <mergeCell ref="AB243:AB244"/>
    <mergeCell ref="D245:D246"/>
    <mergeCell ref="E245:E246"/>
    <mergeCell ref="F245:F246"/>
    <mergeCell ref="G245:G246"/>
    <mergeCell ref="T243:T244"/>
    <mergeCell ref="U243:U244"/>
    <mergeCell ref="V243:V244"/>
    <mergeCell ref="W243:W244"/>
    <mergeCell ref="X243:X244"/>
    <mergeCell ref="Y243:Y244"/>
    <mergeCell ref="N243:N244"/>
    <mergeCell ref="O243:O244"/>
    <mergeCell ref="P243:P244"/>
    <mergeCell ref="Q243:Q244"/>
    <mergeCell ref="R243:R244"/>
    <mergeCell ref="S243:S244"/>
    <mergeCell ref="H243:H244"/>
    <mergeCell ref="I243:I244"/>
    <mergeCell ref="J243:J244"/>
    <mergeCell ref="K243:K244"/>
    <mergeCell ref="L243:L244"/>
    <mergeCell ref="M243:M244"/>
    <mergeCell ref="Z245:Z246"/>
    <mergeCell ref="AA245:AA246"/>
    <mergeCell ref="AB245:AB246"/>
    <mergeCell ref="D243:D244"/>
    <mergeCell ref="E243:E244"/>
    <mergeCell ref="F243:F244"/>
    <mergeCell ref="G243:G244"/>
    <mergeCell ref="S240:S241"/>
    <mergeCell ref="T240:T241"/>
    <mergeCell ref="U240:U241"/>
    <mergeCell ref="V240:V241"/>
    <mergeCell ref="W240:W241"/>
    <mergeCell ref="X240:X241"/>
    <mergeCell ref="M240:M241"/>
    <mergeCell ref="N240:N241"/>
    <mergeCell ref="O240:O241"/>
    <mergeCell ref="P240:P241"/>
    <mergeCell ref="Q240:Q241"/>
    <mergeCell ref="R240:R241"/>
    <mergeCell ref="G240:G241"/>
    <mergeCell ref="H240:H241"/>
    <mergeCell ref="I240:I241"/>
    <mergeCell ref="J240:J241"/>
    <mergeCell ref="K240:K241"/>
    <mergeCell ref="L240:L241"/>
    <mergeCell ref="Y230:Y231"/>
    <mergeCell ref="Z230:Z231"/>
    <mergeCell ref="AA230:AA231"/>
    <mergeCell ref="AB230:AB231"/>
    <mergeCell ref="A228:A229"/>
    <mergeCell ref="B228:B229"/>
    <mergeCell ref="C228:C229"/>
    <mergeCell ref="D240:D241"/>
    <mergeCell ref="E240:E241"/>
    <mergeCell ref="F240:F241"/>
    <mergeCell ref="S230:S231"/>
    <mergeCell ref="T230:T231"/>
    <mergeCell ref="U230:U231"/>
    <mergeCell ref="V230:V231"/>
    <mergeCell ref="W230:W231"/>
    <mergeCell ref="X230:X231"/>
    <mergeCell ref="M230:M231"/>
    <mergeCell ref="N230:N231"/>
    <mergeCell ref="O230:O231"/>
    <mergeCell ref="P230:P231"/>
    <mergeCell ref="Q230:Q231"/>
    <mergeCell ref="R230:R231"/>
    <mergeCell ref="G230:G231"/>
    <mergeCell ref="H230:H231"/>
    <mergeCell ref="I230:I231"/>
    <mergeCell ref="J230:J231"/>
    <mergeCell ref="K230:K231"/>
    <mergeCell ref="L230:L231"/>
    <mergeCell ref="Y240:Y241"/>
    <mergeCell ref="Z240:Z241"/>
    <mergeCell ref="AA240:AA241"/>
    <mergeCell ref="AB240:AB241"/>
    <mergeCell ref="D230:D231"/>
    <mergeCell ref="E230:E231"/>
    <mergeCell ref="F230:F231"/>
    <mergeCell ref="S228:S229"/>
    <mergeCell ref="T228:T229"/>
    <mergeCell ref="U228:U229"/>
    <mergeCell ref="V228:V229"/>
    <mergeCell ref="W228:W229"/>
    <mergeCell ref="X228:X229"/>
    <mergeCell ref="M228:M229"/>
    <mergeCell ref="N228:N229"/>
    <mergeCell ref="O228:O229"/>
    <mergeCell ref="P228:P229"/>
    <mergeCell ref="Q228:Q229"/>
    <mergeCell ref="R228:R229"/>
    <mergeCell ref="G228:G229"/>
    <mergeCell ref="H228:H229"/>
    <mergeCell ref="I228:I229"/>
    <mergeCell ref="J228:J229"/>
    <mergeCell ref="K228:K229"/>
    <mergeCell ref="L228:L229"/>
    <mergeCell ref="Y224:Y225"/>
    <mergeCell ref="Z224:Z225"/>
    <mergeCell ref="AA224:AA225"/>
    <mergeCell ref="AB224:AB225"/>
    <mergeCell ref="A224:A225"/>
    <mergeCell ref="B224:B225"/>
    <mergeCell ref="C224:C225"/>
    <mergeCell ref="D228:D229"/>
    <mergeCell ref="E228:E229"/>
    <mergeCell ref="F228:F229"/>
    <mergeCell ref="S224:S225"/>
    <mergeCell ref="T224:T225"/>
    <mergeCell ref="U224:U225"/>
    <mergeCell ref="V224:V225"/>
    <mergeCell ref="W224:W225"/>
    <mergeCell ref="X224:X225"/>
    <mergeCell ref="M224:M225"/>
    <mergeCell ref="N224:N225"/>
    <mergeCell ref="O224:O225"/>
    <mergeCell ref="P224:P225"/>
    <mergeCell ref="Q224:Q225"/>
    <mergeCell ref="R224:R225"/>
    <mergeCell ref="G224:G225"/>
    <mergeCell ref="H224:H225"/>
    <mergeCell ref="I224:I225"/>
    <mergeCell ref="J224:J225"/>
    <mergeCell ref="K224:K225"/>
    <mergeCell ref="L224:L225"/>
    <mergeCell ref="Y228:Y229"/>
    <mergeCell ref="Z228:Z229"/>
    <mergeCell ref="AA228:AA229"/>
    <mergeCell ref="AB228:AB229"/>
    <mergeCell ref="D224:D225"/>
    <mergeCell ref="E224:E225"/>
    <mergeCell ref="F224:F225"/>
    <mergeCell ref="S222:S223"/>
    <mergeCell ref="T222:T223"/>
    <mergeCell ref="U222:U223"/>
    <mergeCell ref="V222:V223"/>
    <mergeCell ref="W222:W223"/>
    <mergeCell ref="X222:X223"/>
    <mergeCell ref="M222:M223"/>
    <mergeCell ref="N222:N223"/>
    <mergeCell ref="O222:O223"/>
    <mergeCell ref="P222:P223"/>
    <mergeCell ref="Q222:Q223"/>
    <mergeCell ref="R222:R223"/>
    <mergeCell ref="G222:G223"/>
    <mergeCell ref="H222:H223"/>
    <mergeCell ref="I222:I223"/>
    <mergeCell ref="J222:J223"/>
    <mergeCell ref="K222:K223"/>
    <mergeCell ref="L222:L223"/>
    <mergeCell ref="Y220:Y221"/>
    <mergeCell ref="Z220:Z221"/>
    <mergeCell ref="AA220:AA221"/>
    <mergeCell ref="AB220:AB221"/>
    <mergeCell ref="A218:A219"/>
    <mergeCell ref="B218:B219"/>
    <mergeCell ref="C218:C219"/>
    <mergeCell ref="D222:D223"/>
    <mergeCell ref="E222:E223"/>
    <mergeCell ref="F222:F223"/>
    <mergeCell ref="S220:S221"/>
    <mergeCell ref="T220:T221"/>
    <mergeCell ref="U220:U221"/>
    <mergeCell ref="V220:V221"/>
    <mergeCell ref="W220:W221"/>
    <mergeCell ref="X220:X221"/>
    <mergeCell ref="M220:M221"/>
    <mergeCell ref="N220:N221"/>
    <mergeCell ref="O220:O221"/>
    <mergeCell ref="P220:P221"/>
    <mergeCell ref="Q220:Q221"/>
    <mergeCell ref="R220:R221"/>
    <mergeCell ref="G220:G221"/>
    <mergeCell ref="H220:H221"/>
    <mergeCell ref="I220:I221"/>
    <mergeCell ref="J220:J221"/>
    <mergeCell ref="K220:K221"/>
    <mergeCell ref="L220:L221"/>
    <mergeCell ref="Y222:Y223"/>
    <mergeCell ref="Z222:Z223"/>
    <mergeCell ref="AA222:AA223"/>
    <mergeCell ref="AB222:AB223"/>
    <mergeCell ref="D220:D221"/>
    <mergeCell ref="E220:E221"/>
    <mergeCell ref="F220:F221"/>
    <mergeCell ref="S218:S219"/>
    <mergeCell ref="T218:T219"/>
    <mergeCell ref="U218:U219"/>
    <mergeCell ref="V218:V219"/>
    <mergeCell ref="W218:W219"/>
    <mergeCell ref="X218:X219"/>
    <mergeCell ref="M218:M219"/>
    <mergeCell ref="N218:N219"/>
    <mergeCell ref="O218:O219"/>
    <mergeCell ref="P218:P219"/>
    <mergeCell ref="Q218:Q219"/>
    <mergeCell ref="R218:R219"/>
    <mergeCell ref="G218:G219"/>
    <mergeCell ref="H218:H219"/>
    <mergeCell ref="I218:I219"/>
    <mergeCell ref="J218:J219"/>
    <mergeCell ref="K218:K219"/>
    <mergeCell ref="L218:L219"/>
    <mergeCell ref="Y216:Y217"/>
    <mergeCell ref="Z216:Z217"/>
    <mergeCell ref="AA216:AA217"/>
    <mergeCell ref="AB216:AB217"/>
    <mergeCell ref="A214:A215"/>
    <mergeCell ref="B214:B215"/>
    <mergeCell ref="C214:C215"/>
    <mergeCell ref="D218:D219"/>
    <mergeCell ref="E218:E219"/>
    <mergeCell ref="F218:F219"/>
    <mergeCell ref="S216:S217"/>
    <mergeCell ref="T216:T217"/>
    <mergeCell ref="U216:U217"/>
    <mergeCell ref="V216:V217"/>
    <mergeCell ref="W216:W217"/>
    <mergeCell ref="X216:X217"/>
    <mergeCell ref="M216:M217"/>
    <mergeCell ref="N216:N217"/>
    <mergeCell ref="O216:O217"/>
    <mergeCell ref="P216:P217"/>
    <mergeCell ref="Q216:Q217"/>
    <mergeCell ref="R216:R217"/>
    <mergeCell ref="G216:G217"/>
    <mergeCell ref="H216:H217"/>
    <mergeCell ref="I216:I217"/>
    <mergeCell ref="J216:J217"/>
    <mergeCell ref="K216:K217"/>
    <mergeCell ref="L216:L217"/>
    <mergeCell ref="Y218:Y219"/>
    <mergeCell ref="Z218:Z219"/>
    <mergeCell ref="AA218:AA219"/>
    <mergeCell ref="AB218:AB219"/>
    <mergeCell ref="D216:D217"/>
    <mergeCell ref="E216:E217"/>
    <mergeCell ref="F216:F217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Z210:Z211"/>
    <mergeCell ref="AA210:AA211"/>
    <mergeCell ref="AB210:AB211"/>
    <mergeCell ref="A210:A211"/>
    <mergeCell ref="B210:B211"/>
    <mergeCell ref="C210:C211"/>
    <mergeCell ref="D214:D215"/>
    <mergeCell ref="E214:E215"/>
    <mergeCell ref="F214:F215"/>
    <mergeCell ref="S210:S211"/>
    <mergeCell ref="T210:T211"/>
    <mergeCell ref="U210:U211"/>
    <mergeCell ref="V210:V211"/>
    <mergeCell ref="W210:W211"/>
    <mergeCell ref="X210:X211"/>
    <mergeCell ref="M210:M211"/>
    <mergeCell ref="N210:N211"/>
    <mergeCell ref="O210:O211"/>
    <mergeCell ref="P210:P211"/>
    <mergeCell ref="Q210:Q211"/>
    <mergeCell ref="R210:R211"/>
    <mergeCell ref="G210:G211"/>
    <mergeCell ref="H210:H211"/>
    <mergeCell ref="I210:I211"/>
    <mergeCell ref="J210:J211"/>
    <mergeCell ref="K210:K211"/>
    <mergeCell ref="L210:L211"/>
    <mergeCell ref="Y214:Y215"/>
    <mergeCell ref="Z214:Z215"/>
    <mergeCell ref="AA214:AA215"/>
    <mergeCell ref="AB214:AB215"/>
    <mergeCell ref="Z212:Z213"/>
    <mergeCell ref="D210:D211"/>
    <mergeCell ref="E210:E211"/>
    <mergeCell ref="F210:F211"/>
    <mergeCell ref="S208:S209"/>
    <mergeCell ref="T208:T209"/>
    <mergeCell ref="U208:U209"/>
    <mergeCell ref="V208:V209"/>
    <mergeCell ref="W208:W209"/>
    <mergeCell ref="X208:X209"/>
    <mergeCell ref="M208:M209"/>
    <mergeCell ref="N208:N209"/>
    <mergeCell ref="O208:O209"/>
    <mergeCell ref="P208:P209"/>
    <mergeCell ref="Q208:Q209"/>
    <mergeCell ref="R208:R209"/>
    <mergeCell ref="G208:G209"/>
    <mergeCell ref="H208:H209"/>
    <mergeCell ref="I208:I209"/>
    <mergeCell ref="J208:J209"/>
    <mergeCell ref="K208:K209"/>
    <mergeCell ref="L208:L209"/>
    <mergeCell ref="Y202:Y203"/>
    <mergeCell ref="Z202:Z203"/>
    <mergeCell ref="AA202:AA203"/>
    <mergeCell ref="AB202:AB203"/>
    <mergeCell ref="A204:A205"/>
    <mergeCell ref="B204:B205"/>
    <mergeCell ref="C204:C205"/>
    <mergeCell ref="D208:D209"/>
    <mergeCell ref="E208:E209"/>
    <mergeCell ref="F208:F209"/>
    <mergeCell ref="S202:S203"/>
    <mergeCell ref="T202:T203"/>
    <mergeCell ref="U202:U203"/>
    <mergeCell ref="V202:V203"/>
    <mergeCell ref="W202:W203"/>
    <mergeCell ref="X202:X203"/>
    <mergeCell ref="M202:M203"/>
    <mergeCell ref="N202:N203"/>
    <mergeCell ref="O202:O203"/>
    <mergeCell ref="P202:P203"/>
    <mergeCell ref="Q202:Q203"/>
    <mergeCell ref="R202:R203"/>
    <mergeCell ref="G202:G203"/>
    <mergeCell ref="H202:H203"/>
    <mergeCell ref="I202:I203"/>
    <mergeCell ref="J202:J203"/>
    <mergeCell ref="K202:K203"/>
    <mergeCell ref="L202:L203"/>
    <mergeCell ref="Y208:Y209"/>
    <mergeCell ref="Z208:Z209"/>
    <mergeCell ref="AA208:AA209"/>
    <mergeCell ref="AB208:AB209"/>
    <mergeCell ref="I198:I199"/>
    <mergeCell ref="J198:J199"/>
    <mergeCell ref="K198:K199"/>
    <mergeCell ref="L198:L199"/>
    <mergeCell ref="Y200:Y201"/>
    <mergeCell ref="Z200:Z201"/>
    <mergeCell ref="AA200:AA201"/>
    <mergeCell ref="AB200:AB201"/>
    <mergeCell ref="A198:A199"/>
    <mergeCell ref="B198:B199"/>
    <mergeCell ref="C198:C199"/>
    <mergeCell ref="D202:D203"/>
    <mergeCell ref="E202:E203"/>
    <mergeCell ref="F202:F203"/>
    <mergeCell ref="S200:S201"/>
    <mergeCell ref="T200:T201"/>
    <mergeCell ref="U200:U201"/>
    <mergeCell ref="V200:V201"/>
    <mergeCell ref="W200:W201"/>
    <mergeCell ref="X200:X201"/>
    <mergeCell ref="M200:M201"/>
    <mergeCell ref="N200:N201"/>
    <mergeCell ref="O200:O201"/>
    <mergeCell ref="P200:P201"/>
    <mergeCell ref="Q200:Q201"/>
    <mergeCell ref="R200:R201"/>
    <mergeCell ref="G200:G201"/>
    <mergeCell ref="H200:H201"/>
    <mergeCell ref="I200:I201"/>
    <mergeCell ref="J200:J201"/>
    <mergeCell ref="K200:K201"/>
    <mergeCell ref="L200:L201"/>
    <mergeCell ref="H196:H197"/>
    <mergeCell ref="I196:I197"/>
    <mergeCell ref="J196:J197"/>
    <mergeCell ref="K196:K197"/>
    <mergeCell ref="L196:L197"/>
    <mergeCell ref="D196:D197"/>
    <mergeCell ref="E196:E197"/>
    <mergeCell ref="F196:F197"/>
    <mergeCell ref="Y198:Y199"/>
    <mergeCell ref="Z198:Z199"/>
    <mergeCell ref="AA198:AA199"/>
    <mergeCell ref="AB198:AB199"/>
    <mergeCell ref="A196:A197"/>
    <mergeCell ref="B196:B197"/>
    <mergeCell ref="C196:C197"/>
    <mergeCell ref="D200:D201"/>
    <mergeCell ref="E200:E201"/>
    <mergeCell ref="F200:F201"/>
    <mergeCell ref="S198:S199"/>
    <mergeCell ref="T198:T199"/>
    <mergeCell ref="U198:U199"/>
    <mergeCell ref="V198:V199"/>
    <mergeCell ref="W198:W199"/>
    <mergeCell ref="X198:X199"/>
    <mergeCell ref="M198:M199"/>
    <mergeCell ref="N198:N199"/>
    <mergeCell ref="O198:O199"/>
    <mergeCell ref="P198:P199"/>
    <mergeCell ref="Q198:Q199"/>
    <mergeCell ref="R198:R199"/>
    <mergeCell ref="G198:G199"/>
    <mergeCell ref="H198:H199"/>
    <mergeCell ref="Z194:Z195"/>
    <mergeCell ref="AA194:AA195"/>
    <mergeCell ref="AB194:AB195"/>
    <mergeCell ref="Q194:Q195"/>
    <mergeCell ref="R194:R195"/>
    <mergeCell ref="S194:S195"/>
    <mergeCell ref="T194:T195"/>
    <mergeCell ref="U194:U195"/>
    <mergeCell ref="V194:V195"/>
    <mergeCell ref="K194:K195"/>
    <mergeCell ref="L194:L195"/>
    <mergeCell ref="M194:M195"/>
    <mergeCell ref="N194:N195"/>
    <mergeCell ref="O194:O195"/>
    <mergeCell ref="P194:P195"/>
    <mergeCell ref="C194:C195"/>
    <mergeCell ref="D198:D199"/>
    <mergeCell ref="E198:E199"/>
    <mergeCell ref="F198:F199"/>
    <mergeCell ref="S196:S197"/>
    <mergeCell ref="T196:T197"/>
    <mergeCell ref="U196:U197"/>
    <mergeCell ref="V196:V197"/>
    <mergeCell ref="W196:W197"/>
    <mergeCell ref="X196:X197"/>
    <mergeCell ref="M196:M197"/>
    <mergeCell ref="N196:N197"/>
    <mergeCell ref="O196:O197"/>
    <mergeCell ref="P196:P197"/>
    <mergeCell ref="Q196:Q197"/>
    <mergeCell ref="R196:R197"/>
    <mergeCell ref="G196:G197"/>
    <mergeCell ref="Y196:Y197"/>
    <mergeCell ref="Z196:Z197"/>
    <mergeCell ref="AA196:AA197"/>
    <mergeCell ref="AB196:AB197"/>
    <mergeCell ref="D194:D195"/>
    <mergeCell ref="E194:E195"/>
    <mergeCell ref="F194:F195"/>
    <mergeCell ref="G194:G195"/>
    <mergeCell ref="H194:H195"/>
    <mergeCell ref="I194:I195"/>
    <mergeCell ref="J194:J195"/>
    <mergeCell ref="V191:V192"/>
    <mergeCell ref="W191:W192"/>
    <mergeCell ref="X191:X192"/>
    <mergeCell ref="Y191:Y192"/>
    <mergeCell ref="Z191:Z192"/>
    <mergeCell ref="AA191:AA192"/>
    <mergeCell ref="P191:P192"/>
    <mergeCell ref="Q191:Q192"/>
    <mergeCell ref="R191:R192"/>
    <mergeCell ref="S191:S192"/>
    <mergeCell ref="T191:T192"/>
    <mergeCell ref="U191:U192"/>
    <mergeCell ref="J191:J192"/>
    <mergeCell ref="K191:K192"/>
    <mergeCell ref="L191:L192"/>
    <mergeCell ref="M191:M192"/>
    <mergeCell ref="N191:N192"/>
    <mergeCell ref="O191:O192"/>
    <mergeCell ref="W194:W195"/>
    <mergeCell ref="X194:X195"/>
    <mergeCell ref="Y194:Y195"/>
    <mergeCell ref="AB177:AB178"/>
    <mergeCell ref="A187:A188"/>
    <mergeCell ref="B187:B188"/>
    <mergeCell ref="C187:C188"/>
    <mergeCell ref="D191:D192"/>
    <mergeCell ref="E191:E192"/>
    <mergeCell ref="G191:G192"/>
    <mergeCell ref="H191:H192"/>
    <mergeCell ref="I191:I192"/>
    <mergeCell ref="V177:V178"/>
    <mergeCell ref="W177:W178"/>
    <mergeCell ref="X177:X178"/>
    <mergeCell ref="Y177:Y178"/>
    <mergeCell ref="Z177:Z178"/>
    <mergeCell ref="AA177:AA178"/>
    <mergeCell ref="P177:P178"/>
    <mergeCell ref="Q177:Q178"/>
    <mergeCell ref="R177:R178"/>
    <mergeCell ref="S177:S178"/>
    <mergeCell ref="T177:T178"/>
    <mergeCell ref="U177:U178"/>
    <mergeCell ref="J177:J178"/>
    <mergeCell ref="K177:K178"/>
    <mergeCell ref="L177:L178"/>
    <mergeCell ref="M177:M178"/>
    <mergeCell ref="N177:N178"/>
    <mergeCell ref="O177:O178"/>
    <mergeCell ref="AB191:AB192"/>
    <mergeCell ref="D179:D180"/>
    <mergeCell ref="E179:E180"/>
    <mergeCell ref="F179:F180"/>
    <mergeCell ref="U179:U180"/>
    <mergeCell ref="AB175:AB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V175:V176"/>
    <mergeCell ref="W175:W176"/>
    <mergeCell ref="X175:X176"/>
    <mergeCell ref="Y175:Y176"/>
    <mergeCell ref="Z175:Z176"/>
    <mergeCell ref="AA175:AA176"/>
    <mergeCell ref="P175:P176"/>
    <mergeCell ref="Q175:Q176"/>
    <mergeCell ref="R175:R176"/>
    <mergeCell ref="S175:S176"/>
    <mergeCell ref="T175:T176"/>
    <mergeCell ref="U175:U176"/>
    <mergeCell ref="J175:J176"/>
    <mergeCell ref="K175:K176"/>
    <mergeCell ref="L175:L176"/>
    <mergeCell ref="M175:M176"/>
    <mergeCell ref="N175:N176"/>
    <mergeCell ref="O175:O176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V171:V172"/>
    <mergeCell ref="W171:W172"/>
    <mergeCell ref="X171:X172"/>
    <mergeCell ref="Y171:Y172"/>
    <mergeCell ref="Z171:Z172"/>
    <mergeCell ref="AA171:AA172"/>
    <mergeCell ref="P171:P172"/>
    <mergeCell ref="Q171:Q172"/>
    <mergeCell ref="R171:R172"/>
    <mergeCell ref="S171:S172"/>
    <mergeCell ref="T171:T172"/>
    <mergeCell ref="U171:U172"/>
    <mergeCell ref="J171:J172"/>
    <mergeCell ref="K171:K172"/>
    <mergeCell ref="L171:L172"/>
    <mergeCell ref="M171:M172"/>
    <mergeCell ref="N171:N172"/>
    <mergeCell ref="O171:O172"/>
    <mergeCell ref="E171:E172"/>
    <mergeCell ref="F171:F172"/>
    <mergeCell ref="G171:G172"/>
    <mergeCell ref="H171:H172"/>
    <mergeCell ref="I171:I172"/>
    <mergeCell ref="Z173:Z174"/>
    <mergeCell ref="AA173:AA174"/>
    <mergeCell ref="P173:P174"/>
    <mergeCell ref="Q173:Q174"/>
    <mergeCell ref="A159:B160"/>
    <mergeCell ref="C159:C160"/>
    <mergeCell ref="D159:D160"/>
    <mergeCell ref="E159:E160"/>
    <mergeCell ref="F159:F160"/>
    <mergeCell ref="G159:G160"/>
    <mergeCell ref="H159:H160"/>
    <mergeCell ref="I159:I160"/>
    <mergeCell ref="U156:U157"/>
    <mergeCell ref="V156:V157"/>
    <mergeCell ref="W156:W157"/>
    <mergeCell ref="X156:X157"/>
    <mergeCell ref="Y156:Y157"/>
    <mergeCell ref="Z156:Z157"/>
    <mergeCell ref="O156:O157"/>
    <mergeCell ref="P156:P157"/>
    <mergeCell ref="Q156:Q157"/>
    <mergeCell ref="R156:R157"/>
    <mergeCell ref="S156:S157"/>
    <mergeCell ref="T156:T157"/>
    <mergeCell ref="I156:I157"/>
    <mergeCell ref="J156:J157"/>
    <mergeCell ref="K156:K157"/>
    <mergeCell ref="L156:L157"/>
    <mergeCell ref="M156:M157"/>
    <mergeCell ref="N156:N157"/>
    <mergeCell ref="A156:A157"/>
    <mergeCell ref="B156:B157"/>
    <mergeCell ref="C156:C157"/>
    <mergeCell ref="D156:D157"/>
    <mergeCell ref="E156:E157"/>
    <mergeCell ref="F156:F157"/>
    <mergeCell ref="AA152:AA153"/>
    <mergeCell ref="AB152:AB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U152:U153"/>
    <mergeCell ref="V152:V153"/>
    <mergeCell ref="W152:W153"/>
    <mergeCell ref="X152:X153"/>
    <mergeCell ref="Y152:Y153"/>
    <mergeCell ref="Z152:Z153"/>
    <mergeCell ref="O152:O153"/>
    <mergeCell ref="P152:P153"/>
    <mergeCell ref="Q152:Q153"/>
    <mergeCell ref="R152:R153"/>
    <mergeCell ref="S152:S153"/>
    <mergeCell ref="T152:T153"/>
    <mergeCell ref="I152:I153"/>
    <mergeCell ref="J152:J153"/>
    <mergeCell ref="K152:K153"/>
    <mergeCell ref="L152:L153"/>
    <mergeCell ref="M152:M153"/>
    <mergeCell ref="N152:N153"/>
    <mergeCell ref="AA150:AA151"/>
    <mergeCell ref="AB150:AB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U150:U151"/>
    <mergeCell ref="V150:V151"/>
    <mergeCell ref="W150:W151"/>
    <mergeCell ref="X150:X151"/>
    <mergeCell ref="Y150:Y151"/>
    <mergeCell ref="Z150:Z151"/>
    <mergeCell ref="O150:O151"/>
    <mergeCell ref="P150:P151"/>
    <mergeCell ref="Q150:Q151"/>
    <mergeCell ref="R150:R151"/>
    <mergeCell ref="S150:S151"/>
    <mergeCell ref="T150:T151"/>
    <mergeCell ref="I150:I151"/>
    <mergeCell ref="J150:J151"/>
    <mergeCell ref="K150:K151"/>
    <mergeCell ref="L150:L151"/>
    <mergeCell ref="M150:M151"/>
    <mergeCell ref="N150:N151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U148:U149"/>
    <mergeCell ref="V148:V149"/>
    <mergeCell ref="W148:W149"/>
    <mergeCell ref="X148:X149"/>
    <mergeCell ref="Y148:Y149"/>
    <mergeCell ref="Z148:Z149"/>
    <mergeCell ref="O148:O149"/>
    <mergeCell ref="P148:P149"/>
    <mergeCell ref="Q148:Q149"/>
    <mergeCell ref="R148:R149"/>
    <mergeCell ref="S148:S149"/>
    <mergeCell ref="T148:T149"/>
    <mergeCell ref="I148:I149"/>
    <mergeCell ref="J148:J149"/>
    <mergeCell ref="K148:K149"/>
    <mergeCell ref="L148:L149"/>
    <mergeCell ref="M148:M149"/>
    <mergeCell ref="N148:N149"/>
    <mergeCell ref="AA145:AA146"/>
    <mergeCell ref="AB145:AB146"/>
    <mergeCell ref="A148:B149"/>
    <mergeCell ref="C148:C149"/>
    <mergeCell ref="D148:D149"/>
    <mergeCell ref="E148:E149"/>
    <mergeCell ref="F148:F149"/>
    <mergeCell ref="G148:G149"/>
    <mergeCell ref="H148:H149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H145:H146"/>
    <mergeCell ref="I145:I146"/>
    <mergeCell ref="J145:J146"/>
    <mergeCell ref="K145:K146"/>
    <mergeCell ref="L145:L146"/>
    <mergeCell ref="M145:M146"/>
    <mergeCell ref="AA148:AA149"/>
    <mergeCell ref="AB148:AB149"/>
    <mergeCell ref="A145:A146"/>
    <mergeCell ref="B145:B146"/>
    <mergeCell ref="C145:C146"/>
    <mergeCell ref="D145:D146"/>
    <mergeCell ref="E145:E146"/>
    <mergeCell ref="F145:F146"/>
    <mergeCell ref="G145:G146"/>
    <mergeCell ref="T143:T144"/>
    <mergeCell ref="U143:U144"/>
    <mergeCell ref="V143:V144"/>
    <mergeCell ref="W143:W144"/>
    <mergeCell ref="X143:X144"/>
    <mergeCell ref="Y143:Y144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AA141:AA142"/>
    <mergeCell ref="AB141:AB142"/>
    <mergeCell ref="A143:A144"/>
    <mergeCell ref="B143:B144"/>
    <mergeCell ref="C143:C144"/>
    <mergeCell ref="D143:D144"/>
    <mergeCell ref="E143:E144"/>
    <mergeCell ref="F143:F144"/>
    <mergeCell ref="G143:G144"/>
    <mergeCell ref="T141:T142"/>
    <mergeCell ref="U141:U142"/>
    <mergeCell ref="V141:V142"/>
    <mergeCell ref="W141:W142"/>
    <mergeCell ref="X141:X142"/>
    <mergeCell ref="Y141:Y142"/>
    <mergeCell ref="N141:N142"/>
    <mergeCell ref="O141:O142"/>
    <mergeCell ref="P141:P142"/>
    <mergeCell ref="Q141:Q142"/>
    <mergeCell ref="R141:R142"/>
    <mergeCell ref="S141:S142"/>
    <mergeCell ref="H141:H142"/>
    <mergeCell ref="I141:I142"/>
    <mergeCell ref="J141:J142"/>
    <mergeCell ref="K141:K142"/>
    <mergeCell ref="L141:L142"/>
    <mergeCell ref="M141:M142"/>
    <mergeCell ref="Z143:Z144"/>
    <mergeCell ref="AA143:AA144"/>
    <mergeCell ref="AB143:AB144"/>
    <mergeCell ref="A141:A142"/>
    <mergeCell ref="B141:B142"/>
    <mergeCell ref="C141:C142"/>
    <mergeCell ref="D141:D142"/>
    <mergeCell ref="E141:E142"/>
    <mergeCell ref="F141:F142"/>
    <mergeCell ref="G141:G142"/>
    <mergeCell ref="T139:T140"/>
    <mergeCell ref="U139:U140"/>
    <mergeCell ref="V139:V140"/>
    <mergeCell ref="W139:W140"/>
    <mergeCell ref="X139:X140"/>
    <mergeCell ref="Y139:Y140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AA137:AA138"/>
    <mergeCell ref="AB137:AB138"/>
    <mergeCell ref="A139:A140"/>
    <mergeCell ref="B139:B140"/>
    <mergeCell ref="C139:C140"/>
    <mergeCell ref="D139:D140"/>
    <mergeCell ref="E139:E140"/>
    <mergeCell ref="F139:F140"/>
    <mergeCell ref="G139:G140"/>
    <mergeCell ref="T137:T138"/>
    <mergeCell ref="U137:U138"/>
    <mergeCell ref="V137:V138"/>
    <mergeCell ref="W137:W138"/>
    <mergeCell ref="X137:X138"/>
    <mergeCell ref="Y137:Y138"/>
    <mergeCell ref="N137:N138"/>
    <mergeCell ref="O137:O138"/>
    <mergeCell ref="P137:P138"/>
    <mergeCell ref="Q137:Q138"/>
    <mergeCell ref="R137:R138"/>
    <mergeCell ref="S137:S138"/>
    <mergeCell ref="H137:H138"/>
    <mergeCell ref="I137:I138"/>
    <mergeCell ref="J137:J138"/>
    <mergeCell ref="K137:K138"/>
    <mergeCell ref="L137:L138"/>
    <mergeCell ref="M137:M138"/>
    <mergeCell ref="Z139:Z140"/>
    <mergeCell ref="AA139:AA140"/>
    <mergeCell ref="AB139:AB140"/>
    <mergeCell ref="A137:A138"/>
    <mergeCell ref="B137:B138"/>
    <mergeCell ref="C137:C138"/>
    <mergeCell ref="D137:D138"/>
    <mergeCell ref="E137:E138"/>
    <mergeCell ref="F137:F138"/>
    <mergeCell ref="G137:G138"/>
    <mergeCell ref="T135:T136"/>
    <mergeCell ref="U135:U136"/>
    <mergeCell ref="V135:V136"/>
    <mergeCell ref="W135:W136"/>
    <mergeCell ref="X135:X136"/>
    <mergeCell ref="Y135:Y136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A135:B136"/>
    <mergeCell ref="C135:C136"/>
    <mergeCell ref="D135:D136"/>
    <mergeCell ref="E135:E136"/>
    <mergeCell ref="F135:F136"/>
    <mergeCell ref="G135:G136"/>
    <mergeCell ref="Z135:Z136"/>
    <mergeCell ref="AA135:AA136"/>
    <mergeCell ref="AB135:AB136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130:A131"/>
    <mergeCell ref="B130:B131"/>
    <mergeCell ref="C130:C131"/>
    <mergeCell ref="A132:A133"/>
    <mergeCell ref="B132:B133"/>
    <mergeCell ref="Y126:Y127"/>
    <mergeCell ref="Z126:Z127"/>
    <mergeCell ref="AA126:AA127"/>
    <mergeCell ref="AB126:AB127"/>
    <mergeCell ref="A128:A129"/>
    <mergeCell ref="B128:B129"/>
    <mergeCell ref="C128:C129"/>
    <mergeCell ref="D128:D129"/>
    <mergeCell ref="E128:E129"/>
    <mergeCell ref="F128:F129"/>
    <mergeCell ref="S126:S127"/>
    <mergeCell ref="T126:T127"/>
    <mergeCell ref="U126:U127"/>
    <mergeCell ref="V126:V127"/>
    <mergeCell ref="W126:W127"/>
    <mergeCell ref="X126:X127"/>
    <mergeCell ref="M126:M127"/>
    <mergeCell ref="N126:N127"/>
    <mergeCell ref="O126:O127"/>
    <mergeCell ref="P126:P127"/>
    <mergeCell ref="Q126:Q127"/>
    <mergeCell ref="R126:R127"/>
    <mergeCell ref="G126:G127"/>
    <mergeCell ref="H126:H127"/>
    <mergeCell ref="I126:I127"/>
    <mergeCell ref="J126:J127"/>
    <mergeCell ref="K126:K127"/>
    <mergeCell ref="L126:L127"/>
    <mergeCell ref="Y128:Y129"/>
    <mergeCell ref="Z128:Z129"/>
    <mergeCell ref="AA128:AA129"/>
    <mergeCell ref="AB128:AB129"/>
    <mergeCell ref="A126:A127"/>
    <mergeCell ref="B126:B127"/>
    <mergeCell ref="C126:C127"/>
    <mergeCell ref="D126:D127"/>
    <mergeCell ref="E126:E127"/>
    <mergeCell ref="F126:F127"/>
    <mergeCell ref="S122:S123"/>
    <mergeCell ref="T122:T123"/>
    <mergeCell ref="U122:U123"/>
    <mergeCell ref="V122:V123"/>
    <mergeCell ref="W122:W123"/>
    <mergeCell ref="X122:X123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3"/>
    <mergeCell ref="K122:K123"/>
    <mergeCell ref="L122:L123"/>
    <mergeCell ref="A124:A125"/>
    <mergeCell ref="B124:B125"/>
    <mergeCell ref="C124:C125"/>
    <mergeCell ref="D124:D125"/>
    <mergeCell ref="E124:E125"/>
    <mergeCell ref="F124:F125"/>
    <mergeCell ref="M124:M125"/>
    <mergeCell ref="N124:N125"/>
    <mergeCell ref="Y120:Y121"/>
    <mergeCell ref="Z120:Z121"/>
    <mergeCell ref="AA120:AA121"/>
    <mergeCell ref="AB120:AB121"/>
    <mergeCell ref="A122:A123"/>
    <mergeCell ref="B122:B123"/>
    <mergeCell ref="C122:C123"/>
    <mergeCell ref="D122:D123"/>
    <mergeCell ref="E122:E123"/>
    <mergeCell ref="F122:F123"/>
    <mergeCell ref="S120:S121"/>
    <mergeCell ref="T120:T121"/>
    <mergeCell ref="U120:U121"/>
    <mergeCell ref="V120:V121"/>
    <mergeCell ref="W120:W121"/>
    <mergeCell ref="X120:X121"/>
    <mergeCell ref="M120:M121"/>
    <mergeCell ref="N120:N121"/>
    <mergeCell ref="O120:O121"/>
    <mergeCell ref="P120:P121"/>
    <mergeCell ref="Q120:Q121"/>
    <mergeCell ref="R120:R121"/>
    <mergeCell ref="G120:G121"/>
    <mergeCell ref="H120:H121"/>
    <mergeCell ref="I120:I121"/>
    <mergeCell ref="J120:J121"/>
    <mergeCell ref="K120:K121"/>
    <mergeCell ref="L120:L121"/>
    <mergeCell ref="Y122:Y123"/>
    <mergeCell ref="Z122:Z123"/>
    <mergeCell ref="AA122:AA123"/>
    <mergeCell ref="AB122:AB123"/>
    <mergeCell ref="A120:A121"/>
    <mergeCell ref="B120:B121"/>
    <mergeCell ref="C120:C121"/>
    <mergeCell ref="D120:D121"/>
    <mergeCell ref="E120:E121"/>
    <mergeCell ref="F120:F121"/>
    <mergeCell ref="S118:S119"/>
    <mergeCell ref="T118:T119"/>
    <mergeCell ref="U118:U119"/>
    <mergeCell ref="V118:V119"/>
    <mergeCell ref="W118:W119"/>
    <mergeCell ref="X118:X119"/>
    <mergeCell ref="M118:M119"/>
    <mergeCell ref="N118:N119"/>
    <mergeCell ref="O118:O119"/>
    <mergeCell ref="P118:P119"/>
    <mergeCell ref="Q118:Q119"/>
    <mergeCell ref="R118:R119"/>
    <mergeCell ref="G118:G119"/>
    <mergeCell ref="H118:H119"/>
    <mergeCell ref="I118:I119"/>
    <mergeCell ref="J118:J119"/>
    <mergeCell ref="K118:K119"/>
    <mergeCell ref="L118:L119"/>
    <mergeCell ref="A118:A119"/>
    <mergeCell ref="B118:B119"/>
    <mergeCell ref="C118:C119"/>
    <mergeCell ref="D118:D119"/>
    <mergeCell ref="E118:E119"/>
    <mergeCell ref="F118:F119"/>
    <mergeCell ref="X116:X117"/>
    <mergeCell ref="Y116:Y117"/>
    <mergeCell ref="Z116:Z117"/>
    <mergeCell ref="AA116:AA117"/>
    <mergeCell ref="AB116:AB117"/>
    <mergeCell ref="Q116:Q117"/>
    <mergeCell ref="R116:R117"/>
    <mergeCell ref="S116:S117"/>
    <mergeCell ref="T116:T117"/>
    <mergeCell ref="U116:U117"/>
    <mergeCell ref="V116:V117"/>
    <mergeCell ref="K116:K117"/>
    <mergeCell ref="L116:L117"/>
    <mergeCell ref="M116:M117"/>
    <mergeCell ref="N116:N117"/>
    <mergeCell ref="O116:O117"/>
    <mergeCell ref="P116:P117"/>
    <mergeCell ref="Y118:Y119"/>
    <mergeCell ref="Z118:Z119"/>
    <mergeCell ref="AA118:AA119"/>
    <mergeCell ref="AB118:AB119"/>
    <mergeCell ref="A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V113:V114"/>
    <mergeCell ref="W113:W114"/>
    <mergeCell ref="X113:X114"/>
    <mergeCell ref="Y113:Y114"/>
    <mergeCell ref="Z113:Z114"/>
    <mergeCell ref="AA113:AA114"/>
    <mergeCell ref="P113:P114"/>
    <mergeCell ref="Q113:Q114"/>
    <mergeCell ref="R113:R114"/>
    <mergeCell ref="S113:S114"/>
    <mergeCell ref="T113:T114"/>
    <mergeCell ref="U113:U114"/>
    <mergeCell ref="J113:J114"/>
    <mergeCell ref="K113:K114"/>
    <mergeCell ref="L113:L114"/>
    <mergeCell ref="M113:M114"/>
    <mergeCell ref="N113:N114"/>
    <mergeCell ref="O113:O114"/>
    <mergeCell ref="W116:W117"/>
    <mergeCell ref="AB111:AB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V111:V112"/>
    <mergeCell ref="W111:W112"/>
    <mergeCell ref="X111:X112"/>
    <mergeCell ref="Y111:Y112"/>
    <mergeCell ref="Z111:Z112"/>
    <mergeCell ref="AA111:AA112"/>
    <mergeCell ref="P111:P112"/>
    <mergeCell ref="Q111:Q112"/>
    <mergeCell ref="R111:R112"/>
    <mergeCell ref="S111:S112"/>
    <mergeCell ref="T111:T112"/>
    <mergeCell ref="U111:U112"/>
    <mergeCell ref="J111:J112"/>
    <mergeCell ref="K111:K112"/>
    <mergeCell ref="L111:L112"/>
    <mergeCell ref="M111:M112"/>
    <mergeCell ref="N111:N112"/>
    <mergeCell ref="O111:O112"/>
    <mergeCell ref="AB113:AB114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V109:V110"/>
    <mergeCell ref="W109:W110"/>
    <mergeCell ref="X109:X110"/>
    <mergeCell ref="Y109:Y110"/>
    <mergeCell ref="Z109:Z110"/>
    <mergeCell ref="AA109:AA110"/>
    <mergeCell ref="P109:P110"/>
    <mergeCell ref="Q109:Q110"/>
    <mergeCell ref="R109:R110"/>
    <mergeCell ref="S109:S110"/>
    <mergeCell ref="T109:T110"/>
    <mergeCell ref="U109:U110"/>
    <mergeCell ref="J109:J110"/>
    <mergeCell ref="K109:K110"/>
    <mergeCell ref="L109:L110"/>
    <mergeCell ref="M109:M110"/>
    <mergeCell ref="N109:N110"/>
    <mergeCell ref="O109:O110"/>
    <mergeCell ref="AA106:AA107"/>
    <mergeCell ref="AB106:AB107"/>
    <mergeCell ref="A109:B110"/>
    <mergeCell ref="C109:C110"/>
    <mergeCell ref="D109:D110"/>
    <mergeCell ref="E109:E110"/>
    <mergeCell ref="F109:F110"/>
    <mergeCell ref="G109:G110"/>
    <mergeCell ref="H109:H110"/>
    <mergeCell ref="I109:I110"/>
    <mergeCell ref="U106:U107"/>
    <mergeCell ref="V106:V107"/>
    <mergeCell ref="W106:W107"/>
    <mergeCell ref="X106:X107"/>
    <mergeCell ref="Y106:Y107"/>
    <mergeCell ref="Z106:Z107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AB109:AB110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U104:U105"/>
    <mergeCell ref="V104:V105"/>
    <mergeCell ref="W104:W105"/>
    <mergeCell ref="X104:X105"/>
    <mergeCell ref="Y104:Y105"/>
    <mergeCell ref="Z104:Z105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AA102:AA103"/>
    <mergeCell ref="AB102:AB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U102:U103"/>
    <mergeCell ref="V102:V103"/>
    <mergeCell ref="W102:W103"/>
    <mergeCell ref="X102:X103"/>
    <mergeCell ref="Y102:Y103"/>
    <mergeCell ref="Z102:Z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AA104:AA105"/>
    <mergeCell ref="AB104:AB105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AA98:AA99"/>
    <mergeCell ref="AB98:AB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AA100:AA101"/>
    <mergeCell ref="AB100:AB101"/>
    <mergeCell ref="A98:A99"/>
    <mergeCell ref="B98:B99"/>
    <mergeCell ref="C98:C99"/>
    <mergeCell ref="D98:D99"/>
    <mergeCell ref="E98:E99"/>
    <mergeCell ref="F98:F99"/>
    <mergeCell ref="G98:G99"/>
    <mergeCell ref="H98:H99"/>
    <mergeCell ref="U96:U97"/>
    <mergeCell ref="V96:V97"/>
    <mergeCell ref="W96:W97"/>
    <mergeCell ref="X96:X97"/>
    <mergeCell ref="Y96:Y97"/>
    <mergeCell ref="Z96:Z97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Z93:Z94"/>
    <mergeCell ref="AA93:AA94"/>
    <mergeCell ref="AB93:AB94"/>
    <mergeCell ref="A96:B97"/>
    <mergeCell ref="C96:C97"/>
    <mergeCell ref="D96:D97"/>
    <mergeCell ref="E96:E97"/>
    <mergeCell ref="F96:F97"/>
    <mergeCell ref="G96:G97"/>
    <mergeCell ref="H96:H97"/>
    <mergeCell ref="T93:T94"/>
    <mergeCell ref="U93:U94"/>
    <mergeCell ref="V93:V94"/>
    <mergeCell ref="W93:W94"/>
    <mergeCell ref="X93:X94"/>
    <mergeCell ref="Y93:Y94"/>
    <mergeCell ref="N93:N94"/>
    <mergeCell ref="O93:O94"/>
    <mergeCell ref="P93:P94"/>
    <mergeCell ref="Q93:Q94"/>
    <mergeCell ref="R93:R94"/>
    <mergeCell ref="S93:S94"/>
    <mergeCell ref="H93:H94"/>
    <mergeCell ref="I93:I94"/>
    <mergeCell ref="J93:J94"/>
    <mergeCell ref="K93:K94"/>
    <mergeCell ref="L93:L94"/>
    <mergeCell ref="M93:M94"/>
    <mergeCell ref="AA96:AA97"/>
    <mergeCell ref="AB96:AB97"/>
    <mergeCell ref="A93:A94"/>
    <mergeCell ref="B93:B94"/>
    <mergeCell ref="C93:C94"/>
    <mergeCell ref="D93:D94"/>
    <mergeCell ref="E93:E94"/>
    <mergeCell ref="F93:F94"/>
    <mergeCell ref="G93:G94"/>
    <mergeCell ref="T91:T92"/>
    <mergeCell ref="U91:U92"/>
    <mergeCell ref="V91:V92"/>
    <mergeCell ref="W91:W92"/>
    <mergeCell ref="X91:X92"/>
    <mergeCell ref="Y91:Y9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Z89:Z90"/>
    <mergeCell ref="AA89:AA90"/>
    <mergeCell ref="AB89:AB90"/>
    <mergeCell ref="A91:A92"/>
    <mergeCell ref="B91:B92"/>
    <mergeCell ref="C91:C92"/>
    <mergeCell ref="D91:D92"/>
    <mergeCell ref="E91:E92"/>
    <mergeCell ref="F91:F92"/>
    <mergeCell ref="G91:G92"/>
    <mergeCell ref="T89:T90"/>
    <mergeCell ref="U89:U90"/>
    <mergeCell ref="V89:V90"/>
    <mergeCell ref="W89:W90"/>
    <mergeCell ref="X89:X90"/>
    <mergeCell ref="Y89:Y90"/>
    <mergeCell ref="N89:N90"/>
    <mergeCell ref="O89:O90"/>
    <mergeCell ref="P89:P90"/>
    <mergeCell ref="Q89:Q90"/>
    <mergeCell ref="R89:R90"/>
    <mergeCell ref="S89:S90"/>
    <mergeCell ref="H89:H90"/>
    <mergeCell ref="I89:I90"/>
    <mergeCell ref="J89:J90"/>
    <mergeCell ref="K89:K90"/>
    <mergeCell ref="L89:L90"/>
    <mergeCell ref="M89:M90"/>
    <mergeCell ref="Z91:Z92"/>
    <mergeCell ref="AA91:AA92"/>
    <mergeCell ref="AB91:AB92"/>
    <mergeCell ref="A89:A90"/>
    <mergeCell ref="B89:B90"/>
    <mergeCell ref="C89:C90"/>
    <mergeCell ref="D89:D90"/>
    <mergeCell ref="E89:E90"/>
    <mergeCell ref="F89:F90"/>
    <mergeCell ref="G89:G90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Z85:Z86"/>
    <mergeCell ref="AA85:AA86"/>
    <mergeCell ref="AB85:AB86"/>
    <mergeCell ref="A87:A88"/>
    <mergeCell ref="B87:B88"/>
    <mergeCell ref="C87:C88"/>
    <mergeCell ref="D87:D88"/>
    <mergeCell ref="E87:E88"/>
    <mergeCell ref="F87:F88"/>
    <mergeCell ref="G87:G88"/>
    <mergeCell ref="T85:T86"/>
    <mergeCell ref="U85:U86"/>
    <mergeCell ref="V85:V86"/>
    <mergeCell ref="W85:W86"/>
    <mergeCell ref="X85:X86"/>
    <mergeCell ref="Y85:Y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Z87:Z88"/>
    <mergeCell ref="AA87:AA88"/>
    <mergeCell ref="AB87:AB88"/>
    <mergeCell ref="Y80:Y81"/>
    <mergeCell ref="Z80:Z81"/>
    <mergeCell ref="AA80:AA81"/>
    <mergeCell ref="AB80:AB81"/>
    <mergeCell ref="A85:B86"/>
    <mergeCell ref="C85:C86"/>
    <mergeCell ref="D85:D86"/>
    <mergeCell ref="E85:E86"/>
    <mergeCell ref="F85:F86"/>
    <mergeCell ref="G85:G86"/>
    <mergeCell ref="S80:S81"/>
    <mergeCell ref="T80:T81"/>
    <mergeCell ref="U80:U81"/>
    <mergeCell ref="V80:V81"/>
    <mergeCell ref="W80:W81"/>
    <mergeCell ref="X80:X81"/>
    <mergeCell ref="M80:M81"/>
    <mergeCell ref="N80:N81"/>
    <mergeCell ref="O80:O81"/>
    <mergeCell ref="P80:P81"/>
    <mergeCell ref="Q80:Q81"/>
    <mergeCell ref="R80:R81"/>
    <mergeCell ref="G80:G81"/>
    <mergeCell ref="H80:H81"/>
    <mergeCell ref="I80:I81"/>
    <mergeCell ref="J80:J81"/>
    <mergeCell ref="K80:K81"/>
    <mergeCell ref="L80:L81"/>
    <mergeCell ref="A80:A81"/>
    <mergeCell ref="C80:C81"/>
    <mergeCell ref="E80:E81"/>
    <mergeCell ref="F80:F81"/>
    <mergeCell ref="C60:C61"/>
    <mergeCell ref="E60:E61"/>
    <mergeCell ref="D60:D61"/>
    <mergeCell ref="D62:D63"/>
    <mergeCell ref="D64:D65"/>
    <mergeCell ref="D66:D67"/>
    <mergeCell ref="D68:D69"/>
    <mergeCell ref="A78:A79"/>
    <mergeCell ref="B78:B79"/>
    <mergeCell ref="C78:C79"/>
    <mergeCell ref="E78:E79"/>
    <mergeCell ref="A76:A77"/>
    <mergeCell ref="B76:B77"/>
    <mergeCell ref="C76:C77"/>
    <mergeCell ref="E76:E77"/>
    <mergeCell ref="A74:A75"/>
    <mergeCell ref="B74:B75"/>
    <mergeCell ref="C74:C75"/>
    <mergeCell ref="E74:E75"/>
    <mergeCell ref="A72:A73"/>
    <mergeCell ref="B72:B73"/>
    <mergeCell ref="C72:C73"/>
    <mergeCell ref="E72:E73"/>
    <mergeCell ref="A70:A71"/>
    <mergeCell ref="B70:B71"/>
    <mergeCell ref="C70:C71"/>
    <mergeCell ref="E70:E71"/>
    <mergeCell ref="D70:D71"/>
    <mergeCell ref="D72:D73"/>
    <mergeCell ref="D74:D75"/>
    <mergeCell ref="D76:D77"/>
    <mergeCell ref="D78:D79"/>
    <mergeCell ref="AA58:AA59"/>
    <mergeCell ref="AB58:AB59"/>
    <mergeCell ref="Q58:Q59"/>
    <mergeCell ref="R58:R59"/>
    <mergeCell ref="S58:S59"/>
    <mergeCell ref="T58:T59"/>
    <mergeCell ref="U58:U59"/>
    <mergeCell ref="V58:V59"/>
    <mergeCell ref="K58:K59"/>
    <mergeCell ref="L58:L59"/>
    <mergeCell ref="M58:M59"/>
    <mergeCell ref="N58:N59"/>
    <mergeCell ref="O58:O59"/>
    <mergeCell ref="P58:P59"/>
    <mergeCell ref="A68:A69"/>
    <mergeCell ref="B68:B69"/>
    <mergeCell ref="C68:C69"/>
    <mergeCell ref="E68:E69"/>
    <mergeCell ref="A66:A67"/>
    <mergeCell ref="B66:B67"/>
    <mergeCell ref="C66:C67"/>
    <mergeCell ref="E66:E67"/>
    <mergeCell ref="A64:A65"/>
    <mergeCell ref="B64:B65"/>
    <mergeCell ref="C64:C65"/>
    <mergeCell ref="E64:E65"/>
    <mergeCell ref="A62:A63"/>
    <mergeCell ref="B62:B63"/>
    <mergeCell ref="C62:C63"/>
    <mergeCell ref="E62:E63"/>
    <mergeCell ref="A60:A61"/>
    <mergeCell ref="B60:B61"/>
    <mergeCell ref="AB55:AB56"/>
    <mergeCell ref="A58:B59"/>
    <mergeCell ref="C58:C59"/>
    <mergeCell ref="D58:D59"/>
    <mergeCell ref="E58:E59"/>
    <mergeCell ref="F58:F59"/>
    <mergeCell ref="G58:G59"/>
    <mergeCell ref="H58:H59"/>
    <mergeCell ref="I58:I59"/>
    <mergeCell ref="J58:J59"/>
    <mergeCell ref="V55:V56"/>
    <mergeCell ref="W55:W56"/>
    <mergeCell ref="X55:X56"/>
    <mergeCell ref="Y55:Y56"/>
    <mergeCell ref="Z55:Z56"/>
    <mergeCell ref="AA55:AA56"/>
    <mergeCell ref="P55:P56"/>
    <mergeCell ref="Q55:Q56"/>
    <mergeCell ref="R55:R56"/>
    <mergeCell ref="S55:S56"/>
    <mergeCell ref="T55:T56"/>
    <mergeCell ref="U55:U56"/>
    <mergeCell ref="J55:J56"/>
    <mergeCell ref="K55:K56"/>
    <mergeCell ref="L55:L56"/>
    <mergeCell ref="M55:M56"/>
    <mergeCell ref="N55:N56"/>
    <mergeCell ref="O55:O56"/>
    <mergeCell ref="W58:W59"/>
    <mergeCell ref="X58:X59"/>
    <mergeCell ref="Y58:Y59"/>
    <mergeCell ref="Z58:Z59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V53:V54"/>
    <mergeCell ref="W53:W54"/>
    <mergeCell ref="X53:X54"/>
    <mergeCell ref="Y53:Y54"/>
    <mergeCell ref="Z53:Z54"/>
    <mergeCell ref="AA53:AA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B51:AB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V51:V52"/>
    <mergeCell ref="W51:W52"/>
    <mergeCell ref="X51:X52"/>
    <mergeCell ref="Y51:Y52"/>
    <mergeCell ref="Z51:Z52"/>
    <mergeCell ref="AA51:AA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3:AB54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AB47:AB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AB49:AB5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B43:AB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AB45:AB4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V41:V42"/>
    <mergeCell ref="W41:W42"/>
    <mergeCell ref="X41:X42"/>
    <mergeCell ref="Y41:Y42"/>
    <mergeCell ref="Z41:Z42"/>
    <mergeCell ref="AA41:AA42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AB39:AB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AB41:AB42"/>
    <mergeCell ref="A39:B40"/>
    <mergeCell ref="C39:C40"/>
    <mergeCell ref="D39:D40"/>
    <mergeCell ref="E39:E40"/>
    <mergeCell ref="F39:F40"/>
    <mergeCell ref="G39:G40"/>
    <mergeCell ref="H39:H40"/>
    <mergeCell ref="I39:I40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AA34:AA35"/>
    <mergeCell ref="AB34:AB35"/>
    <mergeCell ref="A36:A37"/>
    <mergeCell ref="B36:B37"/>
    <mergeCell ref="C36:C37"/>
    <mergeCell ref="D36:D37"/>
    <mergeCell ref="E36:E37"/>
    <mergeCell ref="F36:F37"/>
    <mergeCell ref="G36:G37"/>
    <mergeCell ref="H36:H37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A36:AA37"/>
    <mergeCell ref="AB36:AB37"/>
    <mergeCell ref="A34:A35"/>
    <mergeCell ref="B34:B35"/>
    <mergeCell ref="C34:C35"/>
    <mergeCell ref="D34:D35"/>
    <mergeCell ref="E34:E35"/>
    <mergeCell ref="F34:F35"/>
    <mergeCell ref="G34:G35"/>
    <mergeCell ref="H34:H35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AA30:AA31"/>
    <mergeCell ref="AB30:AB31"/>
    <mergeCell ref="A32:A33"/>
    <mergeCell ref="B32:B33"/>
    <mergeCell ref="C32:C33"/>
    <mergeCell ref="D32:D33"/>
    <mergeCell ref="E32:E33"/>
    <mergeCell ref="F32:F33"/>
    <mergeCell ref="G32:G33"/>
    <mergeCell ref="H32:H33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AA32:AA33"/>
    <mergeCell ref="AB32:AB33"/>
    <mergeCell ref="A30:A31"/>
    <mergeCell ref="B30:B31"/>
    <mergeCell ref="C30:C31"/>
    <mergeCell ref="D30:D31"/>
    <mergeCell ref="E30:E31"/>
    <mergeCell ref="F30:F31"/>
    <mergeCell ref="G30:G31"/>
    <mergeCell ref="H30:H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AA26:AA27"/>
    <mergeCell ref="AB26:AB27"/>
    <mergeCell ref="A28:A29"/>
    <mergeCell ref="B28:B29"/>
    <mergeCell ref="C28:C29"/>
    <mergeCell ref="D28:D29"/>
    <mergeCell ref="E28:E29"/>
    <mergeCell ref="F28:F29"/>
    <mergeCell ref="G28:G29"/>
    <mergeCell ref="H28:H29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A28:AA29"/>
    <mergeCell ref="AB28:AB29"/>
    <mergeCell ref="A26:A27"/>
    <mergeCell ref="B26:B27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AA22:AA23"/>
    <mergeCell ref="AB22:AB23"/>
    <mergeCell ref="A24:A25"/>
    <mergeCell ref="B24:B25"/>
    <mergeCell ref="C24:C25"/>
    <mergeCell ref="D24:D25"/>
    <mergeCell ref="E24:E25"/>
    <mergeCell ref="F24:F25"/>
    <mergeCell ref="G24:G25"/>
    <mergeCell ref="H24:H25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A24:AA25"/>
    <mergeCell ref="AB24:AB25"/>
    <mergeCell ref="A22:A23"/>
    <mergeCell ref="B22:B23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AA18:AA19"/>
    <mergeCell ref="AB18:AB19"/>
    <mergeCell ref="A20:A21"/>
    <mergeCell ref="B20:B21"/>
    <mergeCell ref="C20:C21"/>
    <mergeCell ref="D20:D21"/>
    <mergeCell ref="E20:E21"/>
    <mergeCell ref="F20:F21"/>
    <mergeCell ref="G20:G21"/>
    <mergeCell ref="H20:H21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A20:AA21"/>
    <mergeCell ref="AB20:AB21"/>
    <mergeCell ref="A18:A19"/>
    <mergeCell ref="B18:B19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AA14:AA15"/>
    <mergeCell ref="AB14:AB15"/>
    <mergeCell ref="A16:A17"/>
    <mergeCell ref="B16:B17"/>
    <mergeCell ref="C16:C17"/>
    <mergeCell ref="D16:D17"/>
    <mergeCell ref="E16:E17"/>
    <mergeCell ref="F16:F17"/>
    <mergeCell ref="G16:G17"/>
    <mergeCell ref="H16:H17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A16:AA17"/>
    <mergeCell ref="AB16:AB17"/>
    <mergeCell ref="A14:A15"/>
    <mergeCell ref="B14:B15"/>
    <mergeCell ref="B10:B11"/>
    <mergeCell ref="C14:C15"/>
    <mergeCell ref="D14:D15"/>
    <mergeCell ref="E14:E15"/>
    <mergeCell ref="F14:F15"/>
    <mergeCell ref="G14:G15"/>
    <mergeCell ref="H14:H15"/>
    <mergeCell ref="U12:U13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N8:N9"/>
    <mergeCell ref="AA10:AA11"/>
    <mergeCell ref="AB10:AB11"/>
    <mergeCell ref="A12:A13"/>
    <mergeCell ref="B12:B13"/>
    <mergeCell ref="C12:C13"/>
    <mergeCell ref="D12:D13"/>
    <mergeCell ref="E12:E13"/>
    <mergeCell ref="F12:F13"/>
    <mergeCell ref="G12:G13"/>
    <mergeCell ref="H12:H1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A12:AA13"/>
    <mergeCell ref="AB12:AB13"/>
    <mergeCell ref="A10:A11"/>
    <mergeCell ref="T6:T7"/>
    <mergeCell ref="I6:I7"/>
    <mergeCell ref="J6:J7"/>
    <mergeCell ref="K6:K7"/>
    <mergeCell ref="L6:L7"/>
    <mergeCell ref="M6:M7"/>
    <mergeCell ref="N6:N7"/>
    <mergeCell ref="AA8:AA9"/>
    <mergeCell ref="AB8:AB9"/>
    <mergeCell ref="C10:C11"/>
    <mergeCell ref="D10:D11"/>
    <mergeCell ref="E10:E11"/>
    <mergeCell ref="F10:F11"/>
    <mergeCell ref="G10:G11"/>
    <mergeCell ref="H10:H11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A6:AA7"/>
    <mergeCell ref="AB6:AB7"/>
    <mergeCell ref="A8:A9"/>
    <mergeCell ref="B8:B9"/>
    <mergeCell ref="C8:C9"/>
    <mergeCell ref="D8:D9"/>
    <mergeCell ref="E8:E9"/>
    <mergeCell ref="F8:F9"/>
    <mergeCell ref="G8:G9"/>
    <mergeCell ref="H8:H9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Y1:Z1"/>
    <mergeCell ref="F2:F3"/>
    <mergeCell ref="G2:G3"/>
    <mergeCell ref="I2:I3"/>
    <mergeCell ref="K2:K3"/>
    <mergeCell ref="M2:M3"/>
    <mergeCell ref="O2:O3"/>
    <mergeCell ref="Q2:Q3"/>
    <mergeCell ref="S2:S3"/>
    <mergeCell ref="M1:N1"/>
    <mergeCell ref="O1:P1"/>
    <mergeCell ref="Q1:R1"/>
    <mergeCell ref="S1:T1"/>
    <mergeCell ref="U1:V1"/>
    <mergeCell ref="W1:X1"/>
    <mergeCell ref="D1:D3"/>
    <mergeCell ref="E1:E3"/>
    <mergeCell ref="G1:H1"/>
    <mergeCell ref="I1:J1"/>
    <mergeCell ref="K1:L1"/>
    <mergeCell ref="X204:X205"/>
    <mergeCell ref="Y204:Y205"/>
    <mergeCell ref="Z204:Z205"/>
    <mergeCell ref="AA204:AA205"/>
    <mergeCell ref="AB204:AB205"/>
    <mergeCell ref="U2:U3"/>
    <mergeCell ref="W2:W3"/>
    <mergeCell ref="Y2:Y3"/>
    <mergeCell ref="AA2:AA3"/>
    <mergeCell ref="A4:B5"/>
    <mergeCell ref="C4:C5"/>
    <mergeCell ref="D4:D5"/>
    <mergeCell ref="E4:E5"/>
    <mergeCell ref="F4:F5"/>
    <mergeCell ref="G4:G5"/>
    <mergeCell ref="Z4:Z5"/>
    <mergeCell ref="AA4:AA5"/>
    <mergeCell ref="AB4:AB5"/>
    <mergeCell ref="A6:B7"/>
    <mergeCell ref="C6:C7"/>
    <mergeCell ref="D6:D7"/>
    <mergeCell ref="E6:E7"/>
    <mergeCell ref="F6:F7"/>
    <mergeCell ref="G6:G7"/>
    <mergeCell ref="H6:H7"/>
    <mergeCell ref="T4:T5"/>
    <mergeCell ref="U4:U5"/>
    <mergeCell ref="V4:V5"/>
    <mergeCell ref="W4:W5"/>
    <mergeCell ref="X4:X5"/>
    <mergeCell ref="Y4:Y5"/>
    <mergeCell ref="N4:N5"/>
    <mergeCell ref="A200:A201"/>
    <mergeCell ref="B200:B201"/>
    <mergeCell ref="C200:C201"/>
    <mergeCell ref="D204:D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Q204:Q205"/>
    <mergeCell ref="A202:A203"/>
    <mergeCell ref="B202:B203"/>
    <mergeCell ref="C202:C203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Q206:Q207"/>
    <mergeCell ref="C206:C207"/>
    <mergeCell ref="A206:A207"/>
    <mergeCell ref="X206:X207"/>
    <mergeCell ref="Y206:Y207"/>
    <mergeCell ref="Z206:Z207"/>
    <mergeCell ref="AA206:AA207"/>
    <mergeCell ref="AB206:AB207"/>
    <mergeCell ref="B80:B81"/>
    <mergeCell ref="B82:B83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R204:R205"/>
    <mergeCell ref="S204:S205"/>
    <mergeCell ref="T204:T205"/>
    <mergeCell ref="U204:U205"/>
    <mergeCell ref="V204:V205"/>
    <mergeCell ref="W204:W205"/>
    <mergeCell ref="Y60:Y61"/>
    <mergeCell ref="Z60:Z61"/>
    <mergeCell ref="AA60:AA61"/>
    <mergeCell ref="AB60:AB61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Z64:Z65"/>
    <mergeCell ref="AA64:AA65"/>
    <mergeCell ref="AB64:AB65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Y66:Y67"/>
    <mergeCell ref="Z66:Z67"/>
    <mergeCell ref="AA66:AA67"/>
    <mergeCell ref="AB66:AB67"/>
    <mergeCell ref="F64:F65"/>
    <mergeCell ref="G64:G65"/>
    <mergeCell ref="H64:H65"/>
    <mergeCell ref="I64:I65"/>
    <mergeCell ref="J64:J65"/>
    <mergeCell ref="K64:K65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4:W65"/>
    <mergeCell ref="X64:X65"/>
    <mergeCell ref="Y64:Y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8:W69"/>
    <mergeCell ref="X68:X69"/>
    <mergeCell ref="Y68:Y69"/>
    <mergeCell ref="Z68:Z69"/>
    <mergeCell ref="AA68:AA69"/>
    <mergeCell ref="AB68:AB69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F68:F69"/>
    <mergeCell ref="G68:G69"/>
    <mergeCell ref="H68:H69"/>
    <mergeCell ref="I68:I69"/>
    <mergeCell ref="J68:J69"/>
    <mergeCell ref="K68:K69"/>
    <mergeCell ref="X72:X73"/>
    <mergeCell ref="Y72:Y73"/>
    <mergeCell ref="Z72:Z73"/>
    <mergeCell ref="AA72:AA73"/>
    <mergeCell ref="AB72:AB73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Y74:Y75"/>
    <mergeCell ref="Z74:Z75"/>
    <mergeCell ref="AA74:AA75"/>
    <mergeCell ref="AB74:AB75"/>
    <mergeCell ref="F72:F73"/>
    <mergeCell ref="G72:G73"/>
    <mergeCell ref="H72:H73"/>
    <mergeCell ref="I72:I73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2:W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X76:X77"/>
    <mergeCell ref="Y76:Y77"/>
    <mergeCell ref="Z76:Z77"/>
    <mergeCell ref="AA76:AA77"/>
    <mergeCell ref="AB76:AB77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Y78:Y79"/>
    <mergeCell ref="Z78:Z79"/>
    <mergeCell ref="AA78:AA79"/>
    <mergeCell ref="AB78:AB79"/>
    <mergeCell ref="F76:F77"/>
    <mergeCell ref="G76:G77"/>
    <mergeCell ref="H76:H77"/>
    <mergeCell ref="I76:I77"/>
    <mergeCell ref="AB1:AB3"/>
    <mergeCell ref="R226:R227"/>
    <mergeCell ref="S226:S227"/>
    <mergeCell ref="T226:T227"/>
    <mergeCell ref="U226:U227"/>
    <mergeCell ref="V226:V227"/>
    <mergeCell ref="W226:W227"/>
    <mergeCell ref="X226:X227"/>
    <mergeCell ref="Y226:Y227"/>
    <mergeCell ref="Z226:Z227"/>
    <mergeCell ref="AA226:AA227"/>
    <mergeCell ref="AB226:AB227"/>
    <mergeCell ref="A222:A223"/>
    <mergeCell ref="B222:B223"/>
    <mergeCell ref="C222:C223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Q226:Q227"/>
    <mergeCell ref="D80:D81"/>
    <mergeCell ref="D82:D83"/>
    <mergeCell ref="W76:W77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Q187:Q188"/>
    <mergeCell ref="R187:R188"/>
    <mergeCell ref="S187:S188"/>
    <mergeCell ref="T187:T188"/>
    <mergeCell ref="U187:U188"/>
    <mergeCell ref="V187:V188"/>
    <mergeCell ref="W187:W188"/>
    <mergeCell ref="X187:X188"/>
    <mergeCell ref="Y187:Y188"/>
    <mergeCell ref="Z187:Z188"/>
    <mergeCell ref="AA187:AA188"/>
    <mergeCell ref="AB187:AB188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Y189:Y190"/>
    <mergeCell ref="Z189:Z190"/>
    <mergeCell ref="AA189:AA190"/>
    <mergeCell ref="AB189:AB190"/>
    <mergeCell ref="D232:D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Q232:Q233"/>
    <mergeCell ref="R232:R233"/>
    <mergeCell ref="S232:S233"/>
    <mergeCell ref="T232:T233"/>
    <mergeCell ref="U232:U233"/>
    <mergeCell ref="V232:V233"/>
    <mergeCell ref="W232:W233"/>
    <mergeCell ref="X232:X233"/>
    <mergeCell ref="Y232:Y233"/>
    <mergeCell ref="Z232:Z233"/>
    <mergeCell ref="AA232:AA233"/>
    <mergeCell ref="AB232:AB233"/>
    <mergeCell ref="R206:R207"/>
    <mergeCell ref="S206:S207"/>
    <mergeCell ref="T206:T207"/>
    <mergeCell ref="U206:U207"/>
    <mergeCell ref="V206:V207"/>
    <mergeCell ref="W206:W207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Q234:Q235"/>
    <mergeCell ref="R234:R235"/>
    <mergeCell ref="S234:S235"/>
    <mergeCell ref="T234:T235"/>
    <mergeCell ref="U234:U235"/>
    <mergeCell ref="V234:V235"/>
    <mergeCell ref="W234:W235"/>
    <mergeCell ref="X234:X235"/>
    <mergeCell ref="Y234:Y235"/>
    <mergeCell ref="Z234:Z235"/>
    <mergeCell ref="AA234:AA235"/>
    <mergeCell ref="AB234:AB235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Q236:Q237"/>
    <mergeCell ref="R236:R237"/>
    <mergeCell ref="S236:S237"/>
    <mergeCell ref="T236:T237"/>
    <mergeCell ref="U236:U237"/>
    <mergeCell ref="V236:V237"/>
    <mergeCell ref="W236:W237"/>
    <mergeCell ref="X236:X237"/>
    <mergeCell ref="Y236:Y237"/>
    <mergeCell ref="Z236:Z237"/>
    <mergeCell ref="AA236:AA237"/>
    <mergeCell ref="AB236:AB237"/>
    <mergeCell ref="D238:D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Q238:Q239"/>
    <mergeCell ref="R238:R239"/>
    <mergeCell ref="S238:S239"/>
    <mergeCell ref="T238:T239"/>
    <mergeCell ref="U238:U239"/>
    <mergeCell ref="V238:V239"/>
    <mergeCell ref="W238:W239"/>
    <mergeCell ref="X238:X239"/>
    <mergeCell ref="Y238:Y239"/>
    <mergeCell ref="Z238:Z239"/>
    <mergeCell ref="AA238:AA239"/>
    <mergeCell ref="AB238:AB2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0"/>
  <sheetViews>
    <sheetView workbookViewId="0">
      <pane ySplit="3" topLeftCell="A4" activePane="bottomLeft" state="frozen"/>
      <selection pane="bottomLef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9" t="s">
        <v>302</v>
      </c>
      <c r="B1" s="149"/>
      <c r="C1" s="149"/>
      <c r="D1" s="150"/>
      <c r="E1" s="153" t="s">
        <v>0</v>
      </c>
      <c r="F1" s="154"/>
      <c r="G1" s="154"/>
      <c r="H1" s="154"/>
      <c r="I1" s="154"/>
      <c r="J1" s="154"/>
      <c r="K1" s="154" t="s">
        <v>1</v>
      </c>
      <c r="L1" s="154"/>
      <c r="M1" s="154"/>
      <c r="N1" s="154" t="s">
        <v>2</v>
      </c>
      <c r="O1" s="154"/>
      <c r="P1" s="154"/>
      <c r="Q1" s="139" t="s">
        <v>3</v>
      </c>
      <c r="R1" s="106"/>
    </row>
    <row r="2" spans="1:20" s="1" customFormat="1" ht="14.4" x14ac:dyDescent="0.3">
      <c r="A2" s="149"/>
      <c r="B2" s="149"/>
      <c r="C2" s="149"/>
      <c r="D2" s="150"/>
      <c r="E2" s="141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40"/>
      <c r="R2" s="106"/>
    </row>
    <row r="3" spans="1:20" s="1" customFormat="1" ht="15" thickBot="1" x14ac:dyDescent="0.35">
      <c r="A3" s="151"/>
      <c r="B3" s="151"/>
      <c r="C3" s="151"/>
      <c r="D3" s="152"/>
      <c r="E3" s="142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6"/>
    </row>
    <row r="4" spans="1:20" ht="14.4" x14ac:dyDescent="0.3">
      <c r="A4" s="145" t="s">
        <v>303</v>
      </c>
      <c r="B4" s="146"/>
      <c r="C4" s="124" t="s">
        <v>6</v>
      </c>
      <c r="D4" s="3" t="s">
        <v>7</v>
      </c>
      <c r="E4" s="4">
        <f t="shared" ref="E4:I5" si="0">E6+E39+E58+E85+E96+E109+E116+E135+E148+E159+E194+E243+E268+E289</f>
        <v>941725</v>
      </c>
      <c r="F4" s="5">
        <f t="shared" si="0"/>
        <v>340315</v>
      </c>
      <c r="G4" s="5">
        <f t="shared" si="0"/>
        <v>1289253</v>
      </c>
      <c r="H4" s="5">
        <f t="shared" si="0"/>
        <v>203706</v>
      </c>
      <c r="I4" s="5">
        <f t="shared" si="0"/>
        <v>21867</v>
      </c>
      <c r="J4" s="6">
        <f t="shared" ref="J4:J9" si="1">SUM(E4:I4)</f>
        <v>2796866</v>
      </c>
      <c r="K4" s="5">
        <f>K6+K39+K58+K85+K96+K109+K116+K135+K148+K159+K194+K243+K268+K289</f>
        <v>576847</v>
      </c>
      <c r="L4" s="5">
        <f>L6+L39+L58+L85+L96+L109+L116+L135+L148+L159+L194+L243+L268+L289</f>
        <v>0</v>
      </c>
      <c r="M4" s="5">
        <f>SUM(K4:L4)</f>
        <v>576847</v>
      </c>
      <c r="N4" s="5">
        <f>N6+N39+N58+N85+N96+N109+N116+N135+N148+N159+N194+N243+N268+N289</f>
        <v>0</v>
      </c>
      <c r="O4" s="7">
        <f>O6+O39+O58+O85+O96+O109+O116+O135+O148+O159+O194+O243+O268+O289</f>
        <v>176042</v>
      </c>
      <c r="P4" s="7">
        <f>SUM(N4:O4)</f>
        <v>176042</v>
      </c>
      <c r="Q4" s="8">
        <f>P4+M4+J4</f>
        <v>3549755</v>
      </c>
      <c r="R4" s="107"/>
      <c r="T4" s="10"/>
    </row>
    <row r="5" spans="1:20" ht="15" thickBot="1" x14ac:dyDescent="0.35">
      <c r="A5" s="147"/>
      <c r="B5" s="148"/>
      <c r="C5" s="12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K7+K40+K59+K86+K97+K110+K117+K136+K149+K160+K195+K244+K269+K290</f>
        <v>0</v>
      </c>
      <c r="L5" s="13">
        <f>L7+L40+L59+L86+L97+L110+L117+L136+L149+L160+L195+L244+L269+L290</f>
        <v>0</v>
      </c>
      <c r="M5" s="13">
        <f>SUM(K5:L5)</f>
        <v>0</v>
      </c>
      <c r="N5" s="13">
        <f>N7+N40+N59+N86+N97+N110+N117+N136+N149+N160+N195+N244+N269+N290</f>
        <v>0</v>
      </c>
      <c r="O5" s="13">
        <f>O7+O40+O59+O86+O97+O110+O117+O136+O149+O160+O195+O244+O269+O290</f>
        <v>0</v>
      </c>
      <c r="P5" s="14">
        <f>SUM(N5:O5)</f>
        <v>0</v>
      </c>
      <c r="Q5" s="15">
        <f>P5+M5+J5</f>
        <v>0</v>
      </c>
      <c r="R5" s="107"/>
    </row>
    <row r="6" spans="1:20" x14ac:dyDescent="0.3">
      <c r="A6" s="120" t="s">
        <v>8</v>
      </c>
      <c r="B6" s="121"/>
      <c r="C6" s="124" t="s">
        <v>9</v>
      </c>
      <c r="D6" s="126"/>
      <c r="E6" s="16">
        <f t="shared" ref="E6:I7" si="2">E8+E14+E16+E18+E20+E22+E34+E36</f>
        <v>29697</v>
      </c>
      <c r="F6" s="17">
        <f t="shared" si="2"/>
        <v>14176</v>
      </c>
      <c r="G6" s="17">
        <f t="shared" si="2"/>
        <v>83166</v>
      </c>
      <c r="H6" s="17">
        <f t="shared" si="2"/>
        <v>109</v>
      </c>
      <c r="I6" s="17">
        <f t="shared" si="2"/>
        <v>0</v>
      </c>
      <c r="J6" s="18">
        <f t="shared" si="1"/>
        <v>127148</v>
      </c>
      <c r="K6" s="16">
        <f>K8+K14+K16+K18+K20+K22+K34+K36</f>
        <v>5000</v>
      </c>
      <c r="L6" s="17">
        <f>L8+L14+L16+L18+L20+L22+L34+L36</f>
        <v>0</v>
      </c>
      <c r="M6" s="18">
        <f t="shared" ref="M6:M37" si="3">SUM(K6:L6)</f>
        <v>5000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132148</v>
      </c>
      <c r="R6" s="88"/>
    </row>
    <row r="7" spans="1:20" ht="14.4" thickBot="1" x14ac:dyDescent="0.35">
      <c r="A7" s="122"/>
      <c r="B7" s="123"/>
      <c r="C7" s="125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6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5" si="5">SUM(N8:O8)</f>
        <v>0</v>
      </c>
      <c r="Q8" s="20">
        <f t="shared" ref="Q8:Q37" si="6">P8+M8+J8</f>
        <v>61532</v>
      </c>
      <c r="R8" s="88"/>
    </row>
    <row r="9" spans="1:20" x14ac:dyDescent="0.3">
      <c r="A9" s="128"/>
      <c r="B9" s="129"/>
      <c r="C9" s="119"/>
      <c r="D9" s="130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28"/>
      <c r="B10" s="129" t="s">
        <v>12</v>
      </c>
      <c r="C10" s="119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7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28"/>
      <c r="B11" s="129"/>
      <c r="C11" s="119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28"/>
      <c r="B12" s="129" t="s">
        <v>14</v>
      </c>
      <c r="C12" s="119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28"/>
      <c r="B13" s="129"/>
      <c r="C13" s="119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28" t="s">
        <v>16</v>
      </c>
      <c r="B14" s="129"/>
      <c r="C14" s="119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28"/>
      <c r="B15" s="129"/>
      <c r="C15" s="119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28" t="s">
        <v>19</v>
      </c>
      <c r="B16" s="129"/>
      <c r="C16" s="119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28" t="s">
        <v>19</v>
      </c>
      <c r="S16" s="104">
        <f>Q16+Q18</f>
        <v>13020</v>
      </c>
    </row>
    <row r="17" spans="1:19" x14ac:dyDescent="0.3">
      <c r="A17" s="128"/>
      <c r="B17" s="129"/>
      <c r="C17" s="119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28"/>
      <c r="S17" s="105">
        <f>Q17+Q19</f>
        <v>0</v>
      </c>
    </row>
    <row r="18" spans="1:19" x14ac:dyDescent="0.3">
      <c r="A18" s="128" t="s">
        <v>19</v>
      </c>
      <c r="B18" s="129"/>
      <c r="C18" s="119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28"/>
      <c r="B19" s="129"/>
      <c r="C19" s="119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28" t="s">
        <v>24</v>
      </c>
      <c r="B20" s="129"/>
      <c r="C20" s="119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28"/>
      <c r="B21" s="129"/>
      <c r="C21" s="119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28" t="s">
        <v>27</v>
      </c>
      <c r="B22" s="129"/>
      <c r="C22" s="119" t="s">
        <v>28</v>
      </c>
      <c r="D22" s="130"/>
      <c r="E22" s="37">
        <f>E24+E26+E28+E30+E32</f>
        <v>0</v>
      </c>
      <c r="F22" s="38">
        <f>F24+F26+F28+F30+F32</f>
        <v>0</v>
      </c>
      <c r="G22" s="38">
        <f>G24+G26+G28+G30+G32</f>
        <v>39000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39000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1">
        <f>Q24+Q26+Q28+Q30+Q32</f>
        <v>39000</v>
      </c>
      <c r="R22" s="88"/>
    </row>
    <row r="23" spans="1:19" x14ac:dyDescent="0.3">
      <c r="A23" s="128"/>
      <c r="B23" s="129"/>
      <c r="C23" s="119"/>
      <c r="D23" s="13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  <c r="R23" s="88"/>
    </row>
    <row r="24" spans="1:19" ht="13.8" customHeight="1" x14ac:dyDescent="0.3">
      <c r="A24" s="128"/>
      <c r="B24" s="129" t="s">
        <v>29</v>
      </c>
      <c r="C24" s="113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28"/>
      <c r="B25" s="129"/>
      <c r="C25" s="114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28"/>
      <c r="B26" s="129" t="s">
        <v>29</v>
      </c>
      <c r="C26" s="119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28"/>
      <c r="B27" s="129"/>
      <c r="C27" s="119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28"/>
      <c r="B28" s="129" t="s">
        <v>32</v>
      </c>
      <c r="C28" s="113" t="s">
        <v>306</v>
      </c>
      <c r="D28" s="130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28"/>
      <c r="B29" s="129"/>
      <c r="C29" s="114"/>
      <c r="D29" s="130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28"/>
      <c r="B30" s="129" t="s">
        <v>300</v>
      </c>
      <c r="C30" s="119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x14ac:dyDescent="0.3">
      <c r="A31" s="128"/>
      <c r="B31" s="129"/>
      <c r="C31" s="119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x14ac:dyDescent="0.3">
      <c r="A32" s="128"/>
      <c r="B32" s="129" t="s">
        <v>287</v>
      </c>
      <c r="C32" s="119" t="s">
        <v>288</v>
      </c>
      <c r="D32" s="36" t="s">
        <v>30</v>
      </c>
      <c r="E32" s="37">
        <v>0</v>
      </c>
      <c r="F32" s="38">
        <v>0</v>
      </c>
      <c r="G32" s="38">
        <v>26000</v>
      </c>
      <c r="H32" s="38">
        <v>0</v>
      </c>
      <c r="I32" s="38">
        <v>0</v>
      </c>
      <c r="J32" s="39">
        <f t="shared" si="7"/>
        <v>26000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26000</v>
      </c>
      <c r="R32" s="88"/>
    </row>
    <row r="33" spans="1:18" x14ac:dyDescent="0.3">
      <c r="A33" s="128"/>
      <c r="B33" s="129"/>
      <c r="C33" s="119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hidden="1" x14ac:dyDescent="0.3">
      <c r="A34" s="128" t="s">
        <v>33</v>
      </c>
      <c r="B34" s="129"/>
      <c r="C34" s="119" t="s">
        <v>34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  <c r="R34" s="88"/>
    </row>
    <row r="35" spans="1:18" hidden="1" x14ac:dyDescent="0.3">
      <c r="A35" s="128"/>
      <c r="B35" s="129"/>
      <c r="C35" s="11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  <c r="R35" s="88"/>
    </row>
    <row r="36" spans="1:18" x14ac:dyDescent="0.3">
      <c r="A36" s="128" t="s">
        <v>35</v>
      </c>
      <c r="B36" s="129"/>
      <c r="C36" s="119" t="s">
        <v>36</v>
      </c>
      <c r="D36" s="13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  <c r="R36" s="88"/>
    </row>
    <row r="37" spans="1:18" ht="14.4" thickBot="1" x14ac:dyDescent="0.35">
      <c r="A37" s="133"/>
      <c r="B37" s="134"/>
      <c r="C37" s="135"/>
      <c r="D37" s="127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25">
        <f t="shared" si="6"/>
        <v>0</v>
      </c>
      <c r="R37" s="88"/>
    </row>
    <row r="38" spans="1:18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8"/>
    </row>
    <row r="39" spans="1:18" x14ac:dyDescent="0.3">
      <c r="A39" s="120" t="s">
        <v>37</v>
      </c>
      <c r="B39" s="121"/>
      <c r="C39" s="124" t="s">
        <v>38</v>
      </c>
      <c r="D39" s="126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15935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15935</v>
      </c>
      <c r="R39" s="88"/>
    </row>
    <row r="40" spans="1:18" ht="14.4" thickBot="1" x14ac:dyDescent="0.35">
      <c r="A40" s="122"/>
      <c r="B40" s="123"/>
      <c r="C40" s="125"/>
      <c r="D40" s="127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  <c r="R40" s="88"/>
    </row>
    <row r="41" spans="1:18" x14ac:dyDescent="0.3">
      <c r="A41" s="116" t="s">
        <v>39</v>
      </c>
      <c r="B41" s="116"/>
      <c r="C41" s="114" t="s">
        <v>40</v>
      </c>
      <c r="D41" s="49" t="s">
        <v>41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  <c r="R41" s="88"/>
    </row>
    <row r="42" spans="1:18" x14ac:dyDescent="0.3">
      <c r="A42" s="129"/>
      <c r="B42" s="129"/>
      <c r="C42" s="119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  <c r="R42" s="88"/>
    </row>
    <row r="43" spans="1:18" x14ac:dyDescent="0.3">
      <c r="A43" s="129" t="s">
        <v>42</v>
      </c>
      <c r="B43" s="129"/>
      <c r="C43" s="119" t="s">
        <v>43</v>
      </c>
      <c r="D43" s="130"/>
      <c r="E43" s="37">
        <f t="shared" ref="E43:P43" si="15">E45+E47</f>
        <v>0</v>
      </c>
      <c r="F43" s="38">
        <v>235</v>
      </c>
      <c r="G43" s="38">
        <v>1300</v>
      </c>
      <c r="H43" s="38">
        <f t="shared" si="15"/>
        <v>0</v>
      </c>
      <c r="I43" s="38">
        <f t="shared" si="15"/>
        <v>0</v>
      </c>
      <c r="J43" s="29">
        <f t="shared" si="11"/>
        <v>1535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1535</v>
      </c>
      <c r="R43" s="88"/>
    </row>
    <row r="44" spans="1:18" x14ac:dyDescent="0.3">
      <c r="A44" s="129"/>
      <c r="B44" s="129"/>
      <c r="C44" s="119"/>
      <c r="D44" s="130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  <c r="R44" s="88"/>
    </row>
    <row r="45" spans="1:18" hidden="1" x14ac:dyDescent="0.3">
      <c r="A45" s="129"/>
      <c r="B45" s="129" t="s">
        <v>44</v>
      </c>
      <c r="C45" s="119" t="s">
        <v>45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  <c r="R45" s="88"/>
    </row>
    <row r="46" spans="1:18" hidden="1" x14ac:dyDescent="0.3">
      <c r="A46" s="129"/>
      <c r="B46" s="129"/>
      <c r="C46" s="11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  <c r="R46" s="88"/>
    </row>
    <row r="47" spans="1:18" hidden="1" x14ac:dyDescent="0.3">
      <c r="A47" s="129"/>
      <c r="B47" s="129" t="s">
        <v>46</v>
      </c>
      <c r="C47" s="119" t="s">
        <v>47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  <c r="R47" s="88"/>
    </row>
    <row r="48" spans="1:18" hidden="1" x14ac:dyDescent="0.3">
      <c r="A48" s="129"/>
      <c r="B48" s="129"/>
      <c r="C48" s="11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  <c r="R48" s="88"/>
    </row>
    <row r="49" spans="1:19" x14ac:dyDescent="0.3">
      <c r="A49" s="129" t="s">
        <v>48</v>
      </c>
      <c r="B49" s="129"/>
      <c r="C49" s="119" t="s">
        <v>49</v>
      </c>
      <c r="D49" s="36" t="s">
        <v>41</v>
      </c>
      <c r="E49" s="37">
        <v>0</v>
      </c>
      <c r="F49" s="38">
        <v>0</v>
      </c>
      <c r="G49" s="38">
        <v>300</v>
      </c>
      <c r="H49" s="38">
        <v>0</v>
      </c>
      <c r="I49" s="38">
        <v>0</v>
      </c>
      <c r="J49" s="29">
        <f t="shared" si="11"/>
        <v>300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300</v>
      </c>
      <c r="R49" s="129" t="s">
        <v>48</v>
      </c>
      <c r="S49" s="104">
        <f>Q49+Q51</f>
        <v>5300</v>
      </c>
    </row>
    <row r="50" spans="1:19" x14ac:dyDescent="0.3">
      <c r="A50" s="129"/>
      <c r="B50" s="129"/>
      <c r="C50" s="119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  <c r="R50" s="129"/>
      <c r="S50" s="105">
        <f>Q50+Q52</f>
        <v>0</v>
      </c>
    </row>
    <row r="51" spans="1:19" x14ac:dyDescent="0.3">
      <c r="A51" s="129" t="s">
        <v>48</v>
      </c>
      <c r="B51" s="129"/>
      <c r="C51" s="119" t="s">
        <v>50</v>
      </c>
      <c r="D51" s="36" t="s">
        <v>51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  <c r="R51" s="88"/>
    </row>
    <row r="52" spans="1:19" x14ac:dyDescent="0.3">
      <c r="A52" s="129"/>
      <c r="B52" s="129"/>
      <c r="C52" s="119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  <c r="R52" s="88"/>
    </row>
    <row r="53" spans="1:19" x14ac:dyDescent="0.3">
      <c r="A53" s="129" t="s">
        <v>52</v>
      </c>
      <c r="B53" s="129"/>
      <c r="C53" s="119" t="s">
        <v>53</v>
      </c>
      <c r="D53" s="36" t="s">
        <v>41</v>
      </c>
      <c r="E53" s="37">
        <v>0</v>
      </c>
      <c r="F53" s="38">
        <v>0</v>
      </c>
      <c r="G53" s="38">
        <v>4500</v>
      </c>
      <c r="H53" s="38">
        <v>0</v>
      </c>
      <c r="I53" s="38">
        <v>0</v>
      </c>
      <c r="J53" s="29">
        <f t="shared" si="11"/>
        <v>4500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4500</v>
      </c>
      <c r="R53" s="88"/>
    </row>
    <row r="54" spans="1:19" x14ac:dyDescent="0.3">
      <c r="A54" s="129"/>
      <c r="B54" s="129"/>
      <c r="C54" s="119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  <c r="R54" s="88"/>
    </row>
    <row r="55" spans="1:19" x14ac:dyDescent="0.3">
      <c r="A55" s="129" t="s">
        <v>54</v>
      </c>
      <c r="B55" s="129"/>
      <c r="C55" s="119" t="s">
        <v>55</v>
      </c>
      <c r="D55" s="36" t="s">
        <v>56</v>
      </c>
      <c r="E55" s="37">
        <v>0</v>
      </c>
      <c r="F55" s="38">
        <v>0</v>
      </c>
      <c r="G55" s="38">
        <v>1600</v>
      </c>
      <c r="H55" s="38">
        <v>0</v>
      </c>
      <c r="I55" s="38">
        <v>0</v>
      </c>
      <c r="J55" s="29">
        <f t="shared" si="11"/>
        <v>1600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1600</v>
      </c>
      <c r="R55" s="88"/>
    </row>
    <row r="56" spans="1:19" ht="14.4" thickBot="1" x14ac:dyDescent="0.35">
      <c r="A56" s="134"/>
      <c r="B56" s="134"/>
      <c r="C56" s="135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  <c r="R56" s="88"/>
    </row>
    <row r="57" spans="1:19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8"/>
    </row>
    <row r="58" spans="1:19" x14ac:dyDescent="0.3">
      <c r="A58" s="120" t="s">
        <v>57</v>
      </c>
      <c r="B58" s="121"/>
      <c r="C58" s="124" t="s">
        <v>58</v>
      </c>
      <c r="D58" s="126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68684</v>
      </c>
      <c r="H58" s="17">
        <f>H60+H62+H64+H66+H68+H70+H72+H74+H76+H78+H80+H82</f>
        <v>0</v>
      </c>
      <c r="I58" s="17">
        <f>I60+I62+I64+I66+I68+I70+I72+I74+I76+I78+I80+I82</f>
        <v>1</v>
      </c>
      <c r="J58" s="19">
        <f t="shared" ref="J58:J83" si="16">SUM(E58:I58)</f>
        <v>69078</v>
      </c>
      <c r="K58" s="52">
        <f>K60+K62+K64+K66+K68+K70+K72+K74+K76+K78+K80+K82</f>
        <v>11766</v>
      </c>
      <c r="L58" s="17">
        <f>L60+L62+L64+L66+L68+L70+L72+L74+L76+L78+L80+L82</f>
        <v>0</v>
      </c>
      <c r="M58" s="19">
        <f t="shared" ref="M58:M83" si="17">SUM(K58:L58)</f>
        <v>11766</v>
      </c>
      <c r="N58" s="52">
        <f>N60+N62+N64+N66+N68+N70+N72+N74+N76+N78+N80+N82</f>
        <v>0</v>
      </c>
      <c r="O58" s="17">
        <f>O60+O62+O64+O66+O68+O70+O72+O74+O76+O78+O80+O82</f>
        <v>0</v>
      </c>
      <c r="P58" s="19">
        <f t="shared" ref="P58:P83" si="18">SUM(N58:O58)</f>
        <v>0</v>
      </c>
      <c r="Q58" s="20">
        <f t="shared" ref="Q58:Q83" si="19">P58+M58+J58</f>
        <v>80844</v>
      </c>
      <c r="R58" s="88"/>
    </row>
    <row r="59" spans="1:19" ht="14.4" thickBot="1" x14ac:dyDescent="0.35">
      <c r="A59" s="122"/>
      <c r="B59" s="123"/>
      <c r="C59" s="125"/>
      <c r="D59" s="127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0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0</v>
      </c>
      <c r="P59" s="24">
        <f t="shared" si="18"/>
        <v>0</v>
      </c>
      <c r="Q59" s="25">
        <f t="shared" si="19"/>
        <v>0</v>
      </c>
      <c r="R59" s="88"/>
    </row>
    <row r="60" spans="1:19" x14ac:dyDescent="0.3">
      <c r="A60" s="116" t="s">
        <v>59</v>
      </c>
      <c r="B60" s="116"/>
      <c r="C60" s="114" t="s">
        <v>245</v>
      </c>
      <c r="D60" s="49" t="s">
        <v>41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  <c r="R60" s="88"/>
    </row>
    <row r="61" spans="1:19" x14ac:dyDescent="0.3">
      <c r="A61" s="129"/>
      <c r="B61" s="129"/>
      <c r="C61" s="119"/>
      <c r="D61" s="36"/>
      <c r="E61" s="42"/>
      <c r="F61" s="43"/>
      <c r="G61" s="43"/>
      <c r="H61" s="43"/>
      <c r="I61" s="43"/>
      <c r="J61" s="34">
        <f t="shared" si="16"/>
        <v>0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0</v>
      </c>
      <c r="R61" s="88"/>
    </row>
    <row r="62" spans="1:19" x14ac:dyDescent="0.3">
      <c r="A62" s="129" t="s">
        <v>60</v>
      </c>
      <c r="B62" s="129"/>
      <c r="C62" s="119" t="s">
        <v>61</v>
      </c>
      <c r="D62" s="36" t="s">
        <v>41</v>
      </c>
      <c r="E62" s="37">
        <v>0</v>
      </c>
      <c r="F62" s="38">
        <v>0</v>
      </c>
      <c r="G62" s="38">
        <v>27500</v>
      </c>
      <c r="H62" s="38">
        <v>0</v>
      </c>
      <c r="I62" s="38">
        <v>0</v>
      </c>
      <c r="J62" s="29">
        <f>SUM(E62:I62)</f>
        <v>27500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27500</v>
      </c>
      <c r="R62" s="88"/>
    </row>
    <row r="63" spans="1:19" x14ac:dyDescent="0.3">
      <c r="A63" s="129"/>
      <c r="B63" s="129"/>
      <c r="C63" s="119"/>
      <c r="D63" s="36"/>
      <c r="E63" s="42"/>
      <c r="F63" s="43"/>
      <c r="G63" s="43"/>
      <c r="H63" s="43"/>
      <c r="I63" s="43"/>
      <c r="J63" s="34">
        <f t="shared" si="16"/>
        <v>0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0</v>
      </c>
      <c r="R63" s="88"/>
    </row>
    <row r="64" spans="1:19" ht="13.8" hidden="1" customHeight="1" x14ac:dyDescent="0.3">
      <c r="A64" s="129" t="s">
        <v>62</v>
      </c>
      <c r="B64" s="129"/>
      <c r="C64" s="113" t="s">
        <v>246</v>
      </c>
      <c r="D64" s="36" t="s">
        <v>63</v>
      </c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29">
        <f>SUM(E64:I64)</f>
        <v>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0</v>
      </c>
      <c r="R64" s="88"/>
    </row>
    <row r="65" spans="1:19" hidden="1" x14ac:dyDescent="0.3">
      <c r="A65" s="129"/>
      <c r="B65" s="129"/>
      <c r="C65" s="114"/>
      <c r="D65" s="36"/>
      <c r="E65" s="42"/>
      <c r="F65" s="43"/>
      <c r="G65" s="43"/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  <c r="R65" s="88"/>
    </row>
    <row r="66" spans="1:19" x14ac:dyDescent="0.3">
      <c r="A66" s="129" t="s">
        <v>62</v>
      </c>
      <c r="B66" s="129"/>
      <c r="C66" s="119" t="s">
        <v>248</v>
      </c>
      <c r="D66" s="36" t="s">
        <v>26</v>
      </c>
      <c r="E66" s="37">
        <v>0</v>
      </c>
      <c r="F66" s="38">
        <v>0</v>
      </c>
      <c r="G66" s="38">
        <v>20</v>
      </c>
      <c r="H66" s="38">
        <v>0</v>
      </c>
      <c r="I66" s="38">
        <v>0</v>
      </c>
      <c r="J66" s="29">
        <f>SUM(E66:I66)</f>
        <v>20</v>
      </c>
      <c r="K66" s="44">
        <v>10000</v>
      </c>
      <c r="L66" s="38">
        <v>0</v>
      </c>
      <c r="M66" s="40">
        <f>SUM(K66:L66)</f>
        <v>10000</v>
      </c>
      <c r="N66" s="44">
        <v>0</v>
      </c>
      <c r="O66" s="38">
        <v>0</v>
      </c>
      <c r="P66" s="40">
        <f t="shared" si="18"/>
        <v>0</v>
      </c>
      <c r="Q66" s="41">
        <f>P66+M66+J66</f>
        <v>10020</v>
      </c>
      <c r="R66" s="129" t="s">
        <v>62</v>
      </c>
      <c r="S66" s="104">
        <f>Q66+Q68</f>
        <v>15864</v>
      </c>
    </row>
    <row r="67" spans="1:19" x14ac:dyDescent="0.3">
      <c r="A67" s="129"/>
      <c r="B67" s="129"/>
      <c r="C67" s="119"/>
      <c r="D67" s="36"/>
      <c r="E67" s="42"/>
      <c r="F67" s="43"/>
      <c r="G67" s="43"/>
      <c r="H67" s="43"/>
      <c r="I67" s="43"/>
      <c r="J67" s="34">
        <f>SUM(E67:I67)</f>
        <v>0</v>
      </c>
      <c r="K67" s="55"/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  <c r="R67" s="129"/>
      <c r="S67" s="105">
        <f>Q67+Q69</f>
        <v>0</v>
      </c>
    </row>
    <row r="68" spans="1:19" ht="13.8" customHeight="1" x14ac:dyDescent="0.3">
      <c r="A68" s="129" t="s">
        <v>62</v>
      </c>
      <c r="B68" s="129"/>
      <c r="C68" s="113" t="s">
        <v>307</v>
      </c>
      <c r="D68" s="36" t="s">
        <v>63</v>
      </c>
      <c r="E68" s="37">
        <v>0</v>
      </c>
      <c r="F68" s="38">
        <v>0</v>
      </c>
      <c r="G68" s="38">
        <v>5844</v>
      </c>
      <c r="H68" s="38">
        <v>0</v>
      </c>
      <c r="I68" s="38">
        <v>0</v>
      </c>
      <c r="J68" s="29">
        <f>SUM(E68:I68)</f>
        <v>5844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5844</v>
      </c>
      <c r="R68" s="88"/>
    </row>
    <row r="69" spans="1:19" x14ac:dyDescent="0.3">
      <c r="A69" s="129"/>
      <c r="B69" s="129"/>
      <c r="C69" s="114"/>
      <c r="D69" s="36"/>
      <c r="E69" s="42"/>
      <c r="F69" s="43"/>
      <c r="G69" s="43"/>
      <c r="H69" s="43"/>
      <c r="I69" s="43"/>
      <c r="J69" s="34">
        <f t="shared" si="16"/>
        <v>0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0</v>
      </c>
      <c r="R69" s="88"/>
    </row>
    <row r="70" spans="1:19" hidden="1" x14ac:dyDescent="0.3">
      <c r="A70" s="129" t="s">
        <v>62</v>
      </c>
      <c r="B70" s="129"/>
      <c r="C70" s="119" t="s">
        <v>247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  <c r="R70" s="88"/>
    </row>
    <row r="71" spans="1:19" hidden="1" x14ac:dyDescent="0.3">
      <c r="A71" s="129"/>
      <c r="B71" s="129"/>
      <c r="C71" s="119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  <c r="R71" s="88"/>
    </row>
    <row r="72" spans="1:19" hidden="1" x14ac:dyDescent="0.3">
      <c r="A72" s="115" t="s">
        <v>62</v>
      </c>
      <c r="B72" s="115"/>
      <c r="C72" s="113" t="s">
        <v>249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18"/>
        <v>0</v>
      </c>
      <c r="Q72" s="41">
        <f t="shared" si="19"/>
        <v>0</v>
      </c>
      <c r="R72" s="88"/>
    </row>
    <row r="73" spans="1:19" hidden="1" x14ac:dyDescent="0.3">
      <c r="A73" s="116"/>
      <c r="B73" s="116"/>
      <c r="C73" s="114"/>
      <c r="D73" s="36"/>
      <c r="E73" s="42"/>
      <c r="F73" s="43"/>
      <c r="G73" s="43"/>
      <c r="H73" s="43"/>
      <c r="I73" s="43"/>
      <c r="J73" s="34">
        <f t="shared" si="16"/>
        <v>0</v>
      </c>
      <c r="K73" s="55"/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  <c r="R73" s="88"/>
    </row>
    <row r="74" spans="1:19" x14ac:dyDescent="0.3">
      <c r="A74" s="129" t="s">
        <v>64</v>
      </c>
      <c r="B74" s="129"/>
      <c r="C74" s="119" t="s">
        <v>65</v>
      </c>
      <c r="D74" s="36" t="s">
        <v>66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  <c r="R74" s="88"/>
    </row>
    <row r="75" spans="1:19" x14ac:dyDescent="0.3">
      <c r="A75" s="129"/>
      <c r="B75" s="129"/>
      <c r="C75" s="119"/>
      <c r="D75" s="36"/>
      <c r="E75" s="42"/>
      <c r="F75" s="43"/>
      <c r="G75" s="43"/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  <c r="R75" s="88"/>
    </row>
    <row r="76" spans="1:19" x14ac:dyDescent="0.3">
      <c r="A76" s="129" t="s">
        <v>67</v>
      </c>
      <c r="B76" s="129"/>
      <c r="C76" s="119" t="s">
        <v>68</v>
      </c>
      <c r="D76" s="36" t="s">
        <v>41</v>
      </c>
      <c r="E76" s="37">
        <v>0</v>
      </c>
      <c r="F76" s="38">
        <v>0</v>
      </c>
      <c r="G76" s="38">
        <v>250</v>
      </c>
      <c r="H76" s="38">
        <v>0</v>
      </c>
      <c r="I76" s="38">
        <v>0</v>
      </c>
      <c r="J76" s="29">
        <f>SUM(E76:I76)</f>
        <v>250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250</v>
      </c>
      <c r="R76" s="88"/>
    </row>
    <row r="77" spans="1:19" x14ac:dyDescent="0.3">
      <c r="A77" s="129"/>
      <c r="B77" s="129"/>
      <c r="C77" s="119"/>
      <c r="D77" s="36"/>
      <c r="E77" s="42"/>
      <c r="F77" s="43"/>
      <c r="G77" s="43"/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  <c r="R77" s="88"/>
    </row>
    <row r="78" spans="1:19" x14ac:dyDescent="0.3">
      <c r="A78" s="129" t="s">
        <v>69</v>
      </c>
      <c r="B78" s="129"/>
      <c r="C78" s="119" t="s">
        <v>70</v>
      </c>
      <c r="D78" s="36" t="s">
        <v>41</v>
      </c>
      <c r="E78" s="37">
        <v>0</v>
      </c>
      <c r="F78" s="38">
        <v>0</v>
      </c>
      <c r="G78" s="38">
        <v>15700</v>
      </c>
      <c r="H78" s="38">
        <v>0</v>
      </c>
      <c r="I78" s="38">
        <v>1</v>
      </c>
      <c r="J78" s="29">
        <f>SUM(E78:I78)</f>
        <v>15701</v>
      </c>
      <c r="K78" s="44">
        <v>1766</v>
      </c>
      <c r="L78" s="38">
        <v>0</v>
      </c>
      <c r="M78" s="40">
        <f>SUM(K78:L78)</f>
        <v>1766</v>
      </c>
      <c r="N78" s="44">
        <v>0</v>
      </c>
      <c r="O78" s="38">
        <v>0</v>
      </c>
      <c r="P78" s="40">
        <f t="shared" si="18"/>
        <v>0</v>
      </c>
      <c r="Q78" s="41">
        <f t="shared" si="19"/>
        <v>17467</v>
      </c>
      <c r="R78" s="129" t="s">
        <v>69</v>
      </c>
      <c r="S78" s="104">
        <f>Q78+Q80</f>
        <v>20567</v>
      </c>
    </row>
    <row r="79" spans="1:19" x14ac:dyDescent="0.3">
      <c r="A79" s="129"/>
      <c r="B79" s="129"/>
      <c r="C79" s="119"/>
      <c r="D79" s="36"/>
      <c r="E79" s="42"/>
      <c r="F79" s="43"/>
      <c r="G79" s="43"/>
      <c r="H79" s="43"/>
      <c r="I79" s="43"/>
      <c r="J79" s="34">
        <f t="shared" si="16"/>
        <v>0</v>
      </c>
      <c r="K79" s="55"/>
      <c r="L79" s="43"/>
      <c r="M79" s="34">
        <f t="shared" si="17"/>
        <v>0</v>
      </c>
      <c r="N79" s="55"/>
      <c r="O79" s="43"/>
      <c r="P79" s="34">
        <f t="shared" si="18"/>
        <v>0</v>
      </c>
      <c r="Q79" s="35">
        <f t="shared" si="19"/>
        <v>0</v>
      </c>
      <c r="R79" s="129"/>
      <c r="S79" s="105">
        <f>Q79+Q81</f>
        <v>0</v>
      </c>
    </row>
    <row r="80" spans="1:19" x14ac:dyDescent="0.3">
      <c r="A80" s="129" t="s">
        <v>69</v>
      </c>
      <c r="B80" s="129"/>
      <c r="C80" s="119" t="s">
        <v>71</v>
      </c>
      <c r="D80" s="36" t="s">
        <v>72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3100</v>
      </c>
      <c r="R80" s="88"/>
    </row>
    <row r="81" spans="1:19" x14ac:dyDescent="0.3">
      <c r="A81" s="129"/>
      <c r="B81" s="129"/>
      <c r="C81" s="119" t="s">
        <v>73</v>
      </c>
      <c r="D81" s="36"/>
      <c r="E81" s="42"/>
      <c r="F81" s="43"/>
      <c r="G81" s="43"/>
      <c r="H81" s="43"/>
      <c r="I81" s="43"/>
      <c r="J81" s="34">
        <f t="shared" si="16"/>
        <v>0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0</v>
      </c>
      <c r="R81" s="88"/>
    </row>
    <row r="82" spans="1:19" hidden="1" x14ac:dyDescent="0.3">
      <c r="A82" s="129" t="s">
        <v>69</v>
      </c>
      <c r="B82" s="129"/>
      <c r="C82" s="119" t="s">
        <v>73</v>
      </c>
      <c r="D82" s="36" t="s">
        <v>72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  <c r="R82" s="88"/>
    </row>
    <row r="83" spans="1:19" ht="14.4" hidden="1" thickBot="1" x14ac:dyDescent="0.35">
      <c r="A83" s="134"/>
      <c r="B83" s="134"/>
      <c r="C83" s="135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  <c r="R83" s="88"/>
    </row>
    <row r="84" spans="1:19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8"/>
    </row>
    <row r="85" spans="1:19" x14ac:dyDescent="0.3">
      <c r="A85" s="120" t="s">
        <v>74</v>
      </c>
      <c r="B85" s="121"/>
      <c r="C85" s="124" t="s">
        <v>75</v>
      </c>
      <c r="D85" s="126"/>
      <c r="E85" s="16">
        <f>E87+E89+E91+E93</f>
        <v>4476</v>
      </c>
      <c r="F85" s="16">
        <f t="shared" ref="F85:H85" si="20">F87+F89+F91+F93</f>
        <v>3066</v>
      </c>
      <c r="G85" s="16">
        <f t="shared" si="20"/>
        <v>11491</v>
      </c>
      <c r="H85" s="16">
        <f t="shared" si="20"/>
        <v>8</v>
      </c>
      <c r="I85" s="16">
        <f>I87+I89+I91+I93</f>
        <v>0</v>
      </c>
      <c r="J85" s="19">
        <f t="shared" ref="J85:J94" si="21">SUM(E85:I85)</f>
        <v>19041</v>
      </c>
      <c r="K85" s="16">
        <f>K87+K89+K91+K93</f>
        <v>0</v>
      </c>
      <c r="L85" s="17">
        <f>L87+L89+L91+L93</f>
        <v>0</v>
      </c>
      <c r="M85" s="19">
        <f t="shared" ref="M85:M94" si="22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23">SUM(N85:O85)</f>
        <v>0</v>
      </c>
      <c r="Q85" s="20">
        <f>P85+M85+J85</f>
        <v>19041</v>
      </c>
      <c r="R85" s="88"/>
    </row>
    <row r="86" spans="1:19" ht="14.4" thickBot="1" x14ac:dyDescent="0.35">
      <c r="A86" s="122"/>
      <c r="B86" s="123"/>
      <c r="C86" s="125"/>
      <c r="D86" s="127"/>
      <c r="E86" s="21">
        <f t="shared" ref="E86:I86" si="24">E88+D90+E92+E94</f>
        <v>0</v>
      </c>
      <c r="F86" s="22">
        <f t="shared" si="24"/>
        <v>0</v>
      </c>
      <c r="G86" s="22">
        <f t="shared" si="24"/>
        <v>0</v>
      </c>
      <c r="H86" s="22">
        <f t="shared" si="24"/>
        <v>0</v>
      </c>
      <c r="I86" s="22">
        <f t="shared" si="24"/>
        <v>0</v>
      </c>
      <c r="J86" s="24">
        <f t="shared" si="21"/>
        <v>0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5">P86+M86+J86</f>
        <v>0</v>
      </c>
      <c r="R86" s="88"/>
    </row>
    <row r="87" spans="1:19" x14ac:dyDescent="0.3">
      <c r="A87" s="116" t="s">
        <v>76</v>
      </c>
      <c r="B87" s="116"/>
      <c r="C87" s="114" t="s">
        <v>77</v>
      </c>
      <c r="D87" s="49" t="s">
        <v>78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44">
        <v>0</v>
      </c>
      <c r="O87" s="38">
        <v>0</v>
      </c>
      <c r="P87" s="40">
        <f t="shared" si="23"/>
        <v>0</v>
      </c>
      <c r="Q87" s="41">
        <f t="shared" si="25"/>
        <v>5340</v>
      </c>
      <c r="R87" s="88"/>
    </row>
    <row r="88" spans="1:19" x14ac:dyDescent="0.3">
      <c r="A88" s="129"/>
      <c r="B88" s="129"/>
      <c r="C88" s="119"/>
      <c r="D88" s="36"/>
      <c r="E88" s="42"/>
      <c r="F88" s="43"/>
      <c r="G88" s="43"/>
      <c r="H88" s="43"/>
      <c r="I88" s="43"/>
      <c r="J88" s="34">
        <f t="shared" si="21"/>
        <v>0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5"/>
        <v>0</v>
      </c>
      <c r="R88" s="88"/>
    </row>
    <row r="89" spans="1:19" x14ac:dyDescent="0.3">
      <c r="A89" s="115" t="s">
        <v>79</v>
      </c>
      <c r="B89" s="115"/>
      <c r="C89" s="113" t="s">
        <v>80</v>
      </c>
      <c r="D89" s="103"/>
      <c r="E89" s="37">
        <v>1036</v>
      </c>
      <c r="F89" s="38">
        <v>362</v>
      </c>
      <c r="G89" s="38">
        <v>300</v>
      </c>
      <c r="H89" s="38">
        <v>0</v>
      </c>
      <c r="I89" s="38">
        <v>0</v>
      </c>
      <c r="J89" s="29">
        <f>SUM(D89:H89)</f>
        <v>1698</v>
      </c>
      <c r="K89" s="44">
        <v>0</v>
      </c>
      <c r="L89" s="38">
        <v>0</v>
      </c>
      <c r="M89" s="29">
        <f>SUM(K89:L89)</f>
        <v>0</v>
      </c>
      <c r="N89" s="44">
        <v>0</v>
      </c>
      <c r="O89" s="38">
        <v>0</v>
      </c>
      <c r="P89" s="29">
        <f>SUM(N89:O89)</f>
        <v>0</v>
      </c>
      <c r="Q89" s="41">
        <f>P89+M89+J89</f>
        <v>1698</v>
      </c>
      <c r="R89" s="129" t="s">
        <v>79</v>
      </c>
      <c r="S89" s="104">
        <f>Q89+Q91</f>
        <v>1888</v>
      </c>
    </row>
    <row r="90" spans="1:19" x14ac:dyDescent="0.3">
      <c r="A90" s="116"/>
      <c r="B90" s="116"/>
      <c r="C90" s="114"/>
      <c r="D90" s="103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 t="shared" si="22"/>
        <v>0</v>
      </c>
      <c r="N90" s="55"/>
      <c r="O90" s="43"/>
      <c r="P90" s="34">
        <f t="shared" ref="P90" si="26">SUM(N90:O90)</f>
        <v>0</v>
      </c>
      <c r="Q90" s="35">
        <f t="shared" si="25"/>
        <v>0</v>
      </c>
      <c r="R90" s="129"/>
      <c r="S90" s="105">
        <f>Q90+Q92</f>
        <v>0</v>
      </c>
    </row>
    <row r="91" spans="1:19" x14ac:dyDescent="0.3">
      <c r="A91" s="115" t="s">
        <v>79</v>
      </c>
      <c r="B91" s="115"/>
      <c r="C91" s="113" t="s">
        <v>308</v>
      </c>
      <c r="D91" s="111"/>
      <c r="E91" s="37">
        <v>0</v>
      </c>
      <c r="F91" s="38">
        <v>0</v>
      </c>
      <c r="G91" s="38">
        <v>190</v>
      </c>
      <c r="H91" s="38">
        <v>0</v>
      </c>
      <c r="I91" s="38">
        <v>0</v>
      </c>
      <c r="J91" s="29">
        <f>SUM(E91:I91)</f>
        <v>190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5"/>
        <v>190</v>
      </c>
      <c r="R91" s="88"/>
    </row>
    <row r="92" spans="1:19" x14ac:dyDescent="0.3">
      <c r="A92" s="116"/>
      <c r="B92" s="116"/>
      <c r="C92" s="114"/>
      <c r="D92" s="112"/>
      <c r="E92" s="42"/>
      <c r="F92" s="43"/>
      <c r="G92" s="43"/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5"/>
        <v>0</v>
      </c>
      <c r="R92" s="88"/>
    </row>
    <row r="93" spans="1:19" x14ac:dyDescent="0.3">
      <c r="A93" s="129" t="s">
        <v>81</v>
      </c>
      <c r="B93" s="129"/>
      <c r="C93" s="119" t="s">
        <v>82</v>
      </c>
      <c r="D93" s="36" t="s">
        <v>23</v>
      </c>
      <c r="E93" s="37">
        <v>0</v>
      </c>
      <c r="F93" s="38">
        <v>1673</v>
      </c>
      <c r="G93" s="38">
        <v>10140</v>
      </c>
      <c r="H93" s="38">
        <v>0</v>
      </c>
      <c r="I93" s="38">
        <v>0</v>
      </c>
      <c r="J93" s="29">
        <f t="shared" si="21"/>
        <v>11813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5"/>
        <v>11813</v>
      </c>
      <c r="R93" s="88"/>
    </row>
    <row r="94" spans="1:19" ht="14.4" thickBot="1" x14ac:dyDescent="0.35">
      <c r="A94" s="134"/>
      <c r="B94" s="134"/>
      <c r="C94" s="135"/>
      <c r="D94" s="50"/>
      <c r="E94" s="51"/>
      <c r="F94" s="45"/>
      <c r="G94" s="45"/>
      <c r="H94" s="45"/>
      <c r="I94" s="45"/>
      <c r="J94" s="24">
        <f t="shared" si="21"/>
        <v>0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5"/>
        <v>0</v>
      </c>
      <c r="R94" s="88"/>
    </row>
    <row r="95" spans="1:19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8"/>
    </row>
    <row r="96" spans="1:19" x14ac:dyDescent="0.3">
      <c r="A96" s="120" t="s">
        <v>83</v>
      </c>
      <c r="B96" s="121"/>
      <c r="C96" s="124" t="s">
        <v>84</v>
      </c>
      <c r="D96" s="131"/>
      <c r="E96" s="16">
        <f t="shared" ref="E96:I97" si="27">E98+E100+E102+E104+E106</f>
        <v>88870</v>
      </c>
      <c r="F96" s="17">
        <f t="shared" si="27"/>
        <v>31083</v>
      </c>
      <c r="G96" s="17">
        <f t="shared" si="27"/>
        <v>32329</v>
      </c>
      <c r="H96" s="17">
        <f t="shared" si="27"/>
        <v>526</v>
      </c>
      <c r="I96" s="17">
        <f t="shared" si="27"/>
        <v>0</v>
      </c>
      <c r="J96" s="19">
        <f t="shared" ref="J96:J107" si="28">SUM(E96:I96)</f>
        <v>152808</v>
      </c>
      <c r="K96" s="52">
        <f>K98+K100+K102+K104+K106</f>
        <v>0</v>
      </c>
      <c r="L96" s="17">
        <f>L98+L100+L102+L104+L106</f>
        <v>0</v>
      </c>
      <c r="M96" s="19">
        <f t="shared" ref="M96:M107" si="29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0">SUM(N96:O96)</f>
        <v>0</v>
      </c>
      <c r="Q96" s="20">
        <f t="shared" ref="Q96:Q107" si="31">P96+M96+J96</f>
        <v>152808</v>
      </c>
      <c r="R96" s="88"/>
    </row>
    <row r="97" spans="1:18" ht="14.4" thickBot="1" x14ac:dyDescent="0.35">
      <c r="A97" s="122"/>
      <c r="B97" s="123"/>
      <c r="C97" s="125"/>
      <c r="D97" s="132"/>
      <c r="E97" s="21">
        <f t="shared" si="27"/>
        <v>0</v>
      </c>
      <c r="F97" s="22">
        <f t="shared" si="27"/>
        <v>0</v>
      </c>
      <c r="G97" s="22">
        <f t="shared" si="27"/>
        <v>0</v>
      </c>
      <c r="H97" s="22">
        <f t="shared" si="27"/>
        <v>0</v>
      </c>
      <c r="I97" s="22">
        <f t="shared" si="27"/>
        <v>0</v>
      </c>
      <c r="J97" s="24">
        <f t="shared" si="28"/>
        <v>0</v>
      </c>
      <c r="K97" s="53">
        <f>K99+K101+K103+K105+K107</f>
        <v>0</v>
      </c>
      <c r="L97" s="22">
        <f>L99+L101+L103+L105+L107</f>
        <v>0</v>
      </c>
      <c r="M97" s="24">
        <f t="shared" si="29"/>
        <v>0</v>
      </c>
      <c r="N97" s="53">
        <f>N99+N101+N103+N105+N107</f>
        <v>0</v>
      </c>
      <c r="O97" s="22">
        <f>O99+O101+O103+O105+O107</f>
        <v>0</v>
      </c>
      <c r="P97" s="24">
        <f t="shared" si="30"/>
        <v>0</v>
      </c>
      <c r="Q97" s="25">
        <f t="shared" si="31"/>
        <v>0</v>
      </c>
      <c r="R97" s="88"/>
    </row>
    <row r="98" spans="1:18" x14ac:dyDescent="0.3">
      <c r="A98" s="118" t="s">
        <v>85</v>
      </c>
      <c r="B98" s="116"/>
      <c r="C98" s="114" t="s">
        <v>86</v>
      </c>
      <c r="D98" s="58" t="s">
        <v>72</v>
      </c>
      <c r="E98" s="26">
        <v>65677</v>
      </c>
      <c r="F98" s="27">
        <v>23071</v>
      </c>
      <c r="G98" s="27">
        <v>13528</v>
      </c>
      <c r="H98" s="27">
        <v>217</v>
      </c>
      <c r="I98" s="27">
        <v>0</v>
      </c>
      <c r="J98" s="29">
        <f t="shared" si="28"/>
        <v>102493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0"/>
        <v>0</v>
      </c>
      <c r="Q98" s="30">
        <f t="shared" si="31"/>
        <v>102493</v>
      </c>
      <c r="R98" s="88"/>
    </row>
    <row r="99" spans="1:18" x14ac:dyDescent="0.3">
      <c r="A99" s="128"/>
      <c r="B99" s="129"/>
      <c r="C99" s="119"/>
      <c r="D99" s="59"/>
      <c r="E99" s="42"/>
      <c r="F99" s="43"/>
      <c r="G99" s="43"/>
      <c r="H99" s="43"/>
      <c r="I99" s="43"/>
      <c r="J99" s="34">
        <f t="shared" si="28"/>
        <v>0</v>
      </c>
      <c r="K99" s="55"/>
      <c r="L99" s="43"/>
      <c r="M99" s="34">
        <f t="shared" si="29"/>
        <v>0</v>
      </c>
      <c r="N99" s="55"/>
      <c r="O99" s="43"/>
      <c r="P99" s="34">
        <f t="shared" si="30"/>
        <v>0</v>
      </c>
      <c r="Q99" s="35">
        <f t="shared" si="31"/>
        <v>0</v>
      </c>
      <c r="R99" s="88"/>
    </row>
    <row r="100" spans="1:18" x14ac:dyDescent="0.3">
      <c r="A100" s="128" t="s">
        <v>87</v>
      </c>
      <c r="B100" s="129"/>
      <c r="C100" s="119" t="s">
        <v>88</v>
      </c>
      <c r="D100" s="59" t="s">
        <v>72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8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0"/>
        <v>0</v>
      </c>
      <c r="Q100" s="41">
        <f t="shared" si="31"/>
        <v>350</v>
      </c>
      <c r="R100" s="88"/>
    </row>
    <row r="101" spans="1:18" x14ac:dyDescent="0.3">
      <c r="A101" s="128"/>
      <c r="B101" s="129"/>
      <c r="C101" s="119"/>
      <c r="D101" s="59"/>
      <c r="E101" s="42"/>
      <c r="F101" s="43"/>
      <c r="G101" s="43"/>
      <c r="H101" s="43"/>
      <c r="I101" s="43"/>
      <c r="J101" s="34">
        <f t="shared" si="28"/>
        <v>0</v>
      </c>
      <c r="K101" s="55"/>
      <c r="L101" s="43"/>
      <c r="M101" s="34">
        <f t="shared" si="29"/>
        <v>0</v>
      </c>
      <c r="N101" s="55"/>
      <c r="O101" s="43"/>
      <c r="P101" s="34">
        <f t="shared" si="30"/>
        <v>0</v>
      </c>
      <c r="Q101" s="35">
        <f t="shared" si="31"/>
        <v>0</v>
      </c>
      <c r="R101" s="88"/>
    </row>
    <row r="102" spans="1:18" x14ac:dyDescent="0.3">
      <c r="A102" s="128" t="s">
        <v>89</v>
      </c>
      <c r="B102" s="129"/>
      <c r="C102" s="119" t="s">
        <v>250</v>
      </c>
      <c r="D102" s="59" t="s">
        <v>72</v>
      </c>
      <c r="E102" s="37">
        <v>23193</v>
      </c>
      <c r="F102" s="38">
        <v>6944</v>
      </c>
      <c r="G102" s="38">
        <v>3637</v>
      </c>
      <c r="H102" s="38">
        <v>309</v>
      </c>
      <c r="I102" s="38">
        <v>0</v>
      </c>
      <c r="J102" s="29">
        <f t="shared" si="28"/>
        <v>34083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0"/>
        <v>0</v>
      </c>
      <c r="Q102" s="41">
        <f t="shared" si="31"/>
        <v>34083</v>
      </c>
      <c r="R102" s="88"/>
    </row>
    <row r="103" spans="1:18" x14ac:dyDescent="0.3">
      <c r="A103" s="128"/>
      <c r="B103" s="129"/>
      <c r="C103" s="119"/>
      <c r="D103" s="59"/>
      <c r="E103" s="42"/>
      <c r="F103" s="43"/>
      <c r="G103" s="43"/>
      <c r="H103" s="43"/>
      <c r="I103" s="43"/>
      <c r="J103" s="34">
        <f t="shared" si="28"/>
        <v>0</v>
      </c>
      <c r="K103" s="55"/>
      <c r="L103" s="43"/>
      <c r="M103" s="34">
        <f t="shared" si="29"/>
        <v>0</v>
      </c>
      <c r="N103" s="55"/>
      <c r="O103" s="43"/>
      <c r="P103" s="34">
        <f t="shared" si="30"/>
        <v>0</v>
      </c>
      <c r="Q103" s="35">
        <f t="shared" si="31"/>
        <v>0</v>
      </c>
      <c r="R103" s="88"/>
    </row>
    <row r="104" spans="1:18" x14ac:dyDescent="0.3">
      <c r="A104" s="128" t="s">
        <v>90</v>
      </c>
      <c r="B104" s="129"/>
      <c r="C104" s="119" t="s">
        <v>91</v>
      </c>
      <c r="D104" s="59" t="s">
        <v>92</v>
      </c>
      <c r="E104" s="37">
        <v>0</v>
      </c>
      <c r="F104" s="38">
        <v>228</v>
      </c>
      <c r="G104" s="38">
        <v>464</v>
      </c>
      <c r="H104" s="38">
        <v>0</v>
      </c>
      <c r="I104" s="38">
        <v>0</v>
      </c>
      <c r="J104" s="29">
        <f t="shared" si="28"/>
        <v>692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0"/>
        <v>0</v>
      </c>
      <c r="Q104" s="41">
        <f t="shared" si="31"/>
        <v>692</v>
      </c>
      <c r="R104" s="88"/>
    </row>
    <row r="105" spans="1:18" x14ac:dyDescent="0.3">
      <c r="A105" s="128"/>
      <c r="B105" s="129"/>
      <c r="C105" s="119"/>
      <c r="D105" s="59"/>
      <c r="E105" s="42"/>
      <c r="F105" s="43"/>
      <c r="G105" s="43"/>
      <c r="H105" s="43"/>
      <c r="I105" s="43"/>
      <c r="J105" s="34">
        <f t="shared" si="28"/>
        <v>0</v>
      </c>
      <c r="K105" s="55"/>
      <c r="L105" s="43"/>
      <c r="M105" s="34">
        <f t="shared" si="29"/>
        <v>0</v>
      </c>
      <c r="N105" s="55"/>
      <c r="O105" s="43"/>
      <c r="P105" s="34">
        <f t="shared" si="30"/>
        <v>0</v>
      </c>
      <c r="Q105" s="35">
        <f t="shared" si="31"/>
        <v>0</v>
      </c>
      <c r="R105" s="88"/>
    </row>
    <row r="106" spans="1:18" x14ac:dyDescent="0.3">
      <c r="A106" s="128" t="s">
        <v>93</v>
      </c>
      <c r="B106" s="129"/>
      <c r="C106" s="119" t="s">
        <v>94</v>
      </c>
      <c r="D106" s="59" t="s">
        <v>95</v>
      </c>
      <c r="E106" s="37">
        <v>0</v>
      </c>
      <c r="F106" s="38">
        <v>840</v>
      </c>
      <c r="G106" s="38">
        <v>14350</v>
      </c>
      <c r="H106" s="38">
        <v>0</v>
      </c>
      <c r="I106" s="38">
        <v>0</v>
      </c>
      <c r="J106" s="29">
        <f t="shared" si="28"/>
        <v>15190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0"/>
        <v>0</v>
      </c>
      <c r="Q106" s="41">
        <f t="shared" si="31"/>
        <v>15190</v>
      </c>
      <c r="R106" s="88"/>
    </row>
    <row r="107" spans="1:18" ht="14.4" thickBot="1" x14ac:dyDescent="0.35">
      <c r="A107" s="133"/>
      <c r="B107" s="134"/>
      <c r="C107" s="135"/>
      <c r="D107" s="60"/>
      <c r="E107" s="51"/>
      <c r="F107" s="45"/>
      <c r="G107" s="45"/>
      <c r="H107" s="45"/>
      <c r="I107" s="45"/>
      <c r="J107" s="24">
        <f t="shared" si="28"/>
        <v>0</v>
      </c>
      <c r="K107" s="56"/>
      <c r="L107" s="45"/>
      <c r="M107" s="24">
        <f t="shared" si="29"/>
        <v>0</v>
      </c>
      <c r="N107" s="55"/>
      <c r="O107" s="43"/>
      <c r="P107" s="34">
        <f t="shared" si="30"/>
        <v>0</v>
      </c>
      <c r="Q107" s="35">
        <f t="shared" si="31"/>
        <v>0</v>
      </c>
      <c r="R107" s="88"/>
    </row>
    <row r="108" spans="1:18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8"/>
    </row>
    <row r="109" spans="1:18" x14ac:dyDescent="0.3">
      <c r="A109" s="120" t="s">
        <v>96</v>
      </c>
      <c r="B109" s="121"/>
      <c r="C109" s="124" t="s">
        <v>97</v>
      </c>
      <c r="D109" s="126"/>
      <c r="E109" s="16">
        <f>E111+E113</f>
        <v>0</v>
      </c>
      <c r="F109" s="17">
        <f t="shared" ref="E109:I110" si="32">F111+F113</f>
        <v>0</v>
      </c>
      <c r="G109" s="17">
        <f t="shared" si="32"/>
        <v>188705</v>
      </c>
      <c r="H109" s="17">
        <f t="shared" si="32"/>
        <v>0</v>
      </c>
      <c r="I109" s="17">
        <f t="shared" si="32"/>
        <v>0</v>
      </c>
      <c r="J109" s="19">
        <f t="shared" ref="J109:J114" si="33">SUM(E109:I109)</f>
        <v>188705</v>
      </c>
      <c r="K109" s="16">
        <f>K111+K113</f>
        <v>542081</v>
      </c>
      <c r="L109" s="17">
        <f>L111+L113</f>
        <v>0</v>
      </c>
      <c r="M109" s="19">
        <f t="shared" ref="M109:M114" si="34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5">SUM(N109:O109)</f>
        <v>0</v>
      </c>
      <c r="Q109" s="20">
        <f t="shared" ref="Q109:Q114" si="36">P109+M109+J109</f>
        <v>730786</v>
      </c>
      <c r="R109" s="88"/>
    </row>
    <row r="110" spans="1:18" ht="14.4" thickBot="1" x14ac:dyDescent="0.35">
      <c r="A110" s="122"/>
      <c r="B110" s="123"/>
      <c r="C110" s="125"/>
      <c r="D110" s="127"/>
      <c r="E110" s="21">
        <f t="shared" si="32"/>
        <v>0</v>
      </c>
      <c r="F110" s="22">
        <f t="shared" si="32"/>
        <v>0</v>
      </c>
      <c r="G110" s="22">
        <f t="shared" si="32"/>
        <v>0</v>
      </c>
      <c r="H110" s="22">
        <f t="shared" si="32"/>
        <v>0</v>
      </c>
      <c r="I110" s="22">
        <f t="shared" si="32"/>
        <v>0</v>
      </c>
      <c r="J110" s="24">
        <f t="shared" si="33"/>
        <v>0</v>
      </c>
      <c r="K110" s="21">
        <f>K112+K114</f>
        <v>0</v>
      </c>
      <c r="L110" s="22">
        <f>L112+L114</f>
        <v>0</v>
      </c>
      <c r="M110" s="24">
        <f t="shared" si="34"/>
        <v>0</v>
      </c>
      <c r="N110" s="53">
        <f>N112+N114</f>
        <v>0</v>
      </c>
      <c r="O110" s="22">
        <f>O112+O114</f>
        <v>0</v>
      </c>
      <c r="P110" s="24">
        <f t="shared" si="35"/>
        <v>0</v>
      </c>
      <c r="Q110" s="25">
        <f t="shared" si="36"/>
        <v>0</v>
      </c>
      <c r="R110" s="88"/>
    </row>
    <row r="111" spans="1:18" x14ac:dyDescent="0.3">
      <c r="A111" s="116" t="s">
        <v>98</v>
      </c>
      <c r="B111" s="116"/>
      <c r="C111" s="114" t="s">
        <v>99</v>
      </c>
      <c r="D111" s="49" t="s">
        <v>63</v>
      </c>
      <c r="E111" s="26">
        <v>0</v>
      </c>
      <c r="F111" s="27">
        <v>0</v>
      </c>
      <c r="G111" s="27">
        <v>184205</v>
      </c>
      <c r="H111" s="27">
        <v>0</v>
      </c>
      <c r="I111" s="27">
        <v>0</v>
      </c>
      <c r="J111" s="29">
        <f>SUM(E111:I111)</f>
        <v>184205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5"/>
        <v>0</v>
      </c>
      <c r="Q111" s="30">
        <f t="shared" si="36"/>
        <v>726286</v>
      </c>
      <c r="R111" s="88"/>
    </row>
    <row r="112" spans="1:18" x14ac:dyDescent="0.3">
      <c r="A112" s="129"/>
      <c r="B112" s="129"/>
      <c r="C112" s="119"/>
      <c r="D112" s="36"/>
      <c r="E112" s="42"/>
      <c r="F112" s="43"/>
      <c r="G112" s="43"/>
      <c r="H112" s="43"/>
      <c r="I112" s="43"/>
      <c r="J112" s="34">
        <f t="shared" si="33"/>
        <v>0</v>
      </c>
      <c r="K112" s="42"/>
      <c r="L112" s="43"/>
      <c r="M112" s="34">
        <f t="shared" si="34"/>
        <v>0</v>
      </c>
      <c r="N112" s="55"/>
      <c r="O112" s="43"/>
      <c r="P112" s="34">
        <f t="shared" si="35"/>
        <v>0</v>
      </c>
      <c r="Q112" s="35">
        <f t="shared" si="36"/>
        <v>0</v>
      </c>
      <c r="R112" s="88"/>
    </row>
    <row r="113" spans="1:19" x14ac:dyDescent="0.3">
      <c r="A113" s="129" t="s">
        <v>100</v>
      </c>
      <c r="B113" s="129"/>
      <c r="C113" s="119" t="s">
        <v>101</v>
      </c>
      <c r="D113" s="36" t="s">
        <v>102</v>
      </c>
      <c r="E113" s="37">
        <v>0</v>
      </c>
      <c r="F113" s="38">
        <v>0</v>
      </c>
      <c r="G113" s="38">
        <v>4500</v>
      </c>
      <c r="H113" s="38">
        <v>0</v>
      </c>
      <c r="I113" s="38">
        <v>0</v>
      </c>
      <c r="J113" s="29">
        <f>SUM(E113:I113)</f>
        <v>4500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5"/>
        <v>0</v>
      </c>
      <c r="Q113" s="41">
        <f t="shared" si="36"/>
        <v>4500</v>
      </c>
      <c r="R113" s="88"/>
    </row>
    <row r="114" spans="1:19" ht="14.4" thickBot="1" x14ac:dyDescent="0.35">
      <c r="A114" s="134"/>
      <c r="B114" s="134"/>
      <c r="C114" s="135"/>
      <c r="D114" s="50"/>
      <c r="E114" s="51"/>
      <c r="F114" s="45"/>
      <c r="G114" s="45"/>
      <c r="H114" s="45"/>
      <c r="I114" s="45"/>
      <c r="J114" s="24">
        <f t="shared" si="33"/>
        <v>0</v>
      </c>
      <c r="K114" s="51"/>
      <c r="L114" s="45"/>
      <c r="M114" s="24">
        <f t="shared" si="34"/>
        <v>0</v>
      </c>
      <c r="N114" s="56"/>
      <c r="O114" s="45"/>
      <c r="P114" s="24">
        <f t="shared" si="35"/>
        <v>0</v>
      </c>
      <c r="Q114" s="25">
        <f t="shared" si="36"/>
        <v>0</v>
      </c>
      <c r="R114" s="88"/>
    </row>
    <row r="115" spans="1:19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8"/>
    </row>
    <row r="116" spans="1:19" x14ac:dyDescent="0.3">
      <c r="A116" s="120" t="s">
        <v>103</v>
      </c>
      <c r="B116" s="121"/>
      <c r="C116" s="124" t="s">
        <v>104</v>
      </c>
      <c r="D116" s="126"/>
      <c r="E116" s="16">
        <f t="shared" ref="E116:I117" si="37">E118+E120+E122+E124+E126+E128+E130+E132</f>
        <v>0</v>
      </c>
      <c r="F116" s="17">
        <f t="shared" si="37"/>
        <v>0</v>
      </c>
      <c r="G116" s="17">
        <f t="shared" si="37"/>
        <v>191000</v>
      </c>
      <c r="H116" s="17">
        <f t="shared" si="37"/>
        <v>0</v>
      </c>
      <c r="I116" s="17">
        <f t="shared" si="37"/>
        <v>2200</v>
      </c>
      <c r="J116" s="19">
        <f t="shared" ref="J116:J133" si="38">SUM(E116:I116)</f>
        <v>193200</v>
      </c>
      <c r="K116" s="16">
        <f>K118+K120+K122+K124+K126+K128+K130+K132</f>
        <v>0</v>
      </c>
      <c r="L116" s="17">
        <f>L118+L120+L122+L124+L126+L128+L132</f>
        <v>0</v>
      </c>
      <c r="M116" s="19">
        <f t="shared" ref="M116:M129" si="39">SUM(K116:L116)</f>
        <v>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0">SUM(N116:O116)</f>
        <v>17160</v>
      </c>
      <c r="Q116" s="20">
        <f>P116+M116+J116</f>
        <v>210360</v>
      </c>
      <c r="R116" s="88"/>
    </row>
    <row r="117" spans="1:19" ht="14.4" thickBot="1" x14ac:dyDescent="0.35">
      <c r="A117" s="122"/>
      <c r="B117" s="123"/>
      <c r="C117" s="125"/>
      <c r="D117" s="127"/>
      <c r="E117" s="21">
        <f t="shared" si="37"/>
        <v>0</v>
      </c>
      <c r="F117" s="22">
        <f t="shared" si="37"/>
        <v>0</v>
      </c>
      <c r="G117" s="22">
        <f t="shared" si="37"/>
        <v>0</v>
      </c>
      <c r="H117" s="22">
        <f t="shared" si="37"/>
        <v>0</v>
      </c>
      <c r="I117" s="22">
        <f t="shared" si="37"/>
        <v>0</v>
      </c>
      <c r="J117" s="24">
        <f t="shared" si="38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9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0"/>
        <v>0</v>
      </c>
      <c r="Q117" s="25">
        <f t="shared" ref="Q117:Q133" si="41">P117+M117+J117</f>
        <v>0</v>
      </c>
      <c r="R117" s="88"/>
    </row>
    <row r="118" spans="1:19" x14ac:dyDescent="0.3">
      <c r="A118" s="136" t="s">
        <v>105</v>
      </c>
      <c r="B118" s="137"/>
      <c r="C118" s="138" t="s">
        <v>106</v>
      </c>
      <c r="D118" s="100" t="s">
        <v>107</v>
      </c>
      <c r="E118" s="16">
        <v>0</v>
      </c>
      <c r="F118" s="17">
        <v>0</v>
      </c>
      <c r="G118" s="17">
        <v>29500</v>
      </c>
      <c r="H118" s="17">
        <v>0</v>
      </c>
      <c r="I118" s="17">
        <v>0</v>
      </c>
      <c r="J118" s="19">
        <f t="shared" si="38"/>
        <v>29500</v>
      </c>
      <c r="K118" s="16">
        <v>0</v>
      </c>
      <c r="L118" s="17">
        <v>0</v>
      </c>
      <c r="M118" s="19">
        <f>SUM(K118:L118)</f>
        <v>0</v>
      </c>
      <c r="N118" s="52">
        <v>0</v>
      </c>
      <c r="O118" s="17">
        <v>0</v>
      </c>
      <c r="P118" s="19">
        <f t="shared" si="40"/>
        <v>0</v>
      </c>
      <c r="Q118" s="20">
        <f t="shared" si="41"/>
        <v>29500</v>
      </c>
      <c r="R118" s="136" t="s">
        <v>105</v>
      </c>
      <c r="S118" s="104">
        <f>Q118+Q120+Q122+Q124</f>
        <v>51000</v>
      </c>
    </row>
    <row r="119" spans="1:19" x14ac:dyDescent="0.3">
      <c r="A119" s="128"/>
      <c r="B119" s="129"/>
      <c r="C119" s="119"/>
      <c r="D119" s="36"/>
      <c r="E119" s="42"/>
      <c r="F119" s="43"/>
      <c r="G119" s="43"/>
      <c r="H119" s="43"/>
      <c r="I119" s="43"/>
      <c r="J119" s="34">
        <f t="shared" si="38"/>
        <v>0</v>
      </c>
      <c r="K119" s="42"/>
      <c r="L119" s="43"/>
      <c r="M119" s="34">
        <f t="shared" si="39"/>
        <v>0</v>
      </c>
      <c r="N119" s="55"/>
      <c r="O119" s="43"/>
      <c r="P119" s="34">
        <f t="shared" si="40"/>
        <v>0</v>
      </c>
      <c r="Q119" s="35">
        <f t="shared" si="41"/>
        <v>0</v>
      </c>
      <c r="R119" s="128"/>
      <c r="S119" s="105">
        <f>Q119+Q121+Q123+Q125</f>
        <v>0</v>
      </c>
    </row>
    <row r="120" spans="1:19" x14ac:dyDescent="0.3">
      <c r="A120" s="118" t="s">
        <v>105</v>
      </c>
      <c r="B120" s="129"/>
      <c r="C120" s="119" t="s">
        <v>108</v>
      </c>
      <c r="D120" s="36" t="s">
        <v>63</v>
      </c>
      <c r="E120" s="37">
        <v>0</v>
      </c>
      <c r="F120" s="38">
        <v>0</v>
      </c>
      <c r="G120" s="38">
        <v>15000</v>
      </c>
      <c r="H120" s="38">
        <v>0</v>
      </c>
      <c r="I120" s="38">
        <v>0</v>
      </c>
      <c r="J120" s="29">
        <f t="shared" si="38"/>
        <v>15000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0"/>
        <v>0</v>
      </c>
      <c r="Q120" s="41">
        <f t="shared" si="41"/>
        <v>15000</v>
      </c>
      <c r="R120" s="88"/>
    </row>
    <row r="121" spans="1:19" x14ac:dyDescent="0.3">
      <c r="A121" s="128"/>
      <c r="B121" s="129"/>
      <c r="C121" s="119"/>
      <c r="D121" s="36"/>
      <c r="E121" s="42"/>
      <c r="F121" s="43"/>
      <c r="G121" s="43"/>
      <c r="H121" s="43"/>
      <c r="I121" s="43"/>
      <c r="J121" s="34">
        <f t="shared" si="38"/>
        <v>0</v>
      </c>
      <c r="K121" s="42"/>
      <c r="L121" s="43"/>
      <c r="M121" s="34">
        <f t="shared" si="39"/>
        <v>0</v>
      </c>
      <c r="N121" s="55"/>
      <c r="O121" s="43"/>
      <c r="P121" s="34">
        <f t="shared" si="40"/>
        <v>0</v>
      </c>
      <c r="Q121" s="35">
        <f t="shared" si="41"/>
        <v>0</v>
      </c>
      <c r="R121" s="88"/>
    </row>
    <row r="122" spans="1:19" x14ac:dyDescent="0.3">
      <c r="A122" s="128" t="s">
        <v>105</v>
      </c>
      <c r="B122" s="129"/>
      <c r="C122" s="119" t="s">
        <v>109</v>
      </c>
      <c r="D122" s="36" t="s">
        <v>102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38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0"/>
        <v>0</v>
      </c>
      <c r="Q122" s="41">
        <f t="shared" si="41"/>
        <v>6000</v>
      </c>
      <c r="R122" s="88"/>
    </row>
    <row r="123" spans="1:19" x14ac:dyDescent="0.3">
      <c r="A123" s="128"/>
      <c r="B123" s="129"/>
      <c r="C123" s="119"/>
      <c r="D123" s="36"/>
      <c r="E123" s="42"/>
      <c r="F123" s="43"/>
      <c r="G123" s="43"/>
      <c r="H123" s="43"/>
      <c r="I123" s="43"/>
      <c r="J123" s="34">
        <f t="shared" si="38"/>
        <v>0</v>
      </c>
      <c r="K123" s="42"/>
      <c r="L123" s="43"/>
      <c r="M123" s="34">
        <f t="shared" si="39"/>
        <v>0</v>
      </c>
      <c r="N123" s="55"/>
      <c r="O123" s="43"/>
      <c r="P123" s="34">
        <f t="shared" si="40"/>
        <v>0</v>
      </c>
      <c r="Q123" s="35">
        <f t="shared" si="41"/>
        <v>0</v>
      </c>
      <c r="R123" s="88"/>
    </row>
    <row r="124" spans="1:19" x14ac:dyDescent="0.3">
      <c r="A124" s="128" t="s">
        <v>105</v>
      </c>
      <c r="B124" s="129"/>
      <c r="C124" s="119" t="s">
        <v>110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8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0"/>
        <v>0</v>
      </c>
      <c r="Q124" s="41">
        <f t="shared" si="41"/>
        <v>500</v>
      </c>
      <c r="R124" s="88"/>
    </row>
    <row r="125" spans="1:19" x14ac:dyDescent="0.3">
      <c r="A125" s="128"/>
      <c r="B125" s="129"/>
      <c r="C125" s="119"/>
      <c r="D125" s="36"/>
      <c r="E125" s="42"/>
      <c r="F125" s="43"/>
      <c r="G125" s="43"/>
      <c r="H125" s="43"/>
      <c r="I125" s="43"/>
      <c r="J125" s="34">
        <f t="shared" si="38"/>
        <v>0</v>
      </c>
      <c r="K125" s="42"/>
      <c r="L125" s="43"/>
      <c r="M125" s="34">
        <f t="shared" si="39"/>
        <v>0</v>
      </c>
      <c r="N125" s="55"/>
      <c r="O125" s="43"/>
      <c r="P125" s="34">
        <f t="shared" si="40"/>
        <v>0</v>
      </c>
      <c r="Q125" s="35">
        <f t="shared" si="41"/>
        <v>0</v>
      </c>
      <c r="R125" s="88"/>
    </row>
    <row r="126" spans="1:19" x14ac:dyDescent="0.3">
      <c r="A126" s="117" t="s">
        <v>111</v>
      </c>
      <c r="B126" s="115"/>
      <c r="C126" s="113" t="s">
        <v>309</v>
      </c>
      <c r="D126" s="36" t="s">
        <v>112</v>
      </c>
      <c r="E126" s="37">
        <v>0</v>
      </c>
      <c r="F126" s="38">
        <v>0</v>
      </c>
      <c r="G126" s="38">
        <v>0</v>
      </c>
      <c r="H126" s="38">
        <v>0</v>
      </c>
      <c r="I126" s="38">
        <v>2200</v>
      </c>
      <c r="J126" s="29">
        <f t="shared" si="38"/>
        <v>2200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0"/>
        <v>17160</v>
      </c>
      <c r="Q126" s="41">
        <f t="shared" si="41"/>
        <v>19360</v>
      </c>
      <c r="R126" s="117" t="s">
        <v>111</v>
      </c>
      <c r="S126" s="104">
        <f>Q126+Q128</f>
        <v>19360</v>
      </c>
    </row>
    <row r="127" spans="1:19" x14ac:dyDescent="0.3">
      <c r="A127" s="118"/>
      <c r="B127" s="116"/>
      <c r="C127" s="114"/>
      <c r="D127" s="36"/>
      <c r="E127" s="42"/>
      <c r="F127" s="43"/>
      <c r="G127" s="43"/>
      <c r="H127" s="43"/>
      <c r="I127" s="43"/>
      <c r="J127" s="34">
        <f t="shared" si="38"/>
        <v>0</v>
      </c>
      <c r="K127" s="42"/>
      <c r="L127" s="43"/>
      <c r="M127" s="34">
        <f t="shared" si="39"/>
        <v>0</v>
      </c>
      <c r="N127" s="55"/>
      <c r="O127" s="43"/>
      <c r="P127" s="34">
        <f t="shared" si="40"/>
        <v>0</v>
      </c>
      <c r="Q127" s="35">
        <f t="shared" si="41"/>
        <v>0</v>
      </c>
      <c r="R127" s="118"/>
      <c r="S127" s="105">
        <f>Q127+Q129</f>
        <v>0</v>
      </c>
    </row>
    <row r="128" spans="1:19" hidden="1" x14ac:dyDescent="0.3">
      <c r="A128" s="117" t="s">
        <v>111</v>
      </c>
      <c r="B128" s="115"/>
      <c r="C128" s="113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8"/>
        <v>0</v>
      </c>
      <c r="K128" s="94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0"/>
        <v>0</v>
      </c>
      <c r="Q128" s="41">
        <f t="shared" si="41"/>
        <v>0</v>
      </c>
      <c r="R128" s="88"/>
    </row>
    <row r="129" spans="1:18" hidden="1" x14ac:dyDescent="0.3">
      <c r="A129" s="118"/>
      <c r="B129" s="116"/>
      <c r="C129" s="114"/>
      <c r="D129" s="36"/>
      <c r="E129" s="42"/>
      <c r="F129" s="43"/>
      <c r="G129" s="43"/>
      <c r="H129" s="43"/>
      <c r="I129" s="43"/>
      <c r="J129" s="34">
        <f t="shared" si="38"/>
        <v>0</v>
      </c>
      <c r="K129" s="95"/>
      <c r="L129" s="43"/>
      <c r="M129" s="34">
        <f t="shared" si="39"/>
        <v>0</v>
      </c>
      <c r="N129" s="55"/>
      <c r="O129" s="43"/>
      <c r="P129" s="34">
        <f t="shared" si="40"/>
        <v>0</v>
      </c>
      <c r="Q129" s="35">
        <f t="shared" si="41"/>
        <v>0</v>
      </c>
      <c r="R129" s="88"/>
    </row>
    <row r="130" spans="1:18" x14ac:dyDescent="0.3">
      <c r="A130" s="117" t="s">
        <v>111</v>
      </c>
      <c r="B130" s="115"/>
      <c r="C130" s="113" t="s">
        <v>310</v>
      </c>
      <c r="D130" s="36" t="s">
        <v>112</v>
      </c>
      <c r="E130" s="37">
        <v>0</v>
      </c>
      <c r="F130" s="38">
        <v>0</v>
      </c>
      <c r="G130" s="38">
        <v>140000</v>
      </c>
      <c r="H130" s="38">
        <v>0</v>
      </c>
      <c r="I130" s="38">
        <v>0</v>
      </c>
      <c r="J130" s="29">
        <f>SUM(E130:I130)</f>
        <v>140000</v>
      </c>
      <c r="K130" s="94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>SUM(N130:O130)</f>
        <v>0</v>
      </c>
      <c r="Q130" s="41">
        <f t="shared" si="41"/>
        <v>140000</v>
      </c>
      <c r="R130" s="88"/>
    </row>
    <row r="131" spans="1:18" ht="14.4" thickBot="1" x14ac:dyDescent="0.35">
      <c r="A131" s="157"/>
      <c r="B131" s="158"/>
      <c r="C131" s="159"/>
      <c r="D131" s="50"/>
      <c r="E131" s="51"/>
      <c r="F131" s="45"/>
      <c r="G131" s="45"/>
      <c r="H131" s="45"/>
      <c r="I131" s="45"/>
      <c r="J131" s="24">
        <f>SUM(E131:I131)</f>
        <v>0</v>
      </c>
      <c r="K131" s="101"/>
      <c r="L131" s="45"/>
      <c r="M131" s="24">
        <f>SUM(K131:L131)</f>
        <v>0</v>
      </c>
      <c r="N131" s="56"/>
      <c r="O131" s="45"/>
      <c r="P131" s="24">
        <f>SUM(N131:O131)</f>
        <v>0</v>
      </c>
      <c r="Q131" s="25">
        <f t="shared" si="41"/>
        <v>0</v>
      </c>
      <c r="R131" s="88"/>
    </row>
    <row r="132" spans="1:18" hidden="1" x14ac:dyDescent="0.3">
      <c r="A132" s="118" t="s">
        <v>111</v>
      </c>
      <c r="B132" s="116"/>
      <c r="C132" s="114" t="s">
        <v>251</v>
      </c>
      <c r="D132" s="49" t="s">
        <v>112</v>
      </c>
      <c r="E132" s="26">
        <v>0</v>
      </c>
      <c r="F132" s="27">
        <v>0</v>
      </c>
      <c r="G132" s="27">
        <v>0</v>
      </c>
      <c r="H132" s="27">
        <v>0</v>
      </c>
      <c r="I132" s="27">
        <v>0</v>
      </c>
      <c r="J132" s="29">
        <f t="shared" si="38"/>
        <v>0</v>
      </c>
      <c r="K132" s="96">
        <v>0</v>
      </c>
      <c r="L132" s="27">
        <v>0</v>
      </c>
      <c r="M132" s="29">
        <f>SUM(K132:L132)</f>
        <v>0</v>
      </c>
      <c r="N132" s="54">
        <v>0</v>
      </c>
      <c r="O132" s="27">
        <v>0</v>
      </c>
      <c r="P132" s="29">
        <f t="shared" si="40"/>
        <v>0</v>
      </c>
      <c r="Q132" s="30">
        <f t="shared" si="41"/>
        <v>0</v>
      </c>
      <c r="R132" s="88"/>
    </row>
    <row r="133" spans="1:18" ht="14.4" hidden="1" thickBot="1" x14ac:dyDescent="0.35">
      <c r="A133" s="133"/>
      <c r="B133" s="134"/>
      <c r="C133" s="135"/>
      <c r="D133" s="50"/>
      <c r="E133" s="51"/>
      <c r="F133" s="45"/>
      <c r="G133" s="45"/>
      <c r="H133" s="45"/>
      <c r="I133" s="45"/>
      <c r="J133" s="24">
        <f t="shared" si="38"/>
        <v>0</v>
      </c>
      <c r="K133" s="51"/>
      <c r="L133" s="45"/>
      <c r="M133" s="24">
        <f>SUM(K133:L133)</f>
        <v>0</v>
      </c>
      <c r="N133" s="56"/>
      <c r="O133" s="45"/>
      <c r="P133" s="24">
        <f t="shared" si="40"/>
        <v>0</v>
      </c>
      <c r="Q133" s="25">
        <f t="shared" si="41"/>
        <v>0</v>
      </c>
      <c r="R133" s="88"/>
    </row>
    <row r="134" spans="1:18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8"/>
    </row>
    <row r="135" spans="1:18" x14ac:dyDescent="0.3">
      <c r="A135" s="120" t="s">
        <v>113</v>
      </c>
      <c r="B135" s="121"/>
      <c r="C135" s="124" t="s">
        <v>114</v>
      </c>
      <c r="D135" s="126"/>
      <c r="E135" s="16">
        <f t="shared" ref="E135:I136" si="42">E137+E139+E141+E143+E145</f>
        <v>200371</v>
      </c>
      <c r="F135" s="17">
        <f t="shared" si="42"/>
        <v>68892</v>
      </c>
      <c r="G135" s="17">
        <f t="shared" si="42"/>
        <v>57226</v>
      </c>
      <c r="H135" s="17">
        <f t="shared" si="42"/>
        <v>3080</v>
      </c>
      <c r="I135" s="17">
        <f t="shared" si="42"/>
        <v>0</v>
      </c>
      <c r="J135" s="18">
        <f t="shared" ref="J135:J146" si="43">SUM(E135:I135)</f>
        <v>329569</v>
      </c>
      <c r="K135" s="16">
        <f>K137+K139+K141+K143+K145</f>
        <v>0</v>
      </c>
      <c r="L135" s="17">
        <f>L137+L139+L141+L143+L145</f>
        <v>0</v>
      </c>
      <c r="M135" s="19">
        <f t="shared" ref="M135:M146" si="44">SUM(K135:L135)</f>
        <v>0</v>
      </c>
      <c r="N135" s="52">
        <f>N137+N139+N141+N143+N145</f>
        <v>0</v>
      </c>
      <c r="O135" s="52">
        <f>O137+O139+O141+O143+O145</f>
        <v>0</v>
      </c>
      <c r="P135" s="19">
        <f t="shared" ref="P135:P146" si="45">SUM(N135:O135)</f>
        <v>0</v>
      </c>
      <c r="Q135" s="20">
        <f t="shared" ref="Q135:Q146" si="46">P135+M135+J135</f>
        <v>329569</v>
      </c>
      <c r="R135" s="88"/>
    </row>
    <row r="136" spans="1:18" ht="14.4" thickBot="1" x14ac:dyDescent="0.35">
      <c r="A136" s="122"/>
      <c r="B136" s="123"/>
      <c r="C136" s="125"/>
      <c r="D136" s="127"/>
      <c r="E136" s="21">
        <f t="shared" si="42"/>
        <v>0</v>
      </c>
      <c r="F136" s="22">
        <f t="shared" si="42"/>
        <v>0</v>
      </c>
      <c r="G136" s="22">
        <f t="shared" si="42"/>
        <v>0</v>
      </c>
      <c r="H136" s="22">
        <f t="shared" si="42"/>
        <v>0</v>
      </c>
      <c r="I136" s="22">
        <f t="shared" si="42"/>
        <v>0</v>
      </c>
      <c r="J136" s="23">
        <f t="shared" si="43"/>
        <v>0</v>
      </c>
      <c r="K136" s="21">
        <f>K138+K140+K142+K144+K146</f>
        <v>0</v>
      </c>
      <c r="L136" s="22">
        <f>L138+L140+L142+L144+L146</f>
        <v>0</v>
      </c>
      <c r="M136" s="24">
        <f t="shared" si="44"/>
        <v>0</v>
      </c>
      <c r="N136" s="53">
        <f>N138+N140+N142+N144+N146</f>
        <v>0</v>
      </c>
      <c r="O136" s="53">
        <f>O138+O140+O142+O144+O146</f>
        <v>0</v>
      </c>
      <c r="P136" s="24">
        <f t="shared" si="45"/>
        <v>0</v>
      </c>
      <c r="Q136" s="25">
        <f t="shared" si="46"/>
        <v>0</v>
      </c>
      <c r="R136" s="88"/>
    </row>
    <row r="137" spans="1:18" x14ac:dyDescent="0.3">
      <c r="A137" s="118" t="s">
        <v>115</v>
      </c>
      <c r="B137" s="116"/>
      <c r="C137" s="114" t="s">
        <v>116</v>
      </c>
      <c r="D137" s="49" t="s">
        <v>117</v>
      </c>
      <c r="E137" s="26">
        <v>184261</v>
      </c>
      <c r="F137" s="27">
        <v>63907</v>
      </c>
      <c r="G137" s="27">
        <v>50168</v>
      </c>
      <c r="H137" s="27">
        <v>2694</v>
      </c>
      <c r="I137" s="27">
        <v>0</v>
      </c>
      <c r="J137" s="29">
        <f t="shared" si="43"/>
        <v>301030</v>
      </c>
      <c r="K137" s="96">
        <v>0</v>
      </c>
      <c r="L137" s="27">
        <v>0</v>
      </c>
      <c r="M137" s="29">
        <f>SUM(K137:L137)</f>
        <v>0</v>
      </c>
      <c r="N137" s="54">
        <v>0</v>
      </c>
      <c r="O137" s="27">
        <v>0</v>
      </c>
      <c r="P137" s="29">
        <f t="shared" si="45"/>
        <v>0</v>
      </c>
      <c r="Q137" s="30">
        <f t="shared" si="46"/>
        <v>301030</v>
      </c>
      <c r="R137" s="88"/>
    </row>
    <row r="138" spans="1:18" x14ac:dyDescent="0.3">
      <c r="A138" s="128"/>
      <c r="B138" s="129"/>
      <c r="C138" s="119"/>
      <c r="D138" s="36"/>
      <c r="E138" s="42"/>
      <c r="F138" s="43"/>
      <c r="G138" s="43"/>
      <c r="H138" s="43"/>
      <c r="I138" s="43"/>
      <c r="J138" s="34">
        <f t="shared" si="43"/>
        <v>0</v>
      </c>
      <c r="K138" s="95"/>
      <c r="L138" s="43"/>
      <c r="M138" s="34">
        <f t="shared" si="44"/>
        <v>0</v>
      </c>
      <c r="N138" s="55"/>
      <c r="O138" s="43"/>
      <c r="P138" s="34">
        <f t="shared" si="45"/>
        <v>0</v>
      </c>
      <c r="Q138" s="35">
        <f t="shared" si="46"/>
        <v>0</v>
      </c>
      <c r="R138" s="88"/>
    </row>
    <row r="139" spans="1:18" x14ac:dyDescent="0.3">
      <c r="A139" s="117" t="s">
        <v>118</v>
      </c>
      <c r="B139" s="115"/>
      <c r="C139" s="113" t="s">
        <v>311</v>
      </c>
      <c r="D139" s="111"/>
      <c r="E139" s="37">
        <v>0</v>
      </c>
      <c r="F139" s="38">
        <v>0</v>
      </c>
      <c r="G139" s="38">
        <v>0</v>
      </c>
      <c r="H139" s="38">
        <v>37</v>
      </c>
      <c r="I139" s="38">
        <v>0</v>
      </c>
      <c r="J139" s="28">
        <f t="shared" si="43"/>
        <v>37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5"/>
        <v>0</v>
      </c>
      <c r="Q139" s="41">
        <f t="shared" si="46"/>
        <v>37</v>
      </c>
      <c r="R139" s="88"/>
    </row>
    <row r="140" spans="1:18" x14ac:dyDescent="0.3">
      <c r="A140" s="118"/>
      <c r="B140" s="116"/>
      <c r="C140" s="114"/>
      <c r="D140" s="112"/>
      <c r="E140" s="42"/>
      <c r="F140" s="43"/>
      <c r="G140" s="43"/>
      <c r="H140" s="43"/>
      <c r="I140" s="43"/>
      <c r="J140" s="33">
        <f t="shared" si="43"/>
        <v>0</v>
      </c>
      <c r="K140" s="42"/>
      <c r="L140" s="43"/>
      <c r="M140" s="34">
        <f t="shared" si="44"/>
        <v>0</v>
      </c>
      <c r="N140" s="55"/>
      <c r="O140" s="55"/>
      <c r="P140" s="34">
        <f t="shared" si="45"/>
        <v>0</v>
      </c>
      <c r="Q140" s="35">
        <f t="shared" si="46"/>
        <v>0</v>
      </c>
      <c r="R140" s="88"/>
    </row>
    <row r="141" spans="1:18" x14ac:dyDescent="0.3">
      <c r="A141" s="128" t="s">
        <v>119</v>
      </c>
      <c r="B141" s="129"/>
      <c r="C141" s="119" t="s">
        <v>290</v>
      </c>
      <c r="D141" s="13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6"/>
        <v>150</v>
      </c>
      <c r="R141" s="88"/>
    </row>
    <row r="142" spans="1:18" x14ac:dyDescent="0.3">
      <c r="A142" s="128"/>
      <c r="B142" s="129"/>
      <c r="C142" s="119"/>
      <c r="D142" s="130"/>
      <c r="E142" s="42"/>
      <c r="F142" s="43"/>
      <c r="G142" s="43"/>
      <c r="H142" s="43"/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6"/>
        <v>0</v>
      </c>
      <c r="R142" s="88"/>
    </row>
    <row r="143" spans="1:18" ht="13.8" hidden="1" customHeight="1" x14ac:dyDescent="0.3">
      <c r="A143" s="128" t="s">
        <v>120</v>
      </c>
      <c r="B143" s="129"/>
      <c r="C143" s="119" t="s">
        <v>289</v>
      </c>
      <c r="D143" s="5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3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5"/>
        <v>0</v>
      </c>
      <c r="Q143" s="41">
        <f t="shared" si="46"/>
        <v>0</v>
      </c>
      <c r="R143" s="88"/>
    </row>
    <row r="144" spans="1:18" hidden="1" x14ac:dyDescent="0.3">
      <c r="A144" s="128"/>
      <c r="B144" s="129"/>
      <c r="C144" s="119"/>
      <c r="D144" s="59"/>
      <c r="E144" s="42"/>
      <c r="F144" s="43"/>
      <c r="G144" s="43"/>
      <c r="H144" s="43"/>
      <c r="I144" s="43"/>
      <c r="J144" s="33">
        <f t="shared" si="43"/>
        <v>0</v>
      </c>
      <c r="K144" s="42"/>
      <c r="L144" s="43"/>
      <c r="M144" s="34">
        <f t="shared" si="44"/>
        <v>0</v>
      </c>
      <c r="N144" s="55"/>
      <c r="O144" s="55"/>
      <c r="P144" s="34">
        <f t="shared" si="45"/>
        <v>0</v>
      </c>
      <c r="Q144" s="35">
        <f t="shared" si="46"/>
        <v>0</v>
      </c>
      <c r="R144" s="88"/>
    </row>
    <row r="145" spans="1:19" x14ac:dyDescent="0.3">
      <c r="A145" s="128" t="s">
        <v>120</v>
      </c>
      <c r="B145" s="129"/>
      <c r="C145" s="119" t="s">
        <v>121</v>
      </c>
      <c r="D145" s="59" t="s">
        <v>122</v>
      </c>
      <c r="E145" s="94">
        <v>16110</v>
      </c>
      <c r="F145" s="97">
        <v>4985</v>
      </c>
      <c r="G145" s="97">
        <v>7058</v>
      </c>
      <c r="H145" s="97">
        <v>199</v>
      </c>
      <c r="I145" s="38">
        <v>0</v>
      </c>
      <c r="J145" s="28">
        <f t="shared" si="43"/>
        <v>28352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5"/>
        <v>0</v>
      </c>
      <c r="Q145" s="41">
        <f t="shared" si="46"/>
        <v>28352</v>
      </c>
      <c r="R145" s="88"/>
    </row>
    <row r="146" spans="1:19" ht="14.4" thickBot="1" x14ac:dyDescent="0.35">
      <c r="A146" s="133"/>
      <c r="B146" s="134"/>
      <c r="C146" s="135"/>
      <c r="D146" s="60"/>
      <c r="E146" s="51"/>
      <c r="F146" s="45"/>
      <c r="G146" s="45"/>
      <c r="H146" s="45"/>
      <c r="I146" s="45"/>
      <c r="J146" s="23">
        <f t="shared" si="43"/>
        <v>0</v>
      </c>
      <c r="K146" s="51"/>
      <c r="L146" s="45"/>
      <c r="M146" s="24">
        <f t="shared" si="44"/>
        <v>0</v>
      </c>
      <c r="N146" s="56"/>
      <c r="O146" s="56"/>
      <c r="P146" s="24">
        <f t="shared" si="45"/>
        <v>0</v>
      </c>
      <c r="Q146" s="25">
        <f t="shared" si="46"/>
        <v>0</v>
      </c>
      <c r="R146" s="88"/>
    </row>
    <row r="147" spans="1:19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8"/>
    </row>
    <row r="148" spans="1:19" x14ac:dyDescent="0.3">
      <c r="A148" s="120" t="s">
        <v>123</v>
      </c>
      <c r="B148" s="121"/>
      <c r="C148" s="124" t="s">
        <v>124</v>
      </c>
      <c r="D148" s="131"/>
      <c r="E148" s="16">
        <f t="shared" ref="E148:H149" si="47">E150+E152+E154+E156</f>
        <v>0</v>
      </c>
      <c r="F148" s="17">
        <f t="shared" si="47"/>
        <v>0</v>
      </c>
      <c r="G148" s="17">
        <f t="shared" si="47"/>
        <v>0</v>
      </c>
      <c r="H148" s="17">
        <f t="shared" si="47"/>
        <v>182755</v>
      </c>
      <c r="I148" s="17">
        <f>I150+I152+I154+I156</f>
        <v>0</v>
      </c>
      <c r="J148" s="19">
        <f>SUM(E148:I148)</f>
        <v>182755</v>
      </c>
      <c r="K148" s="52">
        <f>K150+K152+K154+K156</f>
        <v>0</v>
      </c>
      <c r="L148" s="17">
        <f>L150+L152+L154+L156</f>
        <v>0</v>
      </c>
      <c r="M148" s="19">
        <f t="shared" ref="M148:M157" si="48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9">SUM(N148:O148)</f>
        <v>0</v>
      </c>
      <c r="Q148" s="20">
        <f>P148+M148+J148</f>
        <v>182755</v>
      </c>
      <c r="R148" s="88"/>
    </row>
    <row r="149" spans="1:19" ht="14.4" thickBot="1" x14ac:dyDescent="0.35">
      <c r="A149" s="122"/>
      <c r="B149" s="123"/>
      <c r="C149" s="125"/>
      <c r="D149" s="132"/>
      <c r="E149" s="21">
        <f t="shared" si="47"/>
        <v>0</v>
      </c>
      <c r="F149" s="22">
        <f t="shared" si="47"/>
        <v>0</v>
      </c>
      <c r="G149" s="22">
        <f t="shared" si="47"/>
        <v>0</v>
      </c>
      <c r="H149" s="22">
        <f t="shared" si="47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48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  <c r="R149" s="88"/>
    </row>
    <row r="150" spans="1:19" x14ac:dyDescent="0.3">
      <c r="A150" s="136" t="s">
        <v>125</v>
      </c>
      <c r="B150" s="137"/>
      <c r="C150" s="138" t="s">
        <v>126</v>
      </c>
      <c r="D150" s="102" t="s">
        <v>127</v>
      </c>
      <c r="E150" s="16">
        <v>0</v>
      </c>
      <c r="F150" s="17">
        <v>0</v>
      </c>
      <c r="G150" s="17">
        <v>0</v>
      </c>
      <c r="H150" s="17">
        <v>162955</v>
      </c>
      <c r="I150" s="17">
        <v>0</v>
      </c>
      <c r="J150" s="19">
        <f t="shared" ref="J150:J157" si="50">SUM(E150:I150)</f>
        <v>162955</v>
      </c>
      <c r="K150" s="52">
        <v>0</v>
      </c>
      <c r="L150" s="17">
        <v>0</v>
      </c>
      <c r="M150" s="19">
        <f t="shared" si="48"/>
        <v>0</v>
      </c>
      <c r="N150" s="52">
        <v>0</v>
      </c>
      <c r="O150" s="17">
        <v>0</v>
      </c>
      <c r="P150" s="19">
        <f t="shared" si="49"/>
        <v>0</v>
      </c>
      <c r="Q150" s="20">
        <f t="shared" ref="Q150:Q157" si="51">P150+M150+J150</f>
        <v>162955</v>
      </c>
      <c r="R150" s="136" t="s">
        <v>125</v>
      </c>
      <c r="S150" s="104">
        <f>Q150+Q152</f>
        <v>165255</v>
      </c>
    </row>
    <row r="151" spans="1:19" x14ac:dyDescent="0.3">
      <c r="A151" s="128"/>
      <c r="B151" s="129"/>
      <c r="C151" s="119"/>
      <c r="D151" s="59"/>
      <c r="E151" s="42"/>
      <c r="F151" s="43"/>
      <c r="G151" s="43"/>
      <c r="H151" s="43"/>
      <c r="I151" s="43"/>
      <c r="J151" s="34">
        <f t="shared" si="50"/>
        <v>0</v>
      </c>
      <c r="K151" s="55"/>
      <c r="L151" s="43"/>
      <c r="M151" s="34">
        <f t="shared" si="48"/>
        <v>0</v>
      </c>
      <c r="N151" s="55"/>
      <c r="O151" s="43"/>
      <c r="P151" s="34">
        <f t="shared" si="49"/>
        <v>0</v>
      </c>
      <c r="Q151" s="35">
        <f t="shared" si="51"/>
        <v>0</v>
      </c>
      <c r="R151" s="128"/>
      <c r="S151" s="105">
        <f>Q151+Q153</f>
        <v>0</v>
      </c>
    </row>
    <row r="152" spans="1:19" x14ac:dyDescent="0.3">
      <c r="A152" s="128" t="s">
        <v>125</v>
      </c>
      <c r="B152" s="129"/>
      <c r="C152" s="119" t="s">
        <v>128</v>
      </c>
      <c r="D152" s="59" t="s">
        <v>23</v>
      </c>
      <c r="E152" s="37">
        <v>0</v>
      </c>
      <c r="F152" s="38">
        <v>0</v>
      </c>
      <c r="G152" s="38">
        <v>0</v>
      </c>
      <c r="H152" s="38">
        <v>2300</v>
      </c>
      <c r="I152" s="38">
        <v>0</v>
      </c>
      <c r="J152" s="29">
        <f t="shared" si="50"/>
        <v>2300</v>
      </c>
      <c r="K152" s="44">
        <v>0</v>
      </c>
      <c r="L152" s="38">
        <v>0</v>
      </c>
      <c r="M152" s="40">
        <f t="shared" si="48"/>
        <v>0</v>
      </c>
      <c r="N152" s="44">
        <v>0</v>
      </c>
      <c r="O152" s="38">
        <v>0</v>
      </c>
      <c r="P152" s="40">
        <f t="shared" si="49"/>
        <v>0</v>
      </c>
      <c r="Q152" s="41">
        <f t="shared" si="51"/>
        <v>2300</v>
      </c>
      <c r="R152" s="88"/>
    </row>
    <row r="153" spans="1:19" x14ac:dyDescent="0.3">
      <c r="A153" s="128"/>
      <c r="B153" s="129"/>
      <c r="C153" s="119"/>
      <c r="D153" s="59"/>
      <c r="E153" s="42"/>
      <c r="F153" s="43"/>
      <c r="G153" s="43"/>
      <c r="H153" s="43"/>
      <c r="I153" s="43"/>
      <c r="J153" s="34">
        <f t="shared" si="50"/>
        <v>0</v>
      </c>
      <c r="K153" s="55"/>
      <c r="L153" s="43"/>
      <c r="M153" s="34">
        <f t="shared" si="48"/>
        <v>0</v>
      </c>
      <c r="N153" s="55"/>
      <c r="O153" s="43"/>
      <c r="P153" s="34">
        <f t="shared" si="49"/>
        <v>0</v>
      </c>
      <c r="Q153" s="35">
        <f t="shared" si="51"/>
        <v>0</v>
      </c>
      <c r="R153" s="88"/>
    </row>
    <row r="154" spans="1:19" x14ac:dyDescent="0.3">
      <c r="A154" s="128" t="s">
        <v>129</v>
      </c>
      <c r="B154" s="129"/>
      <c r="C154" s="119" t="s">
        <v>130</v>
      </c>
      <c r="D154" s="59" t="s">
        <v>127</v>
      </c>
      <c r="E154" s="37">
        <v>0</v>
      </c>
      <c r="F154" s="38">
        <v>0</v>
      </c>
      <c r="G154" s="38">
        <v>0</v>
      </c>
      <c r="H154" s="38">
        <v>17500</v>
      </c>
      <c r="I154" s="38">
        <v>0</v>
      </c>
      <c r="J154" s="29">
        <f>SUM(E154:I154)</f>
        <v>17500</v>
      </c>
      <c r="K154" s="44">
        <v>0</v>
      </c>
      <c r="L154" s="38">
        <v>0</v>
      </c>
      <c r="M154" s="40">
        <f t="shared" si="48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17500</v>
      </c>
      <c r="R154" s="88"/>
    </row>
    <row r="155" spans="1:19" ht="14.4" thickBot="1" x14ac:dyDescent="0.35">
      <c r="A155" s="133"/>
      <c r="B155" s="134"/>
      <c r="C155" s="135"/>
      <c r="D155" s="60"/>
      <c r="E155" s="51"/>
      <c r="F155" s="45"/>
      <c r="G155" s="45"/>
      <c r="H155" s="45"/>
      <c r="I155" s="45"/>
      <c r="J155" s="24">
        <f>SUM(E155:I155)</f>
        <v>0</v>
      </c>
      <c r="K155" s="56"/>
      <c r="L155" s="45"/>
      <c r="M155" s="24">
        <f t="shared" si="48"/>
        <v>0</v>
      </c>
      <c r="N155" s="56"/>
      <c r="O155" s="45"/>
      <c r="P155" s="24">
        <f>SUM(N155:O155)</f>
        <v>0</v>
      </c>
      <c r="Q155" s="25">
        <f>P155+M155+J155</f>
        <v>0</v>
      </c>
      <c r="R155" s="88"/>
    </row>
    <row r="156" spans="1:19" hidden="1" x14ac:dyDescent="0.3">
      <c r="A156" s="118" t="s">
        <v>131</v>
      </c>
      <c r="B156" s="116"/>
      <c r="C156" s="114" t="s">
        <v>132</v>
      </c>
      <c r="D156" s="58" t="s">
        <v>127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50"/>
        <v>0</v>
      </c>
      <c r="K156" s="54">
        <v>0</v>
      </c>
      <c r="L156" s="27">
        <v>0</v>
      </c>
      <c r="M156" s="29">
        <f t="shared" si="48"/>
        <v>0</v>
      </c>
      <c r="N156" s="54">
        <v>0</v>
      </c>
      <c r="O156" s="27">
        <v>0</v>
      </c>
      <c r="P156" s="29">
        <f t="shared" si="49"/>
        <v>0</v>
      </c>
      <c r="Q156" s="30">
        <f t="shared" si="51"/>
        <v>0</v>
      </c>
      <c r="R156" s="88"/>
    </row>
    <row r="157" spans="1:19" ht="14.4" hidden="1" thickBot="1" x14ac:dyDescent="0.35">
      <c r="A157" s="133"/>
      <c r="B157" s="134"/>
      <c r="C157" s="135"/>
      <c r="D157" s="60"/>
      <c r="E157" s="51"/>
      <c r="F157" s="45"/>
      <c r="G157" s="45"/>
      <c r="H157" s="45"/>
      <c r="I157" s="45"/>
      <c r="J157" s="24">
        <f t="shared" si="50"/>
        <v>0</v>
      </c>
      <c r="K157" s="56"/>
      <c r="L157" s="45"/>
      <c r="M157" s="24">
        <f t="shared" si="48"/>
        <v>0</v>
      </c>
      <c r="N157" s="56"/>
      <c r="O157" s="45"/>
      <c r="P157" s="24">
        <f t="shared" si="49"/>
        <v>0</v>
      </c>
      <c r="Q157" s="25">
        <f t="shared" si="51"/>
        <v>0</v>
      </c>
      <c r="R157" s="88"/>
    </row>
    <row r="158" spans="1:19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8"/>
    </row>
    <row r="159" spans="1:19" x14ac:dyDescent="0.3">
      <c r="A159" s="120" t="s">
        <v>133</v>
      </c>
      <c r="B159" s="121"/>
      <c r="C159" s="124" t="s">
        <v>134</v>
      </c>
      <c r="D159" s="126"/>
      <c r="E159" s="16">
        <f>E161+E163+E165+E167+E169+E171+E173+E175+E177+E179+E181+E183+E185+E187+E189+E191</f>
        <v>0</v>
      </c>
      <c r="F159" s="17">
        <f t="shared" ref="F159:I159" si="52">F161+F163+F165+F167+F169+F171+F173+F175+F177+F179+F181+F183+F185+F187+F189+F191</f>
        <v>1213</v>
      </c>
      <c r="G159" s="17">
        <f t="shared" si="52"/>
        <v>114590</v>
      </c>
      <c r="H159" s="17">
        <f t="shared" si="52"/>
        <v>0</v>
      </c>
      <c r="I159" s="17">
        <f t="shared" si="52"/>
        <v>0</v>
      </c>
      <c r="J159" s="19">
        <f t="shared" ref="J159" si="53">SUM(E159:I159)</f>
        <v>115803</v>
      </c>
      <c r="K159" s="52">
        <f t="shared" ref="K159:L160" si="54">K161+K163+K165+K167+K169+K171+K173+K175+K177+K179+K181+K183+K185+K187+K189+K191</f>
        <v>0</v>
      </c>
      <c r="L159" s="17">
        <f t="shared" si="54"/>
        <v>0</v>
      </c>
      <c r="M159" s="19">
        <f t="shared" ref="M159:M192" si="55">SUM(K159:L159)</f>
        <v>0</v>
      </c>
      <c r="N159" s="52">
        <f t="shared" ref="N159:O160" si="56">N161+N163+N165+N167+N169+N171+N173+N175+N177+N179+N181+N183+N185+N187+N189+N191</f>
        <v>0</v>
      </c>
      <c r="O159" s="17">
        <f t="shared" si="56"/>
        <v>0</v>
      </c>
      <c r="P159" s="19">
        <f>SUM(N159:O159)</f>
        <v>0</v>
      </c>
      <c r="Q159" s="20">
        <f>P159+M159+J159</f>
        <v>115803</v>
      </c>
      <c r="R159" s="88"/>
    </row>
    <row r="160" spans="1:19" ht="14.4" thickBot="1" x14ac:dyDescent="0.35">
      <c r="A160" s="122"/>
      <c r="B160" s="123"/>
      <c r="C160" s="125"/>
      <c r="D160" s="127"/>
      <c r="E160" s="21">
        <f t="shared" ref="E160:I160" si="57">E162+E164+E166+E168+E170+E172+E174+E176+E178+E180+E182+E184+E186+E188+E190+E192</f>
        <v>0</v>
      </c>
      <c r="F160" s="22">
        <f t="shared" si="57"/>
        <v>0</v>
      </c>
      <c r="G160" s="22">
        <f t="shared" si="57"/>
        <v>0</v>
      </c>
      <c r="H160" s="22">
        <f t="shared" si="57"/>
        <v>0</v>
      </c>
      <c r="I160" s="22">
        <f t="shared" si="57"/>
        <v>0</v>
      </c>
      <c r="J160" s="24">
        <f>SUM(E160:I160)</f>
        <v>0</v>
      </c>
      <c r="K160" s="53">
        <f t="shared" si="54"/>
        <v>0</v>
      </c>
      <c r="L160" s="22">
        <f t="shared" si="54"/>
        <v>0</v>
      </c>
      <c r="M160" s="24">
        <f t="shared" si="55"/>
        <v>0</v>
      </c>
      <c r="N160" s="53">
        <f t="shared" si="56"/>
        <v>0</v>
      </c>
      <c r="O160" s="22">
        <f t="shared" si="56"/>
        <v>0</v>
      </c>
      <c r="P160" s="24">
        <f t="shared" ref="P160:P178" si="58">SUM(N160:O160)</f>
        <v>0</v>
      </c>
      <c r="Q160" s="25">
        <f>P160+M160+J160</f>
        <v>0</v>
      </c>
      <c r="R160" s="88"/>
    </row>
    <row r="161" spans="1:19" x14ac:dyDescent="0.3">
      <c r="A161" s="118" t="s">
        <v>135</v>
      </c>
      <c r="B161" s="116"/>
      <c r="C161" s="114" t="s">
        <v>252</v>
      </c>
      <c r="D161" s="49" t="s">
        <v>21</v>
      </c>
      <c r="E161" s="26">
        <v>0</v>
      </c>
      <c r="F161" s="27">
        <v>1213</v>
      </c>
      <c r="G161" s="27">
        <v>0</v>
      </c>
      <c r="H161" s="27">
        <v>0</v>
      </c>
      <c r="I161" s="27">
        <v>0</v>
      </c>
      <c r="J161" s="29">
        <f t="shared" ref="J161:J192" si="59">SUM(E161:I161)</f>
        <v>1213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8"/>
        <v>0</v>
      </c>
      <c r="Q161" s="30">
        <f t="shared" ref="Q161:Q192" si="60">P161+M161+J161</f>
        <v>1213</v>
      </c>
      <c r="R161" s="118" t="s">
        <v>135</v>
      </c>
      <c r="S161" s="104">
        <f>Q161+Q163+Q165+Q167+Q169+Q171+Q173+Q175+Q177+Q179+Q181+Q183+Q185+Q187</f>
        <v>100603</v>
      </c>
    </row>
    <row r="162" spans="1:19" x14ac:dyDescent="0.3">
      <c r="A162" s="128"/>
      <c r="B162" s="129"/>
      <c r="C162" s="119"/>
      <c r="D162" s="36"/>
      <c r="E162" s="42"/>
      <c r="F162" s="43"/>
      <c r="G162" s="43"/>
      <c r="H162" s="43"/>
      <c r="I162" s="43"/>
      <c r="J162" s="34">
        <f t="shared" si="59"/>
        <v>0</v>
      </c>
      <c r="K162" s="42"/>
      <c r="L162" s="43"/>
      <c r="M162" s="34">
        <f t="shared" si="55"/>
        <v>0</v>
      </c>
      <c r="N162" s="55"/>
      <c r="O162" s="43"/>
      <c r="P162" s="34">
        <f t="shared" si="58"/>
        <v>0</v>
      </c>
      <c r="Q162" s="35">
        <f t="shared" si="60"/>
        <v>0</v>
      </c>
      <c r="R162" s="128"/>
      <c r="S162" s="105">
        <f>Q162+Q164+Q166+Q168+Q170+Q172+Q174+Q176+Q178+Q180+Q182+Q184+Q186+Q188</f>
        <v>0</v>
      </c>
    </row>
    <row r="163" spans="1:19" x14ac:dyDescent="0.3">
      <c r="A163" s="128" t="s">
        <v>135</v>
      </c>
      <c r="B163" s="129"/>
      <c r="C163" s="119" t="s">
        <v>253</v>
      </c>
      <c r="D163" s="36" t="s">
        <v>23</v>
      </c>
      <c r="E163" s="37">
        <v>0</v>
      </c>
      <c r="F163" s="38">
        <v>0</v>
      </c>
      <c r="G163" s="38">
        <v>43550</v>
      </c>
      <c r="H163" s="38">
        <v>0</v>
      </c>
      <c r="I163" s="38">
        <v>0</v>
      </c>
      <c r="J163" s="29">
        <f t="shared" si="59"/>
        <v>43550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8"/>
        <v>0</v>
      </c>
      <c r="Q163" s="41">
        <f t="shared" si="60"/>
        <v>43550</v>
      </c>
      <c r="R163" s="88"/>
    </row>
    <row r="164" spans="1:19" x14ac:dyDescent="0.3">
      <c r="A164" s="128"/>
      <c r="B164" s="129"/>
      <c r="C164" s="119"/>
      <c r="D164" s="36"/>
      <c r="E164" s="42"/>
      <c r="F164" s="43"/>
      <c r="G164" s="43"/>
      <c r="H164" s="43"/>
      <c r="I164" s="43"/>
      <c r="J164" s="34">
        <f t="shared" si="59"/>
        <v>0</v>
      </c>
      <c r="K164" s="55"/>
      <c r="L164" s="43"/>
      <c r="M164" s="34">
        <f t="shared" si="55"/>
        <v>0</v>
      </c>
      <c r="N164" s="55"/>
      <c r="O164" s="43"/>
      <c r="P164" s="34">
        <f t="shared" si="58"/>
        <v>0</v>
      </c>
      <c r="Q164" s="35">
        <f t="shared" si="60"/>
        <v>0</v>
      </c>
      <c r="R164" s="88"/>
    </row>
    <row r="165" spans="1:19" x14ac:dyDescent="0.3">
      <c r="A165" s="128" t="s">
        <v>135</v>
      </c>
      <c r="B165" s="129"/>
      <c r="C165" s="119" t="s">
        <v>254</v>
      </c>
      <c r="D165" s="130"/>
      <c r="E165" s="37">
        <v>0</v>
      </c>
      <c r="F165" s="38">
        <v>0</v>
      </c>
      <c r="G165" s="38">
        <v>1000</v>
      </c>
      <c r="H165" s="38">
        <v>0</v>
      </c>
      <c r="I165" s="38">
        <v>0</v>
      </c>
      <c r="J165" s="29">
        <f t="shared" si="59"/>
        <v>1000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8"/>
        <v>0</v>
      </c>
      <c r="Q165" s="41">
        <f t="shared" si="60"/>
        <v>1000</v>
      </c>
      <c r="R165" s="88"/>
    </row>
    <row r="166" spans="1:19" x14ac:dyDescent="0.3">
      <c r="A166" s="128"/>
      <c r="B166" s="129"/>
      <c r="C166" s="119"/>
      <c r="D166" s="130"/>
      <c r="E166" s="42"/>
      <c r="F166" s="43"/>
      <c r="G166" s="43"/>
      <c r="H166" s="43"/>
      <c r="I166" s="43"/>
      <c r="J166" s="34">
        <f t="shared" si="59"/>
        <v>0</v>
      </c>
      <c r="K166" s="55"/>
      <c r="L166" s="43"/>
      <c r="M166" s="34">
        <f t="shared" si="55"/>
        <v>0</v>
      </c>
      <c r="N166" s="55"/>
      <c r="O166" s="43"/>
      <c r="P166" s="34">
        <f t="shared" si="58"/>
        <v>0</v>
      </c>
      <c r="Q166" s="35">
        <f t="shared" si="60"/>
        <v>0</v>
      </c>
      <c r="R166" s="88"/>
    </row>
    <row r="167" spans="1:19" x14ac:dyDescent="0.3">
      <c r="A167" s="128" t="s">
        <v>135</v>
      </c>
      <c r="B167" s="129"/>
      <c r="C167" s="119" t="s">
        <v>291</v>
      </c>
      <c r="D167" s="130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59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0"/>
        <v>1500</v>
      </c>
      <c r="R167" s="88"/>
    </row>
    <row r="168" spans="1:19" x14ac:dyDescent="0.3">
      <c r="A168" s="128"/>
      <c r="B168" s="129"/>
      <c r="C168" s="119"/>
      <c r="D168" s="130"/>
      <c r="E168" s="42"/>
      <c r="F168" s="43"/>
      <c r="G168" s="43"/>
      <c r="H168" s="43"/>
      <c r="I168" s="43"/>
      <c r="J168" s="34">
        <f t="shared" si="59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60"/>
        <v>0</v>
      </c>
      <c r="R168" s="88"/>
    </row>
    <row r="169" spans="1:19" x14ac:dyDescent="0.3">
      <c r="A169" s="128" t="s">
        <v>135</v>
      </c>
      <c r="B169" s="129"/>
      <c r="C169" s="119" t="s">
        <v>312</v>
      </c>
      <c r="D169" s="13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9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0"/>
        <v>2500</v>
      </c>
      <c r="R169" s="88"/>
    </row>
    <row r="170" spans="1:19" x14ac:dyDescent="0.3">
      <c r="A170" s="128"/>
      <c r="B170" s="129"/>
      <c r="C170" s="119"/>
      <c r="D170" s="130"/>
      <c r="E170" s="42"/>
      <c r="F170" s="43"/>
      <c r="G170" s="43"/>
      <c r="H170" s="43"/>
      <c r="I170" s="43"/>
      <c r="J170" s="34">
        <f t="shared" si="59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0"/>
        <v>0</v>
      </c>
      <c r="R170" s="88"/>
    </row>
    <row r="171" spans="1:19" x14ac:dyDescent="0.3">
      <c r="A171" s="128" t="s">
        <v>135</v>
      </c>
      <c r="B171" s="129"/>
      <c r="C171" s="119" t="s">
        <v>313</v>
      </c>
      <c r="D171" s="130"/>
      <c r="E171" s="37">
        <v>0</v>
      </c>
      <c r="F171" s="38">
        <v>0</v>
      </c>
      <c r="G171" s="97">
        <v>2000</v>
      </c>
      <c r="H171" s="38">
        <v>0</v>
      </c>
      <c r="I171" s="38">
        <v>0</v>
      </c>
      <c r="J171" s="29">
        <f t="shared" si="59"/>
        <v>2000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58"/>
        <v>0</v>
      </c>
      <c r="Q171" s="41">
        <f t="shared" si="60"/>
        <v>2000</v>
      </c>
      <c r="R171" s="88"/>
    </row>
    <row r="172" spans="1:19" x14ac:dyDescent="0.3">
      <c r="A172" s="128"/>
      <c r="B172" s="129"/>
      <c r="C172" s="119"/>
      <c r="D172" s="130"/>
      <c r="E172" s="42"/>
      <c r="F172" s="43"/>
      <c r="G172" s="43"/>
      <c r="H172" s="43"/>
      <c r="I172" s="43"/>
      <c r="J172" s="34">
        <f t="shared" si="59"/>
        <v>0</v>
      </c>
      <c r="K172" s="55"/>
      <c r="L172" s="43"/>
      <c r="M172" s="34">
        <f t="shared" si="55"/>
        <v>0</v>
      </c>
      <c r="N172" s="55"/>
      <c r="O172" s="43"/>
      <c r="P172" s="34">
        <f t="shared" si="58"/>
        <v>0</v>
      </c>
      <c r="Q172" s="35">
        <f t="shared" si="60"/>
        <v>0</v>
      </c>
      <c r="R172" s="88"/>
    </row>
    <row r="173" spans="1:19" x14ac:dyDescent="0.3">
      <c r="A173" s="128" t="s">
        <v>135</v>
      </c>
      <c r="B173" s="129"/>
      <c r="C173" s="119" t="s">
        <v>316</v>
      </c>
      <c r="D173" s="130"/>
      <c r="E173" s="37">
        <v>0</v>
      </c>
      <c r="F173" s="38">
        <v>0</v>
      </c>
      <c r="G173" s="97">
        <v>3000</v>
      </c>
      <c r="H173" s="38">
        <v>0</v>
      </c>
      <c r="I173" s="38">
        <v>0</v>
      </c>
      <c r="J173" s="29">
        <f t="shared" si="59"/>
        <v>3000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8"/>
        <v>0</v>
      </c>
      <c r="Q173" s="41">
        <f t="shared" si="60"/>
        <v>3000</v>
      </c>
      <c r="R173" s="88"/>
    </row>
    <row r="174" spans="1:19" x14ac:dyDescent="0.3">
      <c r="A174" s="128"/>
      <c r="B174" s="129"/>
      <c r="C174" s="119"/>
      <c r="D174" s="130"/>
      <c r="E174" s="42"/>
      <c r="F174" s="43"/>
      <c r="G174" s="43"/>
      <c r="H174" s="43"/>
      <c r="I174" s="43"/>
      <c r="J174" s="34">
        <f t="shared" si="59"/>
        <v>0</v>
      </c>
      <c r="K174" s="55"/>
      <c r="L174" s="43"/>
      <c r="M174" s="34">
        <f t="shared" ref="M174" si="61">SUM(K174:L174)</f>
        <v>0</v>
      </c>
      <c r="N174" s="55"/>
      <c r="O174" s="43"/>
      <c r="P174" s="34">
        <f t="shared" si="58"/>
        <v>0</v>
      </c>
      <c r="Q174" s="35">
        <f t="shared" si="60"/>
        <v>0</v>
      </c>
      <c r="R174" s="88"/>
    </row>
    <row r="175" spans="1:19" x14ac:dyDescent="0.3">
      <c r="A175" s="128" t="s">
        <v>135</v>
      </c>
      <c r="B175" s="129"/>
      <c r="C175" s="119" t="s">
        <v>317</v>
      </c>
      <c r="D175" s="130"/>
      <c r="E175" s="37">
        <v>0</v>
      </c>
      <c r="F175" s="38">
        <v>0</v>
      </c>
      <c r="G175" s="97">
        <v>1000</v>
      </c>
      <c r="H175" s="38">
        <v>0</v>
      </c>
      <c r="I175" s="38">
        <v>0</v>
      </c>
      <c r="J175" s="29">
        <f t="shared" ref="J175:J176" si="62">SUM(E175:I175)</f>
        <v>1000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76" si="63">SUM(N175:O175)</f>
        <v>0</v>
      </c>
      <c r="Q175" s="41">
        <f t="shared" si="60"/>
        <v>1000</v>
      </c>
      <c r="R175" s="88"/>
    </row>
    <row r="176" spans="1:19" x14ac:dyDescent="0.3">
      <c r="A176" s="128"/>
      <c r="B176" s="129"/>
      <c r="C176" s="119"/>
      <c r="D176" s="130"/>
      <c r="E176" s="42"/>
      <c r="F176" s="43"/>
      <c r="G176" s="43"/>
      <c r="H176" s="43"/>
      <c r="I176" s="43"/>
      <c r="J176" s="34">
        <f t="shared" si="62"/>
        <v>0</v>
      </c>
      <c r="K176" s="55"/>
      <c r="L176" s="43"/>
      <c r="M176" s="34">
        <f t="shared" ref="M176" si="64">SUM(K176:L176)</f>
        <v>0</v>
      </c>
      <c r="N176" s="55"/>
      <c r="O176" s="43"/>
      <c r="P176" s="34">
        <f t="shared" si="63"/>
        <v>0</v>
      </c>
      <c r="Q176" s="35">
        <f t="shared" si="60"/>
        <v>0</v>
      </c>
      <c r="R176" s="88"/>
    </row>
    <row r="177" spans="1:19" x14ac:dyDescent="0.3">
      <c r="A177" s="128" t="s">
        <v>135</v>
      </c>
      <c r="B177" s="129"/>
      <c r="C177" s="119" t="s">
        <v>314</v>
      </c>
      <c r="D177" s="130"/>
      <c r="E177" s="37">
        <v>0</v>
      </c>
      <c r="F177" s="38">
        <v>0</v>
      </c>
      <c r="G177" s="38">
        <v>36400</v>
      </c>
      <c r="H177" s="38">
        <v>0</v>
      </c>
      <c r="I177" s="38">
        <v>0</v>
      </c>
      <c r="J177" s="29">
        <f t="shared" si="59"/>
        <v>36400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8"/>
        <v>0</v>
      </c>
      <c r="Q177" s="41">
        <f t="shared" si="60"/>
        <v>36400</v>
      </c>
      <c r="R177" s="88"/>
    </row>
    <row r="178" spans="1:19" x14ac:dyDescent="0.3">
      <c r="A178" s="128"/>
      <c r="B178" s="129"/>
      <c r="C178" s="119"/>
      <c r="D178" s="130"/>
      <c r="E178" s="42"/>
      <c r="F178" s="43"/>
      <c r="G178" s="43"/>
      <c r="H178" s="43"/>
      <c r="I178" s="43"/>
      <c r="J178" s="34">
        <f t="shared" si="59"/>
        <v>0</v>
      </c>
      <c r="K178" s="55"/>
      <c r="L178" s="43"/>
      <c r="M178" s="34">
        <f t="shared" si="55"/>
        <v>0</v>
      </c>
      <c r="N178" s="55"/>
      <c r="O178" s="43"/>
      <c r="P178" s="34">
        <f t="shared" si="58"/>
        <v>0</v>
      </c>
      <c r="Q178" s="35">
        <f t="shared" si="60"/>
        <v>0</v>
      </c>
      <c r="R178" s="88"/>
    </row>
    <row r="179" spans="1:19" x14ac:dyDescent="0.3">
      <c r="A179" s="128" t="s">
        <v>135</v>
      </c>
      <c r="B179" s="129"/>
      <c r="C179" s="119" t="s">
        <v>256</v>
      </c>
      <c r="D179" s="130"/>
      <c r="E179" s="37">
        <v>0</v>
      </c>
      <c r="F179" s="38">
        <v>0</v>
      </c>
      <c r="G179" s="38">
        <v>3500</v>
      </c>
      <c r="H179" s="38">
        <v>0</v>
      </c>
      <c r="I179" s="38">
        <v>0</v>
      </c>
      <c r="J179" s="29">
        <f t="shared" ref="J179:J180" si="65">SUM(E179:I179)</f>
        <v>3500</v>
      </c>
      <c r="K179" s="44">
        <v>0</v>
      </c>
      <c r="L179" s="38">
        <v>0</v>
      </c>
      <c r="M179" s="40">
        <f t="shared" ref="M179:M180" si="66">SUM(K179:L179)</f>
        <v>0</v>
      </c>
      <c r="N179" s="44">
        <v>0</v>
      </c>
      <c r="O179" s="38">
        <v>0</v>
      </c>
      <c r="P179" s="40">
        <f t="shared" ref="P179:P192" si="67">SUM(N179:O179)</f>
        <v>0</v>
      </c>
      <c r="Q179" s="41">
        <f t="shared" si="60"/>
        <v>3500</v>
      </c>
      <c r="R179" s="88"/>
    </row>
    <row r="180" spans="1:19" x14ac:dyDescent="0.3">
      <c r="A180" s="128"/>
      <c r="B180" s="129"/>
      <c r="C180" s="119"/>
      <c r="D180" s="130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6"/>
        <v>0</v>
      </c>
      <c r="N180" s="55"/>
      <c r="O180" s="43"/>
      <c r="P180" s="34">
        <f t="shared" si="67"/>
        <v>0</v>
      </c>
      <c r="Q180" s="35">
        <f t="shared" si="60"/>
        <v>0</v>
      </c>
      <c r="R180" s="88"/>
    </row>
    <row r="181" spans="1:19" x14ac:dyDescent="0.3">
      <c r="A181" s="128" t="s">
        <v>135</v>
      </c>
      <c r="B181" s="129"/>
      <c r="C181" s="119" t="s">
        <v>212</v>
      </c>
      <c r="D181" s="130"/>
      <c r="E181" s="37">
        <v>0</v>
      </c>
      <c r="F181" s="38">
        <v>0</v>
      </c>
      <c r="G181" s="38">
        <v>150</v>
      </c>
      <c r="H181" s="38">
        <v>0</v>
      </c>
      <c r="I181" s="38">
        <v>0</v>
      </c>
      <c r="J181" s="29">
        <f>SUM(E181:I181)</f>
        <v>150</v>
      </c>
      <c r="K181" s="44">
        <v>0</v>
      </c>
      <c r="L181" s="38">
        <v>0</v>
      </c>
      <c r="M181" s="40">
        <f>SUM(K181:L181)</f>
        <v>0</v>
      </c>
      <c r="N181" s="44">
        <v>0</v>
      </c>
      <c r="O181" s="38">
        <v>0</v>
      </c>
      <c r="P181" s="40">
        <f t="shared" si="67"/>
        <v>0</v>
      </c>
      <c r="Q181" s="41">
        <f t="shared" si="60"/>
        <v>150</v>
      </c>
      <c r="R181" s="88"/>
    </row>
    <row r="182" spans="1:19" x14ac:dyDescent="0.3">
      <c r="A182" s="128"/>
      <c r="B182" s="129"/>
      <c r="C182" s="119"/>
      <c r="D182" s="130"/>
      <c r="E182" s="42"/>
      <c r="F182" s="43"/>
      <c r="G182" s="43"/>
      <c r="H182" s="43"/>
      <c r="I182" s="43"/>
      <c r="J182" s="34">
        <f t="shared" si="59"/>
        <v>0</v>
      </c>
      <c r="K182" s="55"/>
      <c r="L182" s="43"/>
      <c r="M182" s="34">
        <f t="shared" si="55"/>
        <v>0</v>
      </c>
      <c r="N182" s="55"/>
      <c r="O182" s="43"/>
      <c r="P182" s="34">
        <f t="shared" si="67"/>
        <v>0</v>
      </c>
      <c r="Q182" s="35">
        <f t="shared" si="60"/>
        <v>0</v>
      </c>
      <c r="R182" s="88"/>
    </row>
    <row r="183" spans="1:19" x14ac:dyDescent="0.3">
      <c r="A183" s="128" t="s">
        <v>255</v>
      </c>
      <c r="B183" s="129"/>
      <c r="C183" s="119" t="s">
        <v>136</v>
      </c>
      <c r="D183" s="130"/>
      <c r="E183" s="37">
        <v>0</v>
      </c>
      <c r="F183" s="38">
        <v>0</v>
      </c>
      <c r="G183" s="38">
        <v>2540</v>
      </c>
      <c r="H183" s="38">
        <v>0</v>
      </c>
      <c r="I183" s="38">
        <v>0</v>
      </c>
      <c r="J183" s="29">
        <f t="shared" ref="J183:J191" si="68">SUM(E183:I183)</f>
        <v>2540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7"/>
        <v>0</v>
      </c>
      <c r="Q183" s="41">
        <f t="shared" si="60"/>
        <v>2540</v>
      </c>
      <c r="R183" s="88"/>
    </row>
    <row r="184" spans="1:19" x14ac:dyDescent="0.3">
      <c r="A184" s="128"/>
      <c r="B184" s="129"/>
      <c r="C184" s="119"/>
      <c r="D184" s="130"/>
      <c r="E184" s="42"/>
      <c r="F184" s="43"/>
      <c r="G184" s="43"/>
      <c r="H184" s="43"/>
      <c r="I184" s="43"/>
      <c r="J184" s="34">
        <f t="shared" si="59"/>
        <v>0</v>
      </c>
      <c r="K184" s="55"/>
      <c r="L184" s="43"/>
      <c r="M184" s="34">
        <f t="shared" si="55"/>
        <v>0</v>
      </c>
      <c r="N184" s="55"/>
      <c r="O184" s="43"/>
      <c r="P184" s="34">
        <f t="shared" si="67"/>
        <v>0</v>
      </c>
      <c r="Q184" s="35">
        <f t="shared" si="60"/>
        <v>0</v>
      </c>
      <c r="R184" s="88"/>
    </row>
    <row r="185" spans="1:19" x14ac:dyDescent="0.3">
      <c r="A185" s="128" t="s">
        <v>135</v>
      </c>
      <c r="B185" s="129"/>
      <c r="C185" s="119" t="s">
        <v>257</v>
      </c>
      <c r="D185" s="130"/>
      <c r="E185" s="37">
        <v>0</v>
      </c>
      <c r="F185" s="38">
        <v>0</v>
      </c>
      <c r="G185" s="38">
        <v>1500</v>
      </c>
      <c r="H185" s="38">
        <v>0</v>
      </c>
      <c r="I185" s="38">
        <v>0</v>
      </c>
      <c r="J185" s="29">
        <f t="shared" si="68"/>
        <v>1500</v>
      </c>
      <c r="K185" s="44">
        <v>0</v>
      </c>
      <c r="L185" s="38">
        <v>0</v>
      </c>
      <c r="M185" s="40">
        <f t="shared" si="55"/>
        <v>0</v>
      </c>
      <c r="N185" s="44">
        <v>0</v>
      </c>
      <c r="O185" s="38">
        <v>0</v>
      </c>
      <c r="P185" s="40">
        <f t="shared" si="67"/>
        <v>0</v>
      </c>
      <c r="Q185" s="41">
        <f t="shared" si="60"/>
        <v>1500</v>
      </c>
      <c r="R185" s="88"/>
    </row>
    <row r="186" spans="1:19" x14ac:dyDescent="0.3">
      <c r="A186" s="128"/>
      <c r="B186" s="129"/>
      <c r="C186" s="119"/>
      <c r="D186" s="130"/>
      <c r="E186" s="42"/>
      <c r="F186" s="43"/>
      <c r="G186" s="43"/>
      <c r="H186" s="43"/>
      <c r="I186" s="43"/>
      <c r="J186" s="34">
        <f t="shared" si="59"/>
        <v>0</v>
      </c>
      <c r="K186" s="55"/>
      <c r="L186" s="43"/>
      <c r="M186" s="34">
        <f t="shared" si="55"/>
        <v>0</v>
      </c>
      <c r="N186" s="55"/>
      <c r="O186" s="43"/>
      <c r="P186" s="34">
        <f t="shared" si="67"/>
        <v>0</v>
      </c>
      <c r="Q186" s="35">
        <f t="shared" si="60"/>
        <v>0</v>
      </c>
      <c r="R186" s="88"/>
    </row>
    <row r="187" spans="1:19" x14ac:dyDescent="0.3">
      <c r="A187" s="128" t="s">
        <v>255</v>
      </c>
      <c r="B187" s="129"/>
      <c r="C187" s="119" t="s">
        <v>224</v>
      </c>
      <c r="D187" s="130"/>
      <c r="E187" s="37">
        <v>0</v>
      </c>
      <c r="F187" s="38">
        <v>0</v>
      </c>
      <c r="G187" s="38">
        <v>750</v>
      </c>
      <c r="H187" s="38">
        <v>0</v>
      </c>
      <c r="I187" s="38">
        <v>0</v>
      </c>
      <c r="J187" s="29">
        <f t="shared" si="68"/>
        <v>750</v>
      </c>
      <c r="K187" s="44">
        <v>0</v>
      </c>
      <c r="L187" s="38">
        <v>0</v>
      </c>
      <c r="M187" s="40">
        <f t="shared" si="55"/>
        <v>0</v>
      </c>
      <c r="N187" s="44">
        <v>0</v>
      </c>
      <c r="O187" s="38">
        <v>0</v>
      </c>
      <c r="P187" s="40">
        <f t="shared" si="67"/>
        <v>0</v>
      </c>
      <c r="Q187" s="41">
        <f t="shared" si="60"/>
        <v>750</v>
      </c>
      <c r="R187" s="88"/>
    </row>
    <row r="188" spans="1:19" x14ac:dyDescent="0.3">
      <c r="A188" s="128"/>
      <c r="B188" s="129"/>
      <c r="C188" s="119"/>
      <c r="D188" s="130"/>
      <c r="E188" s="42"/>
      <c r="F188" s="43"/>
      <c r="G188" s="43"/>
      <c r="H188" s="43"/>
      <c r="I188" s="43"/>
      <c r="J188" s="34">
        <f t="shared" si="59"/>
        <v>0</v>
      </c>
      <c r="K188" s="55"/>
      <c r="L188" s="43"/>
      <c r="M188" s="34">
        <f t="shared" si="55"/>
        <v>0</v>
      </c>
      <c r="N188" s="55"/>
      <c r="O188" s="43"/>
      <c r="P188" s="34">
        <f t="shared" si="67"/>
        <v>0</v>
      </c>
      <c r="Q188" s="35">
        <f t="shared" si="60"/>
        <v>0</v>
      </c>
      <c r="R188" s="88"/>
    </row>
    <row r="189" spans="1:19" x14ac:dyDescent="0.3">
      <c r="A189" s="128" t="s">
        <v>285</v>
      </c>
      <c r="B189" s="129"/>
      <c r="C189" s="119" t="s">
        <v>286</v>
      </c>
      <c r="D189" s="130"/>
      <c r="E189" s="37">
        <v>0</v>
      </c>
      <c r="F189" s="38">
        <v>0</v>
      </c>
      <c r="G189" s="38">
        <v>11200</v>
      </c>
      <c r="H189" s="38">
        <v>0</v>
      </c>
      <c r="I189" s="38">
        <v>0</v>
      </c>
      <c r="J189" s="29">
        <f t="shared" si="68"/>
        <v>11200</v>
      </c>
      <c r="K189" s="44">
        <v>0</v>
      </c>
      <c r="L189" s="38">
        <v>0</v>
      </c>
      <c r="M189" s="40">
        <f>SUM(K189:L189)</f>
        <v>0</v>
      </c>
      <c r="N189" s="44">
        <v>0</v>
      </c>
      <c r="O189" s="38">
        <v>0</v>
      </c>
      <c r="P189" s="40">
        <f t="shared" si="67"/>
        <v>0</v>
      </c>
      <c r="Q189" s="41">
        <f t="shared" si="60"/>
        <v>11200</v>
      </c>
      <c r="R189" s="128" t="s">
        <v>285</v>
      </c>
      <c r="S189" s="104">
        <f t="shared" ref="S189:S190" si="69">Q189+Q191</f>
        <v>15200</v>
      </c>
    </row>
    <row r="190" spans="1:19" x14ac:dyDescent="0.3">
      <c r="A190" s="128"/>
      <c r="B190" s="129"/>
      <c r="C190" s="119"/>
      <c r="D190" s="130"/>
      <c r="E190" s="42"/>
      <c r="F190" s="43"/>
      <c r="G190" s="43"/>
      <c r="H190" s="43"/>
      <c r="I190" s="43"/>
      <c r="J190" s="34">
        <f t="shared" si="59"/>
        <v>0</v>
      </c>
      <c r="K190" s="55"/>
      <c r="L190" s="43"/>
      <c r="M190" s="34">
        <f t="shared" si="55"/>
        <v>0</v>
      </c>
      <c r="N190" s="55"/>
      <c r="O190" s="43"/>
      <c r="P190" s="34">
        <f t="shared" si="67"/>
        <v>0</v>
      </c>
      <c r="Q190" s="35">
        <f t="shared" si="60"/>
        <v>0</v>
      </c>
      <c r="R190" s="128"/>
      <c r="S190" s="105">
        <f t="shared" si="69"/>
        <v>0</v>
      </c>
    </row>
    <row r="191" spans="1:19" x14ac:dyDescent="0.3">
      <c r="A191" s="128" t="s">
        <v>285</v>
      </c>
      <c r="B191" s="129"/>
      <c r="C191" s="119" t="s">
        <v>315</v>
      </c>
      <c r="D191" s="130"/>
      <c r="E191" s="37">
        <v>0</v>
      </c>
      <c r="F191" s="38">
        <v>0</v>
      </c>
      <c r="G191" s="38">
        <v>4000</v>
      </c>
      <c r="H191" s="38">
        <v>0</v>
      </c>
      <c r="I191" s="38">
        <v>0</v>
      </c>
      <c r="J191" s="29">
        <f t="shared" si="68"/>
        <v>4000</v>
      </c>
      <c r="K191" s="44">
        <v>0</v>
      </c>
      <c r="L191" s="38">
        <v>0</v>
      </c>
      <c r="M191" s="40">
        <f t="shared" si="55"/>
        <v>0</v>
      </c>
      <c r="N191" s="44">
        <v>0</v>
      </c>
      <c r="O191" s="38">
        <v>0</v>
      </c>
      <c r="P191" s="40">
        <f t="shared" si="67"/>
        <v>0</v>
      </c>
      <c r="Q191" s="41">
        <f t="shared" si="60"/>
        <v>4000</v>
      </c>
      <c r="R191" s="88"/>
    </row>
    <row r="192" spans="1:19" ht="14.4" thickBot="1" x14ac:dyDescent="0.35">
      <c r="A192" s="133"/>
      <c r="B192" s="134"/>
      <c r="C192" s="135"/>
      <c r="D192" s="127"/>
      <c r="E192" s="51"/>
      <c r="F192" s="45"/>
      <c r="G192" s="45"/>
      <c r="H192" s="45"/>
      <c r="I192" s="45"/>
      <c r="J192" s="24">
        <f t="shared" si="59"/>
        <v>0</v>
      </c>
      <c r="K192" s="56"/>
      <c r="L192" s="45"/>
      <c r="M192" s="24">
        <f t="shared" si="55"/>
        <v>0</v>
      </c>
      <c r="N192" s="56"/>
      <c r="O192" s="45"/>
      <c r="P192" s="24">
        <f t="shared" si="67"/>
        <v>0</v>
      </c>
      <c r="Q192" s="25">
        <f t="shared" si="60"/>
        <v>0</v>
      </c>
      <c r="R192" s="88"/>
    </row>
    <row r="193" spans="1:19" s="89" customFormat="1" ht="14.4" thickBot="1" x14ac:dyDescent="0.35">
      <c r="A193" s="85"/>
      <c r="B193" s="85"/>
      <c r="C193" s="86"/>
      <c r="D193" s="85"/>
      <c r="E193" s="87"/>
      <c r="F193" s="87"/>
      <c r="G193" s="87"/>
      <c r="H193" s="87"/>
      <c r="I193" s="87"/>
      <c r="J193" s="88"/>
      <c r="K193" s="87"/>
      <c r="L193" s="87"/>
      <c r="M193" s="88"/>
      <c r="N193" s="87"/>
      <c r="O193" s="87"/>
      <c r="P193" s="88"/>
      <c r="Q193" s="88"/>
      <c r="R193" s="88"/>
    </row>
    <row r="194" spans="1:19" x14ac:dyDescent="0.3">
      <c r="A194" s="120" t="s">
        <v>137</v>
      </c>
      <c r="B194" s="121"/>
      <c r="C194" s="124" t="s">
        <v>138</v>
      </c>
      <c r="D194" s="126"/>
      <c r="E194" s="16">
        <f>E196+E202+E204+E206+E222+E224+E226+E228+E238+E240</f>
        <v>99672</v>
      </c>
      <c r="F194" s="17">
        <f t="shared" ref="F194:I194" si="70">F196+F202+F204+F206+F222+F224+F226+F228+F238+F240</f>
        <v>34447</v>
      </c>
      <c r="G194" s="17">
        <f t="shared" si="70"/>
        <v>279420</v>
      </c>
      <c r="H194" s="17">
        <f t="shared" si="70"/>
        <v>877</v>
      </c>
      <c r="I194" s="17">
        <f t="shared" si="70"/>
        <v>7720</v>
      </c>
      <c r="J194" s="19">
        <f>SUM(E194:I194)</f>
        <v>422136</v>
      </c>
      <c r="K194" s="52">
        <f t="shared" ref="K194:L195" si="71">K196+K202+K204+K206+K222+K224+K226+K228+K238+K240</f>
        <v>0</v>
      </c>
      <c r="L194" s="17">
        <f t="shared" si="71"/>
        <v>0</v>
      </c>
      <c r="M194" s="19">
        <f t="shared" ref="M194:M229" si="72">SUM(K194:L194)</f>
        <v>0</v>
      </c>
      <c r="N194" s="52">
        <f t="shared" ref="N194:O195" si="73">N196+N202+N204+N206+N222+N224+N226+N228+N238+N240</f>
        <v>0</v>
      </c>
      <c r="O194" s="17">
        <f>O196+O202+O204+O206+O222+O224+O226+O228+O238+O240</f>
        <v>110132</v>
      </c>
      <c r="P194" s="19">
        <f>SUM(N194:O194)</f>
        <v>110132</v>
      </c>
      <c r="Q194" s="20">
        <f>P194+M194+J194</f>
        <v>532268</v>
      </c>
      <c r="R194" s="88"/>
    </row>
    <row r="195" spans="1:19" ht="14.4" thickBot="1" x14ac:dyDescent="0.35">
      <c r="A195" s="122"/>
      <c r="B195" s="123"/>
      <c r="C195" s="125"/>
      <c r="D195" s="127"/>
      <c r="E195" s="21">
        <f t="shared" ref="E195:I195" si="74">E197+E203+E205+E207+E223+E225+E227+E229+E239+E241</f>
        <v>0</v>
      </c>
      <c r="F195" s="22">
        <f t="shared" si="74"/>
        <v>0</v>
      </c>
      <c r="G195" s="22">
        <f t="shared" si="74"/>
        <v>0</v>
      </c>
      <c r="H195" s="22">
        <f t="shared" si="74"/>
        <v>0</v>
      </c>
      <c r="I195" s="22">
        <f t="shared" si="74"/>
        <v>0</v>
      </c>
      <c r="J195" s="24">
        <f t="shared" ref="J195:J241" si="75">SUM(E195:I195)</f>
        <v>0</v>
      </c>
      <c r="K195" s="53">
        <f t="shared" si="71"/>
        <v>0</v>
      </c>
      <c r="L195" s="22">
        <f t="shared" si="71"/>
        <v>0</v>
      </c>
      <c r="M195" s="24">
        <f t="shared" si="72"/>
        <v>0</v>
      </c>
      <c r="N195" s="53">
        <f t="shared" si="73"/>
        <v>0</v>
      </c>
      <c r="O195" s="22">
        <f t="shared" si="73"/>
        <v>0</v>
      </c>
      <c r="P195" s="24">
        <f t="shared" ref="P195:P241" si="76">SUM(N195:O195)</f>
        <v>0</v>
      </c>
      <c r="Q195" s="25">
        <f t="shared" ref="Q195:Q241" si="77">P195+M195+J195</f>
        <v>0</v>
      </c>
      <c r="R195" s="88"/>
    </row>
    <row r="196" spans="1:19" x14ac:dyDescent="0.3">
      <c r="A196" s="155" t="s">
        <v>139</v>
      </c>
      <c r="B196" s="137"/>
      <c r="C196" s="138" t="s">
        <v>318</v>
      </c>
      <c r="D196" s="100" t="s">
        <v>26</v>
      </c>
      <c r="E196" s="16">
        <f>E198+E200</f>
        <v>48151</v>
      </c>
      <c r="F196" s="17">
        <f>F198+F200</f>
        <v>16441</v>
      </c>
      <c r="G196" s="17">
        <f t="shared" ref="G196:I197" si="78">G198+G200</f>
        <v>13139</v>
      </c>
      <c r="H196" s="17">
        <f t="shared" si="78"/>
        <v>386</v>
      </c>
      <c r="I196" s="17">
        <f t="shared" si="78"/>
        <v>0</v>
      </c>
      <c r="J196" s="18">
        <f t="shared" ref="J196:J201" si="79">SUM(E196:I196)</f>
        <v>78117</v>
      </c>
      <c r="K196" s="16">
        <f>K198+K200</f>
        <v>0</v>
      </c>
      <c r="L196" s="17">
        <f>L198+L200</f>
        <v>0</v>
      </c>
      <c r="M196" s="18">
        <f t="shared" ref="M196:M201" si="80">SUM(K196:L196)</f>
        <v>0</v>
      </c>
      <c r="N196" s="16">
        <f>N198+N200</f>
        <v>0</v>
      </c>
      <c r="O196" s="17">
        <f>O198+O200</f>
        <v>0</v>
      </c>
      <c r="P196" s="19">
        <f t="shared" ref="P196:P201" si="81">SUM(N196:O196)</f>
        <v>0</v>
      </c>
      <c r="Q196" s="20">
        <f t="shared" si="77"/>
        <v>78117</v>
      </c>
      <c r="R196" s="88"/>
    </row>
    <row r="197" spans="1:19" x14ac:dyDescent="0.3">
      <c r="A197" s="118"/>
      <c r="B197" s="129"/>
      <c r="C197" s="119"/>
      <c r="D197" s="36"/>
      <c r="E197" s="31">
        <f>E199+E201</f>
        <v>0</v>
      </c>
      <c r="F197" s="32">
        <f>F199+F201</f>
        <v>0</v>
      </c>
      <c r="G197" s="32">
        <f t="shared" si="78"/>
        <v>0</v>
      </c>
      <c r="H197" s="32">
        <f t="shared" si="78"/>
        <v>0</v>
      </c>
      <c r="I197" s="32">
        <f t="shared" si="78"/>
        <v>0</v>
      </c>
      <c r="J197" s="33">
        <f t="shared" si="79"/>
        <v>0</v>
      </c>
      <c r="K197" s="31">
        <f>K199+K201</f>
        <v>0</v>
      </c>
      <c r="L197" s="32">
        <f>L199+L201</f>
        <v>0</v>
      </c>
      <c r="M197" s="33">
        <f t="shared" si="80"/>
        <v>0</v>
      </c>
      <c r="N197" s="31">
        <f>N199+N201</f>
        <v>0</v>
      </c>
      <c r="O197" s="32">
        <f>O199+O201</f>
        <v>0</v>
      </c>
      <c r="P197" s="34">
        <f t="shared" si="81"/>
        <v>0</v>
      </c>
      <c r="Q197" s="35">
        <f t="shared" si="77"/>
        <v>0</v>
      </c>
      <c r="R197" s="88"/>
    </row>
    <row r="198" spans="1:19" x14ac:dyDescent="0.3">
      <c r="A198" s="128"/>
      <c r="B198" s="129" t="s">
        <v>320</v>
      </c>
      <c r="C198" s="114" t="s">
        <v>258</v>
      </c>
      <c r="D198" s="36"/>
      <c r="E198" s="37">
        <v>40320</v>
      </c>
      <c r="F198" s="38">
        <v>14092</v>
      </c>
      <c r="G198" s="38">
        <v>11819</v>
      </c>
      <c r="H198" s="38">
        <v>282</v>
      </c>
      <c r="I198" s="38">
        <v>0</v>
      </c>
      <c r="J198" s="39">
        <f t="shared" si="79"/>
        <v>66513</v>
      </c>
      <c r="K198" s="37">
        <v>0</v>
      </c>
      <c r="L198" s="38">
        <v>0</v>
      </c>
      <c r="M198" s="39">
        <f t="shared" si="80"/>
        <v>0</v>
      </c>
      <c r="N198" s="37">
        <v>0</v>
      </c>
      <c r="O198" s="38">
        <v>0</v>
      </c>
      <c r="P198" s="40">
        <f t="shared" si="81"/>
        <v>0</v>
      </c>
      <c r="Q198" s="41">
        <f t="shared" si="77"/>
        <v>66513</v>
      </c>
      <c r="R198" s="88"/>
    </row>
    <row r="199" spans="1:19" x14ac:dyDescent="0.3">
      <c r="A199" s="128"/>
      <c r="B199" s="129"/>
      <c r="C199" s="119"/>
      <c r="D199" s="36"/>
      <c r="E199" s="42"/>
      <c r="F199" s="43"/>
      <c r="G199" s="43"/>
      <c r="H199" s="43"/>
      <c r="I199" s="43"/>
      <c r="J199" s="33">
        <f t="shared" si="79"/>
        <v>0</v>
      </c>
      <c r="K199" s="42"/>
      <c r="L199" s="43"/>
      <c r="M199" s="33">
        <f t="shared" si="80"/>
        <v>0</v>
      </c>
      <c r="N199" s="42"/>
      <c r="O199" s="43"/>
      <c r="P199" s="34">
        <f t="shared" si="81"/>
        <v>0</v>
      </c>
      <c r="Q199" s="35">
        <f t="shared" si="77"/>
        <v>0</v>
      </c>
      <c r="R199" s="88"/>
    </row>
    <row r="200" spans="1:19" x14ac:dyDescent="0.3">
      <c r="A200" s="128"/>
      <c r="B200" s="129" t="s">
        <v>321</v>
      </c>
      <c r="C200" s="114" t="s">
        <v>319</v>
      </c>
      <c r="D200" s="36"/>
      <c r="E200" s="37">
        <v>7831</v>
      </c>
      <c r="F200" s="38">
        <v>2349</v>
      </c>
      <c r="G200" s="38">
        <v>1320</v>
      </c>
      <c r="H200" s="38">
        <v>104</v>
      </c>
      <c r="I200" s="38">
        <v>0</v>
      </c>
      <c r="J200" s="39">
        <f t="shared" si="79"/>
        <v>11604</v>
      </c>
      <c r="K200" s="37">
        <v>0</v>
      </c>
      <c r="L200" s="38">
        <v>0</v>
      </c>
      <c r="M200" s="39">
        <f t="shared" si="80"/>
        <v>0</v>
      </c>
      <c r="N200" s="37">
        <v>0</v>
      </c>
      <c r="O200" s="38">
        <v>0</v>
      </c>
      <c r="P200" s="40">
        <f t="shared" si="81"/>
        <v>0</v>
      </c>
      <c r="Q200" s="41">
        <f t="shared" si="77"/>
        <v>11604</v>
      </c>
      <c r="R200" s="88"/>
    </row>
    <row r="201" spans="1:19" x14ac:dyDescent="0.3">
      <c r="A201" s="128"/>
      <c r="B201" s="129"/>
      <c r="C201" s="119"/>
      <c r="D201" s="36"/>
      <c r="E201" s="42"/>
      <c r="F201" s="43"/>
      <c r="G201" s="43"/>
      <c r="H201" s="43"/>
      <c r="I201" s="43"/>
      <c r="J201" s="33">
        <f t="shared" si="79"/>
        <v>0</v>
      </c>
      <c r="K201" s="42"/>
      <c r="L201" s="43"/>
      <c r="M201" s="33">
        <f t="shared" si="80"/>
        <v>0</v>
      </c>
      <c r="N201" s="42"/>
      <c r="O201" s="43"/>
      <c r="P201" s="34">
        <f t="shared" si="81"/>
        <v>0</v>
      </c>
      <c r="Q201" s="35">
        <f t="shared" si="77"/>
        <v>0</v>
      </c>
      <c r="R201" s="88"/>
    </row>
    <row r="202" spans="1:19" x14ac:dyDescent="0.3">
      <c r="A202" s="128" t="s">
        <v>140</v>
      </c>
      <c r="B202" s="129"/>
      <c r="C202" s="119" t="s">
        <v>141</v>
      </c>
      <c r="D202" s="36" t="s">
        <v>142</v>
      </c>
      <c r="E202" s="37">
        <v>0</v>
      </c>
      <c r="F202" s="38">
        <v>0</v>
      </c>
      <c r="G202" s="38">
        <v>1600</v>
      </c>
      <c r="H202" s="38">
        <v>0</v>
      </c>
      <c r="I202" s="38">
        <v>0</v>
      </c>
      <c r="J202" s="29">
        <f t="shared" si="75"/>
        <v>1600</v>
      </c>
      <c r="K202" s="44">
        <v>0</v>
      </c>
      <c r="L202" s="38">
        <v>0</v>
      </c>
      <c r="M202" s="40">
        <f t="shared" si="72"/>
        <v>0</v>
      </c>
      <c r="N202" s="44">
        <v>0</v>
      </c>
      <c r="O202" s="38">
        <v>0</v>
      </c>
      <c r="P202" s="40">
        <f t="shared" si="76"/>
        <v>0</v>
      </c>
      <c r="Q202" s="41">
        <f t="shared" si="77"/>
        <v>1600</v>
      </c>
      <c r="R202" s="88"/>
    </row>
    <row r="203" spans="1:19" x14ac:dyDescent="0.3">
      <c r="A203" s="128"/>
      <c r="B203" s="129"/>
      <c r="C203" s="119"/>
      <c r="D203" s="36"/>
      <c r="E203" s="42"/>
      <c r="F203" s="43"/>
      <c r="G203" s="43"/>
      <c r="H203" s="43"/>
      <c r="I203" s="43"/>
      <c r="J203" s="34">
        <f t="shared" si="75"/>
        <v>0</v>
      </c>
      <c r="K203" s="55"/>
      <c r="L203" s="43"/>
      <c r="M203" s="34">
        <f t="shared" si="72"/>
        <v>0</v>
      </c>
      <c r="N203" s="55"/>
      <c r="O203" s="43"/>
      <c r="P203" s="34">
        <f t="shared" si="76"/>
        <v>0</v>
      </c>
      <c r="Q203" s="35">
        <f t="shared" si="77"/>
        <v>0</v>
      </c>
      <c r="R203" s="88"/>
    </row>
    <row r="204" spans="1:19" x14ac:dyDescent="0.3">
      <c r="A204" s="128" t="s">
        <v>143</v>
      </c>
      <c r="B204" s="129"/>
      <c r="C204" s="119" t="s">
        <v>144</v>
      </c>
      <c r="D204" s="36" t="s">
        <v>26</v>
      </c>
      <c r="E204" s="37">
        <v>0</v>
      </c>
      <c r="F204" s="38">
        <v>0</v>
      </c>
      <c r="G204" s="97">
        <v>17000</v>
      </c>
      <c r="H204" s="38">
        <v>0</v>
      </c>
      <c r="I204" s="38">
        <v>0</v>
      </c>
      <c r="J204" s="29">
        <f t="shared" si="75"/>
        <v>17000</v>
      </c>
      <c r="K204" s="44">
        <v>0</v>
      </c>
      <c r="L204" s="38">
        <v>0</v>
      </c>
      <c r="M204" s="40">
        <f t="shared" si="72"/>
        <v>0</v>
      </c>
      <c r="N204" s="44">
        <v>0</v>
      </c>
      <c r="O204" s="38">
        <v>0</v>
      </c>
      <c r="P204" s="40">
        <f t="shared" si="76"/>
        <v>0</v>
      </c>
      <c r="Q204" s="41">
        <f t="shared" si="77"/>
        <v>17000</v>
      </c>
      <c r="R204" s="88"/>
    </row>
    <row r="205" spans="1:19" x14ac:dyDescent="0.3">
      <c r="A205" s="128"/>
      <c r="B205" s="129"/>
      <c r="C205" s="119"/>
      <c r="D205" s="36"/>
      <c r="E205" s="42"/>
      <c r="F205" s="43"/>
      <c r="G205" s="43"/>
      <c r="H205" s="43"/>
      <c r="I205" s="43"/>
      <c r="J205" s="34">
        <f t="shared" si="75"/>
        <v>0</v>
      </c>
      <c r="K205" s="55"/>
      <c r="L205" s="43"/>
      <c r="M205" s="34">
        <f t="shared" si="72"/>
        <v>0</v>
      </c>
      <c r="N205" s="55"/>
      <c r="O205" s="43"/>
      <c r="P205" s="34">
        <f t="shared" si="76"/>
        <v>0</v>
      </c>
      <c r="Q205" s="35">
        <f t="shared" si="77"/>
        <v>0</v>
      </c>
      <c r="R205" s="88"/>
    </row>
    <row r="206" spans="1:19" x14ac:dyDescent="0.3">
      <c r="A206" s="128" t="s">
        <v>145</v>
      </c>
      <c r="B206" s="129"/>
      <c r="C206" s="119" t="s">
        <v>323</v>
      </c>
      <c r="D206" s="36" t="s">
        <v>112</v>
      </c>
      <c r="E206" s="37">
        <f>E208+E210+E212+E214+E216+E218+E220</f>
        <v>0</v>
      </c>
      <c r="F206" s="38">
        <f t="shared" ref="F206:I206" si="82">F208+F210+F212+F214+F216+F218+F220</f>
        <v>0</v>
      </c>
      <c r="G206" s="38">
        <f t="shared" si="82"/>
        <v>0</v>
      </c>
      <c r="H206" s="38">
        <f t="shared" si="82"/>
        <v>0</v>
      </c>
      <c r="I206" s="38">
        <f t="shared" si="82"/>
        <v>7720</v>
      </c>
      <c r="J206" s="29">
        <f>SUM(E206:I206)</f>
        <v>7720</v>
      </c>
      <c r="K206" s="44">
        <f t="shared" ref="K206:L207" si="83">K208+K210+K212+K214+K216+K218+K220</f>
        <v>0</v>
      </c>
      <c r="L206" s="38">
        <f t="shared" si="83"/>
        <v>0</v>
      </c>
      <c r="M206" s="40">
        <f t="shared" si="72"/>
        <v>0</v>
      </c>
      <c r="N206" s="44">
        <f t="shared" ref="N206:O207" si="84">N208+N210+N212+N214+N216+N218+N220</f>
        <v>0</v>
      </c>
      <c r="O206" s="38">
        <f>O208+O210+O212+O214+O216+O218+O220</f>
        <v>110132</v>
      </c>
      <c r="P206" s="40">
        <f>SUM(N206:O206)</f>
        <v>110132</v>
      </c>
      <c r="Q206" s="41">
        <f>P206+M206+J206</f>
        <v>117852</v>
      </c>
      <c r="R206" s="128" t="s">
        <v>145</v>
      </c>
      <c r="S206" s="104">
        <f>Q206+Q222</f>
        <v>123352</v>
      </c>
    </row>
    <row r="207" spans="1:19" x14ac:dyDescent="0.3">
      <c r="A207" s="128"/>
      <c r="B207" s="129"/>
      <c r="C207" s="119"/>
      <c r="D207" s="36"/>
      <c r="E207" s="42">
        <f t="shared" ref="E207:I207" si="85">E209+E211+E213+E215+E217+E219+E221</f>
        <v>0</v>
      </c>
      <c r="F207" s="57">
        <f t="shared" si="85"/>
        <v>0</v>
      </c>
      <c r="G207" s="57">
        <f t="shared" si="85"/>
        <v>0</v>
      </c>
      <c r="H207" s="57">
        <f t="shared" si="85"/>
        <v>0</v>
      </c>
      <c r="I207" s="57">
        <f t="shared" si="85"/>
        <v>0</v>
      </c>
      <c r="J207" s="34">
        <f t="shared" si="75"/>
        <v>0</v>
      </c>
      <c r="K207" s="57">
        <f t="shared" si="83"/>
        <v>0</v>
      </c>
      <c r="L207" s="32">
        <f t="shared" si="83"/>
        <v>0</v>
      </c>
      <c r="M207" s="34">
        <f t="shared" si="72"/>
        <v>0</v>
      </c>
      <c r="N207" s="57">
        <f t="shared" si="84"/>
        <v>0</v>
      </c>
      <c r="O207" s="32">
        <f t="shared" si="84"/>
        <v>0</v>
      </c>
      <c r="P207" s="34">
        <f t="shared" si="76"/>
        <v>0</v>
      </c>
      <c r="Q207" s="35">
        <f t="shared" si="77"/>
        <v>0</v>
      </c>
      <c r="R207" s="128"/>
      <c r="S207" s="105">
        <f>Q207+Q223</f>
        <v>0</v>
      </c>
    </row>
    <row r="208" spans="1:19" x14ac:dyDescent="0.3">
      <c r="A208" s="128"/>
      <c r="B208" s="129" t="s">
        <v>259</v>
      </c>
      <c r="C208" s="119" t="s">
        <v>264</v>
      </c>
      <c r="D208" s="36" t="s">
        <v>112</v>
      </c>
      <c r="E208" s="37">
        <v>0</v>
      </c>
      <c r="F208" s="38">
        <v>0</v>
      </c>
      <c r="G208" s="97">
        <v>0</v>
      </c>
      <c r="H208" s="38">
        <v>0</v>
      </c>
      <c r="I208" s="38">
        <v>1100</v>
      </c>
      <c r="J208" s="29">
        <f t="shared" si="75"/>
        <v>1100</v>
      </c>
      <c r="K208" s="44">
        <v>0</v>
      </c>
      <c r="L208" s="38">
        <v>0</v>
      </c>
      <c r="M208" s="40">
        <f t="shared" si="72"/>
        <v>0</v>
      </c>
      <c r="N208" s="44">
        <v>0</v>
      </c>
      <c r="O208" s="38">
        <v>10000</v>
      </c>
      <c r="P208" s="40">
        <f t="shared" si="76"/>
        <v>10000</v>
      </c>
      <c r="Q208" s="41">
        <f t="shared" si="77"/>
        <v>11100</v>
      </c>
      <c r="R208" s="88"/>
    </row>
    <row r="209" spans="1:18" x14ac:dyDescent="0.3">
      <c r="A209" s="128"/>
      <c r="B209" s="129"/>
      <c r="C209" s="119"/>
      <c r="D209" s="36"/>
      <c r="E209" s="42"/>
      <c r="F209" s="43"/>
      <c r="G209" s="98"/>
      <c r="H209" s="43"/>
      <c r="I209" s="43"/>
      <c r="J209" s="34">
        <f t="shared" si="75"/>
        <v>0</v>
      </c>
      <c r="K209" s="55"/>
      <c r="L209" s="43"/>
      <c r="M209" s="34">
        <f t="shared" si="72"/>
        <v>0</v>
      </c>
      <c r="N209" s="55"/>
      <c r="O209" s="43"/>
      <c r="P209" s="34">
        <f t="shared" si="76"/>
        <v>0</v>
      </c>
      <c r="Q209" s="35">
        <f t="shared" si="77"/>
        <v>0</v>
      </c>
      <c r="R209" s="88"/>
    </row>
    <row r="210" spans="1:18" ht="12.75" customHeight="1" x14ac:dyDescent="0.3">
      <c r="A210" s="128"/>
      <c r="B210" s="129" t="s">
        <v>259</v>
      </c>
      <c r="C210" s="119" t="s">
        <v>266</v>
      </c>
      <c r="D210" s="36" t="s">
        <v>112</v>
      </c>
      <c r="E210" s="37">
        <v>0</v>
      </c>
      <c r="F210" s="38">
        <v>0</v>
      </c>
      <c r="G210" s="97">
        <v>0</v>
      </c>
      <c r="H210" s="38">
        <v>0</v>
      </c>
      <c r="I210" s="38">
        <v>2000</v>
      </c>
      <c r="J210" s="29">
        <f t="shared" si="75"/>
        <v>2000</v>
      </c>
      <c r="K210" s="44">
        <v>0</v>
      </c>
      <c r="L210" s="38">
        <v>0</v>
      </c>
      <c r="M210" s="40">
        <f t="shared" si="72"/>
        <v>0</v>
      </c>
      <c r="N210" s="44">
        <v>0</v>
      </c>
      <c r="O210" s="38">
        <v>11244</v>
      </c>
      <c r="P210" s="40">
        <f>SUM(N210:O210)</f>
        <v>11244</v>
      </c>
      <c r="Q210" s="41">
        <f t="shared" si="77"/>
        <v>13244</v>
      </c>
      <c r="R210" s="88"/>
    </row>
    <row r="211" spans="1:18" x14ac:dyDescent="0.3">
      <c r="A211" s="128"/>
      <c r="B211" s="129"/>
      <c r="C211" s="119"/>
      <c r="D211" s="36"/>
      <c r="E211" s="42"/>
      <c r="F211" s="43"/>
      <c r="G211" s="98"/>
      <c r="H211" s="43"/>
      <c r="I211" s="43"/>
      <c r="J211" s="34">
        <f t="shared" si="75"/>
        <v>0</v>
      </c>
      <c r="K211" s="55"/>
      <c r="L211" s="43"/>
      <c r="M211" s="34">
        <f t="shared" si="72"/>
        <v>0</v>
      </c>
      <c r="N211" s="55"/>
      <c r="O211" s="43"/>
      <c r="P211" s="34">
        <f t="shared" si="76"/>
        <v>0</v>
      </c>
      <c r="Q211" s="35">
        <f t="shared" si="77"/>
        <v>0</v>
      </c>
      <c r="R211" s="88"/>
    </row>
    <row r="212" spans="1:18" ht="12.75" customHeight="1" x14ac:dyDescent="0.3">
      <c r="A212" s="128"/>
      <c r="B212" s="129" t="s">
        <v>259</v>
      </c>
      <c r="C212" s="119" t="s">
        <v>265</v>
      </c>
      <c r="D212" s="36" t="s">
        <v>112</v>
      </c>
      <c r="E212" s="37">
        <v>0</v>
      </c>
      <c r="F212" s="38">
        <v>0</v>
      </c>
      <c r="G212" s="97">
        <v>0</v>
      </c>
      <c r="H212" s="38">
        <v>0</v>
      </c>
      <c r="I212" s="38">
        <v>750</v>
      </c>
      <c r="J212" s="29">
        <f t="shared" si="75"/>
        <v>750</v>
      </c>
      <c r="K212" s="44">
        <v>0</v>
      </c>
      <c r="L212" s="38">
        <v>0</v>
      </c>
      <c r="M212" s="40">
        <f t="shared" si="72"/>
        <v>0</v>
      </c>
      <c r="N212" s="44">
        <v>0</v>
      </c>
      <c r="O212" s="38">
        <v>32928</v>
      </c>
      <c r="P212" s="40">
        <f t="shared" si="76"/>
        <v>32928</v>
      </c>
      <c r="Q212" s="41">
        <f t="shared" si="77"/>
        <v>33678</v>
      </c>
      <c r="R212" s="88"/>
    </row>
    <row r="213" spans="1:18" x14ac:dyDescent="0.3">
      <c r="A213" s="128"/>
      <c r="B213" s="129"/>
      <c r="C213" s="119"/>
      <c r="D213" s="36"/>
      <c r="E213" s="42"/>
      <c r="F213" s="43"/>
      <c r="G213" s="98"/>
      <c r="H213" s="43"/>
      <c r="I213" s="43"/>
      <c r="J213" s="34">
        <f t="shared" si="75"/>
        <v>0</v>
      </c>
      <c r="K213" s="55"/>
      <c r="L213" s="43"/>
      <c r="M213" s="34">
        <f t="shared" si="72"/>
        <v>0</v>
      </c>
      <c r="N213" s="55"/>
      <c r="O213" s="43"/>
      <c r="P213" s="34">
        <f t="shared" si="76"/>
        <v>0</v>
      </c>
      <c r="Q213" s="35">
        <f t="shared" si="77"/>
        <v>0</v>
      </c>
      <c r="R213" s="88"/>
    </row>
    <row r="214" spans="1:18" x14ac:dyDescent="0.3">
      <c r="A214" s="128"/>
      <c r="B214" s="129" t="s">
        <v>259</v>
      </c>
      <c r="C214" s="119" t="s">
        <v>292</v>
      </c>
      <c r="D214" s="36" t="s">
        <v>112</v>
      </c>
      <c r="E214" s="37">
        <v>0</v>
      </c>
      <c r="F214" s="38">
        <v>0</v>
      </c>
      <c r="G214" s="97">
        <v>0</v>
      </c>
      <c r="H214" s="38">
        <v>0</v>
      </c>
      <c r="I214" s="38">
        <v>1000</v>
      </c>
      <c r="J214" s="29">
        <f t="shared" ref="J214:J215" si="86">SUM(E214:I214)</f>
        <v>1000</v>
      </c>
      <c r="K214" s="44">
        <v>0</v>
      </c>
      <c r="L214" s="38">
        <v>0</v>
      </c>
      <c r="M214" s="40">
        <f t="shared" ref="M214:M215" si="87">SUM(K214:L214)</f>
        <v>0</v>
      </c>
      <c r="N214" s="44">
        <v>0</v>
      </c>
      <c r="O214" s="38">
        <v>16080</v>
      </c>
      <c r="P214" s="40">
        <f t="shared" ref="P214:P215" si="88">SUM(N214:O214)</f>
        <v>16080</v>
      </c>
      <c r="Q214" s="41">
        <f t="shared" si="77"/>
        <v>17080</v>
      </c>
      <c r="R214" s="88"/>
    </row>
    <row r="215" spans="1:18" x14ac:dyDescent="0.3">
      <c r="A215" s="128"/>
      <c r="B215" s="129"/>
      <c r="C215" s="119"/>
      <c r="D215" s="36"/>
      <c r="E215" s="42"/>
      <c r="F215" s="43"/>
      <c r="G215" s="43"/>
      <c r="H215" s="43"/>
      <c r="I215" s="43"/>
      <c r="J215" s="34">
        <f t="shared" si="86"/>
        <v>0</v>
      </c>
      <c r="K215" s="55"/>
      <c r="L215" s="43"/>
      <c r="M215" s="34">
        <f t="shared" si="87"/>
        <v>0</v>
      </c>
      <c r="N215" s="55"/>
      <c r="O215" s="43"/>
      <c r="P215" s="34">
        <f t="shared" si="88"/>
        <v>0</v>
      </c>
      <c r="Q215" s="35">
        <f t="shared" si="77"/>
        <v>0</v>
      </c>
      <c r="R215" s="88"/>
    </row>
    <row r="216" spans="1:18" ht="13.8" customHeight="1" x14ac:dyDescent="0.3">
      <c r="A216" s="128"/>
      <c r="B216" s="129" t="s">
        <v>259</v>
      </c>
      <c r="C216" s="119" t="s">
        <v>322</v>
      </c>
      <c r="D216" s="36" t="s">
        <v>112</v>
      </c>
      <c r="E216" s="37">
        <v>0</v>
      </c>
      <c r="F216" s="38">
        <v>0</v>
      </c>
      <c r="G216" s="97">
        <v>0</v>
      </c>
      <c r="H216" s="38">
        <v>0</v>
      </c>
      <c r="I216" s="38">
        <v>650</v>
      </c>
      <c r="J216" s="29">
        <f t="shared" si="75"/>
        <v>650</v>
      </c>
      <c r="K216" s="44">
        <v>0</v>
      </c>
      <c r="L216" s="38">
        <v>0</v>
      </c>
      <c r="M216" s="40">
        <f t="shared" si="72"/>
        <v>0</v>
      </c>
      <c r="N216" s="44">
        <v>0</v>
      </c>
      <c r="O216" s="38">
        <v>10000</v>
      </c>
      <c r="P216" s="40">
        <f t="shared" si="76"/>
        <v>10000</v>
      </c>
      <c r="Q216" s="41">
        <f t="shared" si="77"/>
        <v>10650</v>
      </c>
      <c r="R216" s="88"/>
    </row>
    <row r="217" spans="1:18" x14ac:dyDescent="0.3">
      <c r="A217" s="128"/>
      <c r="B217" s="129"/>
      <c r="C217" s="119"/>
      <c r="D217" s="36"/>
      <c r="E217" s="42"/>
      <c r="F217" s="43"/>
      <c r="G217" s="43"/>
      <c r="H217" s="43"/>
      <c r="I217" s="43"/>
      <c r="J217" s="34">
        <f t="shared" si="75"/>
        <v>0</v>
      </c>
      <c r="K217" s="55"/>
      <c r="L217" s="43"/>
      <c r="M217" s="34">
        <f t="shared" si="72"/>
        <v>0</v>
      </c>
      <c r="N217" s="55"/>
      <c r="O217" s="43"/>
      <c r="P217" s="34">
        <f t="shared" si="76"/>
        <v>0</v>
      </c>
      <c r="Q217" s="35">
        <f t="shared" si="77"/>
        <v>0</v>
      </c>
      <c r="R217" s="88"/>
    </row>
    <row r="218" spans="1:18" ht="13.8" customHeight="1" x14ac:dyDescent="0.3">
      <c r="A218" s="128"/>
      <c r="B218" s="129" t="s">
        <v>259</v>
      </c>
      <c r="C218" s="119" t="s">
        <v>293</v>
      </c>
      <c r="D218" s="36" t="s">
        <v>112</v>
      </c>
      <c r="E218" s="37">
        <v>0</v>
      </c>
      <c r="F218" s="38">
        <v>0</v>
      </c>
      <c r="G218" s="38">
        <v>0</v>
      </c>
      <c r="H218" s="38">
        <v>0</v>
      </c>
      <c r="I218" s="38">
        <v>1600</v>
      </c>
      <c r="J218" s="29">
        <f>SUM(E218:I218)</f>
        <v>1600</v>
      </c>
      <c r="K218" s="44">
        <v>0</v>
      </c>
      <c r="L218" s="38">
        <v>0</v>
      </c>
      <c r="M218" s="40">
        <f>SUM(K218:L218)</f>
        <v>0</v>
      </c>
      <c r="N218" s="44">
        <v>0</v>
      </c>
      <c r="O218" s="38">
        <v>29880</v>
      </c>
      <c r="P218" s="40">
        <f>SUM(N218:O218)</f>
        <v>29880</v>
      </c>
      <c r="Q218" s="41">
        <f t="shared" si="77"/>
        <v>31480</v>
      </c>
      <c r="R218" s="88"/>
    </row>
    <row r="219" spans="1:18" x14ac:dyDescent="0.3">
      <c r="A219" s="128"/>
      <c r="B219" s="129"/>
      <c r="C219" s="119"/>
      <c r="D219" s="36"/>
      <c r="E219" s="42"/>
      <c r="F219" s="43"/>
      <c r="G219" s="43"/>
      <c r="H219" s="43"/>
      <c r="I219" s="43"/>
      <c r="J219" s="34">
        <f>SUM(E219:I219)</f>
        <v>0</v>
      </c>
      <c r="K219" s="55"/>
      <c r="L219" s="43"/>
      <c r="M219" s="34">
        <f>SUM(K219:L219)</f>
        <v>0</v>
      </c>
      <c r="N219" s="55"/>
      <c r="O219" s="43"/>
      <c r="P219" s="34">
        <f>SUM(N219:O219)</f>
        <v>0</v>
      </c>
      <c r="Q219" s="35">
        <f t="shared" si="77"/>
        <v>0</v>
      </c>
      <c r="R219" s="88"/>
    </row>
    <row r="220" spans="1:18" x14ac:dyDescent="0.3">
      <c r="A220" s="128"/>
      <c r="B220" s="129" t="s">
        <v>259</v>
      </c>
      <c r="C220" s="119" t="s">
        <v>267</v>
      </c>
      <c r="D220" s="36" t="s">
        <v>63</v>
      </c>
      <c r="E220" s="37">
        <v>0</v>
      </c>
      <c r="F220" s="38">
        <v>0</v>
      </c>
      <c r="G220" s="38">
        <v>0</v>
      </c>
      <c r="H220" s="38">
        <v>0</v>
      </c>
      <c r="I220" s="38">
        <v>620</v>
      </c>
      <c r="J220" s="29">
        <f t="shared" si="75"/>
        <v>620</v>
      </c>
      <c r="K220" s="44">
        <v>0</v>
      </c>
      <c r="L220" s="38">
        <v>0</v>
      </c>
      <c r="M220" s="40">
        <f t="shared" si="72"/>
        <v>0</v>
      </c>
      <c r="N220" s="44">
        <v>0</v>
      </c>
      <c r="O220" s="38">
        <v>0</v>
      </c>
      <c r="P220" s="40">
        <f t="shared" si="76"/>
        <v>0</v>
      </c>
      <c r="Q220" s="41">
        <f t="shared" si="77"/>
        <v>620</v>
      </c>
      <c r="R220" s="88"/>
    </row>
    <row r="221" spans="1:18" x14ac:dyDescent="0.3">
      <c r="A221" s="128"/>
      <c r="B221" s="129"/>
      <c r="C221" s="119"/>
      <c r="D221" s="36"/>
      <c r="E221" s="42"/>
      <c r="F221" s="43"/>
      <c r="G221" s="43"/>
      <c r="H221" s="43"/>
      <c r="I221" s="43"/>
      <c r="J221" s="34">
        <f t="shared" si="75"/>
        <v>0</v>
      </c>
      <c r="K221" s="55"/>
      <c r="L221" s="43"/>
      <c r="M221" s="34">
        <f t="shared" si="72"/>
        <v>0</v>
      </c>
      <c r="N221" s="55"/>
      <c r="O221" s="43"/>
      <c r="P221" s="34">
        <f t="shared" si="76"/>
        <v>0</v>
      </c>
      <c r="Q221" s="35">
        <f t="shared" si="77"/>
        <v>0</v>
      </c>
      <c r="R221" s="88"/>
    </row>
    <row r="222" spans="1:18" x14ac:dyDescent="0.3">
      <c r="A222" s="128" t="s">
        <v>145</v>
      </c>
      <c r="B222" s="129"/>
      <c r="C222" s="119" t="s">
        <v>324</v>
      </c>
      <c r="D222" s="36" t="s">
        <v>112</v>
      </c>
      <c r="E222" s="37">
        <v>0</v>
      </c>
      <c r="F222" s="38">
        <v>0</v>
      </c>
      <c r="G222" s="38">
        <v>5500</v>
      </c>
      <c r="H222" s="38">
        <v>0</v>
      </c>
      <c r="I222" s="38">
        <v>0</v>
      </c>
      <c r="J222" s="29">
        <f>SUM(E222:I222)</f>
        <v>5500</v>
      </c>
      <c r="K222" s="44">
        <v>0</v>
      </c>
      <c r="L222" s="38">
        <v>0</v>
      </c>
      <c r="M222" s="40">
        <f t="shared" ref="M222:M223" si="89">SUM(K222:L222)</f>
        <v>0</v>
      </c>
      <c r="N222" s="44">
        <v>0</v>
      </c>
      <c r="O222" s="38">
        <v>0</v>
      </c>
      <c r="P222" s="40">
        <f>SUM(N222:O222)</f>
        <v>0</v>
      </c>
      <c r="Q222" s="41">
        <f>P222+M222+J222</f>
        <v>5500</v>
      </c>
      <c r="R222" s="88"/>
    </row>
    <row r="223" spans="1:18" x14ac:dyDescent="0.3">
      <c r="A223" s="128"/>
      <c r="B223" s="129"/>
      <c r="C223" s="119"/>
      <c r="D223" s="36"/>
      <c r="E223" s="42"/>
      <c r="F223" s="57"/>
      <c r="G223" s="57"/>
      <c r="H223" s="57"/>
      <c r="I223" s="57"/>
      <c r="J223" s="34">
        <f t="shared" ref="J223" si="90">SUM(E223:I223)</f>
        <v>0</v>
      </c>
      <c r="K223" s="57"/>
      <c r="L223" s="32"/>
      <c r="M223" s="34">
        <f t="shared" si="89"/>
        <v>0</v>
      </c>
      <c r="N223" s="57"/>
      <c r="O223" s="32"/>
      <c r="P223" s="34">
        <f t="shared" ref="P223" si="91">SUM(N223:O223)</f>
        <v>0</v>
      </c>
      <c r="Q223" s="35">
        <f t="shared" ref="Q223" si="92">P223+M223+J223</f>
        <v>0</v>
      </c>
      <c r="R223" s="88"/>
    </row>
    <row r="224" spans="1:18" x14ac:dyDescent="0.3">
      <c r="A224" s="128" t="s">
        <v>146</v>
      </c>
      <c r="B224" s="129"/>
      <c r="C224" s="119" t="s">
        <v>147</v>
      </c>
      <c r="D224" s="36" t="s">
        <v>142</v>
      </c>
      <c r="E224" s="37">
        <v>0</v>
      </c>
      <c r="F224" s="38">
        <v>0</v>
      </c>
      <c r="G224" s="38">
        <v>109210</v>
      </c>
      <c r="H224" s="38">
        <v>0</v>
      </c>
      <c r="I224" s="38">
        <v>0</v>
      </c>
      <c r="J224" s="29">
        <f t="shared" si="75"/>
        <v>109210</v>
      </c>
      <c r="K224" s="44">
        <v>0</v>
      </c>
      <c r="L224" s="38">
        <v>0</v>
      </c>
      <c r="M224" s="40">
        <f t="shared" si="72"/>
        <v>0</v>
      </c>
      <c r="N224" s="44">
        <v>0</v>
      </c>
      <c r="O224" s="38">
        <v>0</v>
      </c>
      <c r="P224" s="40">
        <f t="shared" si="76"/>
        <v>0</v>
      </c>
      <c r="Q224" s="41">
        <f t="shared" si="77"/>
        <v>109210</v>
      </c>
      <c r="R224" s="88"/>
    </row>
    <row r="225" spans="1:18" x14ac:dyDescent="0.3">
      <c r="A225" s="128"/>
      <c r="B225" s="129"/>
      <c r="C225" s="119"/>
      <c r="D225" s="36"/>
      <c r="E225" s="42"/>
      <c r="F225" s="43"/>
      <c r="G225" s="43"/>
      <c r="H225" s="43"/>
      <c r="I225" s="43"/>
      <c r="J225" s="34">
        <f t="shared" si="75"/>
        <v>0</v>
      </c>
      <c r="K225" s="55"/>
      <c r="L225" s="43"/>
      <c r="M225" s="34">
        <f t="shared" si="72"/>
        <v>0</v>
      </c>
      <c r="N225" s="55"/>
      <c r="O225" s="43"/>
      <c r="P225" s="34">
        <f t="shared" si="76"/>
        <v>0</v>
      </c>
      <c r="Q225" s="35">
        <f t="shared" si="77"/>
        <v>0</v>
      </c>
      <c r="R225" s="88"/>
    </row>
    <row r="226" spans="1:18" x14ac:dyDescent="0.3">
      <c r="A226" s="128" t="s">
        <v>148</v>
      </c>
      <c r="B226" s="129"/>
      <c r="C226" s="119" t="s">
        <v>149</v>
      </c>
      <c r="D226" s="36" t="s">
        <v>26</v>
      </c>
      <c r="E226" s="37">
        <v>0</v>
      </c>
      <c r="F226" s="38">
        <v>0</v>
      </c>
      <c r="G226" s="38">
        <v>7500</v>
      </c>
      <c r="H226" s="38">
        <v>0</v>
      </c>
      <c r="I226" s="38">
        <v>0</v>
      </c>
      <c r="J226" s="29">
        <f t="shared" si="75"/>
        <v>7500</v>
      </c>
      <c r="K226" s="44">
        <v>0</v>
      </c>
      <c r="L226" s="38">
        <v>0</v>
      </c>
      <c r="M226" s="40">
        <f t="shared" si="72"/>
        <v>0</v>
      </c>
      <c r="N226" s="44">
        <v>0</v>
      </c>
      <c r="O226" s="38">
        <v>0</v>
      </c>
      <c r="P226" s="40">
        <f t="shared" si="76"/>
        <v>0</v>
      </c>
      <c r="Q226" s="41">
        <f t="shared" si="77"/>
        <v>7500</v>
      </c>
      <c r="R226" s="88"/>
    </row>
    <row r="227" spans="1:18" x14ac:dyDescent="0.3">
      <c r="A227" s="128"/>
      <c r="B227" s="129"/>
      <c r="C227" s="119"/>
      <c r="D227" s="36"/>
      <c r="E227" s="42"/>
      <c r="F227" s="43"/>
      <c r="G227" s="43"/>
      <c r="H227" s="43"/>
      <c r="I227" s="43"/>
      <c r="J227" s="34">
        <f t="shared" si="75"/>
        <v>0</v>
      </c>
      <c r="K227" s="55"/>
      <c r="L227" s="43"/>
      <c r="M227" s="34">
        <f t="shared" si="72"/>
        <v>0</v>
      </c>
      <c r="N227" s="55"/>
      <c r="O227" s="43"/>
      <c r="P227" s="34">
        <f t="shared" si="76"/>
        <v>0</v>
      </c>
      <c r="Q227" s="35">
        <f t="shared" si="77"/>
        <v>0</v>
      </c>
      <c r="R227" s="88"/>
    </row>
    <row r="228" spans="1:18" x14ac:dyDescent="0.3">
      <c r="A228" s="128" t="s">
        <v>150</v>
      </c>
      <c r="B228" s="129"/>
      <c r="C228" s="119" t="s">
        <v>151</v>
      </c>
      <c r="D228" s="130"/>
      <c r="E228" s="37">
        <f>E230+E232+E234+E236</f>
        <v>0</v>
      </c>
      <c r="F228" s="38">
        <f t="shared" ref="F228:I228" si="93">F230+F232+F234+F236</f>
        <v>0</v>
      </c>
      <c r="G228" s="38">
        <f t="shared" si="93"/>
        <v>100500</v>
      </c>
      <c r="H228" s="38">
        <f t="shared" si="93"/>
        <v>0</v>
      </c>
      <c r="I228" s="38">
        <f t="shared" si="93"/>
        <v>0</v>
      </c>
      <c r="J228" s="29">
        <f t="shared" si="75"/>
        <v>100500</v>
      </c>
      <c r="K228" s="44">
        <f t="shared" ref="K228:L229" si="94">K230+K232+K234+K236</f>
        <v>0</v>
      </c>
      <c r="L228" s="38">
        <f t="shared" si="94"/>
        <v>0</v>
      </c>
      <c r="M228" s="40">
        <f t="shared" si="72"/>
        <v>0</v>
      </c>
      <c r="N228" s="44">
        <f t="shared" ref="N228:O229" si="95">N230+N232+N234+N236</f>
        <v>0</v>
      </c>
      <c r="O228" s="38">
        <f t="shared" si="95"/>
        <v>0</v>
      </c>
      <c r="P228" s="40">
        <f>SUM(N228:O228)</f>
        <v>0</v>
      </c>
      <c r="Q228" s="41">
        <f>P228+M228+J228</f>
        <v>100500</v>
      </c>
      <c r="R228" s="88"/>
    </row>
    <row r="229" spans="1:18" x14ac:dyDescent="0.3">
      <c r="A229" s="128"/>
      <c r="B229" s="129"/>
      <c r="C229" s="119"/>
      <c r="D229" s="130"/>
      <c r="E229" s="31">
        <f t="shared" ref="E229:I229" si="96">E231+E233+E235+E237</f>
        <v>0</v>
      </c>
      <c r="F229" s="32">
        <f t="shared" si="96"/>
        <v>0</v>
      </c>
      <c r="G229" s="32">
        <f t="shared" si="96"/>
        <v>0</v>
      </c>
      <c r="H229" s="32">
        <f t="shared" si="96"/>
        <v>0</v>
      </c>
      <c r="I229" s="32">
        <f t="shared" si="96"/>
        <v>0</v>
      </c>
      <c r="J229" s="34">
        <f t="shared" si="75"/>
        <v>0</v>
      </c>
      <c r="K229" s="57">
        <f t="shared" si="94"/>
        <v>0</v>
      </c>
      <c r="L229" s="32">
        <f t="shared" si="94"/>
        <v>0</v>
      </c>
      <c r="M229" s="34">
        <f t="shared" si="72"/>
        <v>0</v>
      </c>
      <c r="N229" s="57">
        <f t="shared" si="95"/>
        <v>0</v>
      </c>
      <c r="O229" s="32">
        <f t="shared" si="95"/>
        <v>0</v>
      </c>
      <c r="P229" s="34">
        <f>SUM(N229:O229)</f>
        <v>0</v>
      </c>
      <c r="Q229" s="35">
        <f>P229+M229+J229</f>
        <v>0</v>
      </c>
      <c r="R229" s="88"/>
    </row>
    <row r="230" spans="1:18" x14ac:dyDescent="0.3">
      <c r="A230" s="128"/>
      <c r="B230" s="129" t="s">
        <v>152</v>
      </c>
      <c r="C230" s="119" t="s">
        <v>260</v>
      </c>
      <c r="D230" s="36" t="s">
        <v>30</v>
      </c>
      <c r="E230" s="37">
        <v>0</v>
      </c>
      <c r="F230" s="38">
        <v>0</v>
      </c>
      <c r="G230" s="97">
        <v>68000</v>
      </c>
      <c r="H230" s="38">
        <v>0</v>
      </c>
      <c r="I230" s="38">
        <v>0</v>
      </c>
      <c r="J230" s="29">
        <f>SUM(E230:I230)</f>
        <v>68000</v>
      </c>
      <c r="K230" s="44">
        <v>0</v>
      </c>
      <c r="L230" s="38">
        <v>0</v>
      </c>
      <c r="M230" s="40">
        <f t="shared" ref="M230:M241" si="97">SUM(K230:L230)</f>
        <v>0</v>
      </c>
      <c r="N230" s="44">
        <v>0</v>
      </c>
      <c r="O230" s="38">
        <v>0</v>
      </c>
      <c r="P230" s="40">
        <f t="shared" si="76"/>
        <v>0</v>
      </c>
      <c r="Q230" s="41">
        <f t="shared" si="77"/>
        <v>68000</v>
      </c>
      <c r="R230" s="88"/>
    </row>
    <row r="231" spans="1:18" x14ac:dyDescent="0.3">
      <c r="A231" s="128"/>
      <c r="B231" s="129"/>
      <c r="C231" s="119"/>
      <c r="D231" s="36"/>
      <c r="E231" s="42"/>
      <c r="F231" s="43"/>
      <c r="G231" s="98"/>
      <c r="H231" s="43"/>
      <c r="I231" s="43"/>
      <c r="J231" s="34">
        <f t="shared" si="75"/>
        <v>0</v>
      </c>
      <c r="K231" s="55"/>
      <c r="L231" s="43"/>
      <c r="M231" s="34">
        <f t="shared" si="97"/>
        <v>0</v>
      </c>
      <c r="N231" s="55"/>
      <c r="O231" s="43"/>
      <c r="P231" s="34">
        <f t="shared" si="76"/>
        <v>0</v>
      </c>
      <c r="Q231" s="35">
        <f t="shared" si="77"/>
        <v>0</v>
      </c>
      <c r="R231" s="88"/>
    </row>
    <row r="232" spans="1:18" x14ac:dyDescent="0.3">
      <c r="A232" s="128"/>
      <c r="B232" s="129" t="s">
        <v>152</v>
      </c>
      <c r="C232" s="119" t="s">
        <v>294</v>
      </c>
      <c r="D232" s="36" t="s">
        <v>30</v>
      </c>
      <c r="E232" s="37">
        <v>0</v>
      </c>
      <c r="F232" s="38">
        <v>0</v>
      </c>
      <c r="G232" s="97">
        <v>3000</v>
      </c>
      <c r="H232" s="38">
        <v>0</v>
      </c>
      <c r="I232" s="38">
        <v>0</v>
      </c>
      <c r="J232" s="29">
        <f>SUM(E232:I232)</f>
        <v>3000</v>
      </c>
      <c r="K232" s="44">
        <v>0</v>
      </c>
      <c r="L232" s="38">
        <v>0</v>
      </c>
      <c r="M232" s="40">
        <f t="shared" si="97"/>
        <v>0</v>
      </c>
      <c r="N232" s="44">
        <v>0</v>
      </c>
      <c r="O232" s="38">
        <v>0</v>
      </c>
      <c r="P232" s="40">
        <f>SUM(N232:O232)</f>
        <v>0</v>
      </c>
      <c r="Q232" s="41">
        <f t="shared" si="77"/>
        <v>3000</v>
      </c>
      <c r="R232" s="88"/>
    </row>
    <row r="233" spans="1:18" x14ac:dyDescent="0.3">
      <c r="A233" s="128"/>
      <c r="B233" s="129"/>
      <c r="C233" s="119"/>
      <c r="D233" s="36"/>
      <c r="E233" s="31"/>
      <c r="F233" s="43"/>
      <c r="G233" s="98"/>
      <c r="H233" s="43"/>
      <c r="I233" s="43"/>
      <c r="J233" s="34">
        <f>SUM(E233:I233)</f>
        <v>0</v>
      </c>
      <c r="K233" s="55"/>
      <c r="L233" s="43"/>
      <c r="M233" s="34">
        <f t="shared" si="97"/>
        <v>0</v>
      </c>
      <c r="N233" s="55"/>
      <c r="O233" s="43"/>
      <c r="P233" s="34">
        <f>SUM(N233:O233)</f>
        <v>0</v>
      </c>
      <c r="Q233" s="35">
        <f t="shared" si="77"/>
        <v>0</v>
      </c>
      <c r="R233" s="88"/>
    </row>
    <row r="234" spans="1:18" x14ac:dyDescent="0.3">
      <c r="A234" s="128"/>
      <c r="B234" s="129" t="s">
        <v>152</v>
      </c>
      <c r="C234" s="119" t="s">
        <v>261</v>
      </c>
      <c r="D234" s="36" t="s">
        <v>30</v>
      </c>
      <c r="E234" s="37">
        <v>0</v>
      </c>
      <c r="F234" s="38">
        <v>0</v>
      </c>
      <c r="G234" s="97">
        <v>18500</v>
      </c>
      <c r="H234" s="38">
        <v>0</v>
      </c>
      <c r="I234" s="38">
        <v>0</v>
      </c>
      <c r="J234" s="29">
        <f t="shared" si="75"/>
        <v>18500</v>
      </c>
      <c r="K234" s="44">
        <v>0</v>
      </c>
      <c r="L234" s="38">
        <v>0</v>
      </c>
      <c r="M234" s="40">
        <f t="shared" si="97"/>
        <v>0</v>
      </c>
      <c r="N234" s="44">
        <v>0</v>
      </c>
      <c r="O234" s="38">
        <v>0</v>
      </c>
      <c r="P234" s="40">
        <f t="shared" si="76"/>
        <v>0</v>
      </c>
      <c r="Q234" s="41">
        <f t="shared" si="77"/>
        <v>18500</v>
      </c>
      <c r="R234" s="88"/>
    </row>
    <row r="235" spans="1:18" x14ac:dyDescent="0.3">
      <c r="A235" s="128"/>
      <c r="B235" s="129"/>
      <c r="C235" s="119"/>
      <c r="D235" s="36"/>
      <c r="E235" s="31"/>
      <c r="F235" s="43"/>
      <c r="G235" s="98"/>
      <c r="H235" s="43"/>
      <c r="I235" s="43"/>
      <c r="J235" s="34">
        <f t="shared" si="75"/>
        <v>0</v>
      </c>
      <c r="K235" s="55"/>
      <c r="L235" s="43"/>
      <c r="M235" s="34">
        <f t="shared" si="97"/>
        <v>0</v>
      </c>
      <c r="N235" s="55"/>
      <c r="O235" s="43"/>
      <c r="P235" s="34">
        <f t="shared" si="76"/>
        <v>0</v>
      </c>
      <c r="Q235" s="35">
        <f t="shared" si="77"/>
        <v>0</v>
      </c>
      <c r="R235" s="88"/>
    </row>
    <row r="236" spans="1:18" x14ac:dyDescent="0.3">
      <c r="A236" s="128"/>
      <c r="B236" s="129" t="s">
        <v>152</v>
      </c>
      <c r="C236" s="119" t="s">
        <v>262</v>
      </c>
      <c r="D236" s="36" t="s">
        <v>30</v>
      </c>
      <c r="E236" s="37">
        <v>0</v>
      </c>
      <c r="F236" s="38">
        <v>0</v>
      </c>
      <c r="G236" s="97">
        <v>11000</v>
      </c>
      <c r="H236" s="38">
        <v>0</v>
      </c>
      <c r="I236" s="38">
        <v>0</v>
      </c>
      <c r="J236" s="29">
        <f t="shared" si="75"/>
        <v>11000</v>
      </c>
      <c r="K236" s="44">
        <v>0</v>
      </c>
      <c r="L236" s="38">
        <v>0</v>
      </c>
      <c r="M236" s="40">
        <f t="shared" si="97"/>
        <v>0</v>
      </c>
      <c r="N236" s="44">
        <v>0</v>
      </c>
      <c r="O236" s="38">
        <v>0</v>
      </c>
      <c r="P236" s="40">
        <f t="shared" si="76"/>
        <v>0</v>
      </c>
      <c r="Q236" s="41">
        <f t="shared" si="77"/>
        <v>11000</v>
      </c>
      <c r="R236" s="88"/>
    </row>
    <row r="237" spans="1:18" x14ac:dyDescent="0.3">
      <c r="A237" s="128"/>
      <c r="B237" s="129"/>
      <c r="C237" s="119"/>
      <c r="D237" s="36"/>
      <c r="E237" s="31"/>
      <c r="F237" s="43"/>
      <c r="G237" s="43"/>
      <c r="H237" s="43"/>
      <c r="I237" s="43"/>
      <c r="J237" s="34">
        <f t="shared" si="75"/>
        <v>0</v>
      </c>
      <c r="K237" s="55"/>
      <c r="L237" s="43"/>
      <c r="M237" s="34">
        <f t="shared" si="97"/>
        <v>0</v>
      </c>
      <c r="N237" s="55"/>
      <c r="O237" s="43"/>
      <c r="P237" s="34">
        <f t="shared" si="76"/>
        <v>0</v>
      </c>
      <c r="Q237" s="35">
        <f t="shared" si="77"/>
        <v>0</v>
      </c>
      <c r="R237" s="88"/>
    </row>
    <row r="238" spans="1:18" x14ac:dyDescent="0.3">
      <c r="A238" s="128" t="s">
        <v>153</v>
      </c>
      <c r="B238" s="129"/>
      <c r="C238" s="119" t="s">
        <v>263</v>
      </c>
      <c r="D238" s="36" t="s">
        <v>66</v>
      </c>
      <c r="E238" s="94">
        <v>51521</v>
      </c>
      <c r="F238" s="97">
        <v>18006</v>
      </c>
      <c r="G238" s="97">
        <v>24971</v>
      </c>
      <c r="H238" s="97">
        <v>491</v>
      </c>
      <c r="I238" s="38">
        <v>0</v>
      </c>
      <c r="J238" s="29">
        <f t="shared" si="75"/>
        <v>94989</v>
      </c>
      <c r="K238" s="44">
        <v>0</v>
      </c>
      <c r="L238" s="38">
        <v>0</v>
      </c>
      <c r="M238" s="40">
        <f t="shared" si="97"/>
        <v>0</v>
      </c>
      <c r="N238" s="44">
        <v>0</v>
      </c>
      <c r="O238" s="38">
        <v>0</v>
      </c>
      <c r="P238" s="40">
        <f t="shared" si="76"/>
        <v>0</v>
      </c>
      <c r="Q238" s="41">
        <f t="shared" si="77"/>
        <v>94989</v>
      </c>
      <c r="R238" s="88"/>
    </row>
    <row r="239" spans="1:18" ht="14.4" thickBot="1" x14ac:dyDescent="0.35">
      <c r="A239" s="133"/>
      <c r="B239" s="134"/>
      <c r="C239" s="135"/>
      <c r="D239" s="50"/>
      <c r="E239" s="51"/>
      <c r="F239" s="45"/>
      <c r="G239" s="45"/>
      <c r="H239" s="45"/>
      <c r="I239" s="45"/>
      <c r="J239" s="24">
        <f t="shared" si="75"/>
        <v>0</v>
      </c>
      <c r="K239" s="56"/>
      <c r="L239" s="45"/>
      <c r="M239" s="24">
        <f t="shared" si="97"/>
        <v>0</v>
      </c>
      <c r="N239" s="56"/>
      <c r="O239" s="45"/>
      <c r="P239" s="24">
        <f t="shared" si="76"/>
        <v>0</v>
      </c>
      <c r="Q239" s="25">
        <f t="shared" si="77"/>
        <v>0</v>
      </c>
      <c r="R239" s="88"/>
    </row>
    <row r="240" spans="1:18" hidden="1" x14ac:dyDescent="0.3">
      <c r="A240" s="118" t="s">
        <v>154</v>
      </c>
      <c r="B240" s="116"/>
      <c r="C240" s="114" t="s">
        <v>155</v>
      </c>
      <c r="D240" s="49" t="s">
        <v>66</v>
      </c>
      <c r="E240" s="26">
        <v>0</v>
      </c>
      <c r="F240" s="27">
        <v>0</v>
      </c>
      <c r="G240" s="27">
        <v>0</v>
      </c>
      <c r="H240" s="27">
        <v>0</v>
      </c>
      <c r="I240" s="27">
        <v>0</v>
      </c>
      <c r="J240" s="29">
        <f t="shared" si="75"/>
        <v>0</v>
      </c>
      <c r="K240" s="54">
        <v>0</v>
      </c>
      <c r="L240" s="27">
        <v>0</v>
      </c>
      <c r="M240" s="29">
        <f t="shared" si="97"/>
        <v>0</v>
      </c>
      <c r="N240" s="54">
        <v>0</v>
      </c>
      <c r="O240" s="27">
        <v>0</v>
      </c>
      <c r="P240" s="29">
        <f t="shared" si="76"/>
        <v>0</v>
      </c>
      <c r="Q240" s="30">
        <f t="shared" si="77"/>
        <v>0</v>
      </c>
      <c r="R240" s="88"/>
    </row>
    <row r="241" spans="1:19" ht="14.4" hidden="1" thickBot="1" x14ac:dyDescent="0.35">
      <c r="A241" s="133"/>
      <c r="B241" s="134"/>
      <c r="C241" s="135"/>
      <c r="D241" s="50"/>
      <c r="E241" s="51"/>
      <c r="F241" s="45"/>
      <c r="G241" s="45"/>
      <c r="H241" s="45"/>
      <c r="I241" s="45"/>
      <c r="J241" s="24">
        <f t="shared" si="75"/>
        <v>0</v>
      </c>
      <c r="K241" s="56"/>
      <c r="L241" s="45"/>
      <c r="M241" s="24">
        <f t="shared" si="97"/>
        <v>0</v>
      </c>
      <c r="N241" s="56"/>
      <c r="O241" s="45"/>
      <c r="P241" s="24">
        <f t="shared" si="76"/>
        <v>0</v>
      </c>
      <c r="Q241" s="25">
        <f t="shared" si="77"/>
        <v>0</v>
      </c>
      <c r="R241" s="88"/>
    </row>
    <row r="242" spans="1:19" ht="14.4" thickBot="1" x14ac:dyDescent="0.35">
      <c r="D242" s="48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8"/>
    </row>
    <row r="243" spans="1:19" x14ac:dyDescent="0.3">
      <c r="A243" s="120" t="s">
        <v>156</v>
      </c>
      <c r="B243" s="121"/>
      <c r="C243" s="124" t="s">
        <v>157</v>
      </c>
      <c r="D243" s="126"/>
      <c r="E243" s="16">
        <f t="shared" ref="E243:H244" si="98">E245+E247+E249+E251+E253+E255+E257+E259+E261+E263+E265</f>
        <v>139988</v>
      </c>
      <c r="F243" s="17">
        <f t="shared" si="98"/>
        <v>50972</v>
      </c>
      <c r="G243" s="17">
        <f t="shared" si="98"/>
        <v>52487</v>
      </c>
      <c r="H243" s="17">
        <f>H245+H247+H249+H251+H253+H255+H257+H259+H261+H263+H265</f>
        <v>5210</v>
      </c>
      <c r="I243" s="17">
        <f>I245+I247+I249+I251+I253+I255+I257+I259+I261+I263+I265</f>
        <v>0</v>
      </c>
      <c r="J243" s="19">
        <f t="shared" ref="J243:J266" si="99">SUM(E243:I243)</f>
        <v>248657</v>
      </c>
      <c r="K243" s="52">
        <f t="shared" ref="K243:M244" si="100">K245+K247+K249+K251+K253+K255+K257+K259+K261+K263+K265</f>
        <v>0</v>
      </c>
      <c r="L243" s="17">
        <f t="shared" si="100"/>
        <v>0</v>
      </c>
      <c r="M243" s="19">
        <f t="shared" si="100"/>
        <v>0</v>
      </c>
      <c r="N243" s="52">
        <f>N245+N247+N249+N251+N253+N255+N257+N259+N261+N265</f>
        <v>0</v>
      </c>
      <c r="O243" s="17">
        <f>O245+O247+O249+O251+O253+O255+O257+O259+O261+O263+O265</f>
        <v>0</v>
      </c>
      <c r="P243" s="19">
        <f>P245+P247+P249+P251+P253+P255+P257+P259+P261+P263+P265</f>
        <v>0</v>
      </c>
      <c r="Q243" s="20">
        <f t="shared" ref="Q243:Q266" si="101">P243+M243+J243</f>
        <v>248657</v>
      </c>
      <c r="R243" s="88"/>
    </row>
    <row r="244" spans="1:19" ht="14.4" thickBot="1" x14ac:dyDescent="0.35">
      <c r="A244" s="122"/>
      <c r="B244" s="123"/>
      <c r="C244" s="125"/>
      <c r="D244" s="127"/>
      <c r="E244" s="21">
        <f t="shared" si="98"/>
        <v>0</v>
      </c>
      <c r="F244" s="22">
        <f t="shared" si="98"/>
        <v>0</v>
      </c>
      <c r="G244" s="22">
        <f t="shared" si="98"/>
        <v>0</v>
      </c>
      <c r="H244" s="22">
        <f t="shared" si="98"/>
        <v>0</v>
      </c>
      <c r="I244" s="22">
        <f>I246+I248+I250+I252+I254+I256+I258+I260+I262+I264+I266</f>
        <v>0</v>
      </c>
      <c r="J244" s="24">
        <f t="shared" si="99"/>
        <v>0</v>
      </c>
      <c r="K244" s="53">
        <f t="shared" si="100"/>
        <v>0</v>
      </c>
      <c r="L244" s="22">
        <f t="shared" si="100"/>
        <v>0</v>
      </c>
      <c r="M244" s="24">
        <f t="shared" si="100"/>
        <v>0</v>
      </c>
      <c r="N244" s="53">
        <f>N246+N248+N250+N252+N254+N256+N258+N260+N262+N266</f>
        <v>0</v>
      </c>
      <c r="O244" s="22">
        <f>O246+O248+O250+O252+O254+O256+O258+O260+O262+O264+O266</f>
        <v>0</v>
      </c>
      <c r="P244" s="24">
        <f>P246+P248+P250+P252+P254+P256+P258+P260+P262+P264+P266</f>
        <v>0</v>
      </c>
      <c r="Q244" s="25">
        <f t="shared" si="101"/>
        <v>0</v>
      </c>
      <c r="R244" s="88"/>
    </row>
    <row r="245" spans="1:19" x14ac:dyDescent="0.3">
      <c r="A245" s="118" t="s">
        <v>158</v>
      </c>
      <c r="B245" s="116"/>
      <c r="C245" s="114" t="s">
        <v>159</v>
      </c>
      <c r="D245" s="49" t="s">
        <v>160</v>
      </c>
      <c r="E245" s="26">
        <v>0</v>
      </c>
      <c r="F245" s="27">
        <v>0</v>
      </c>
      <c r="G245" s="27">
        <v>0</v>
      </c>
      <c r="H245" s="27">
        <v>1000</v>
      </c>
      <c r="I245" s="27">
        <v>0</v>
      </c>
      <c r="J245" s="29">
        <f t="shared" si="99"/>
        <v>1000</v>
      </c>
      <c r="K245" s="54">
        <v>0</v>
      </c>
      <c r="L245" s="27">
        <v>0</v>
      </c>
      <c r="M245" s="29">
        <f>SUM(K245:L245)</f>
        <v>0</v>
      </c>
      <c r="N245" s="54">
        <v>0</v>
      </c>
      <c r="O245" s="27">
        <v>0</v>
      </c>
      <c r="P245" s="29">
        <f t="shared" ref="P245:P266" si="102">SUM(N245:O245)</f>
        <v>0</v>
      </c>
      <c r="Q245" s="30">
        <f t="shared" si="101"/>
        <v>1000</v>
      </c>
      <c r="R245" s="88"/>
    </row>
    <row r="246" spans="1:19" x14ac:dyDescent="0.3">
      <c r="A246" s="128"/>
      <c r="B246" s="129"/>
      <c r="C246" s="119"/>
      <c r="D246" s="36"/>
      <c r="E246" s="42"/>
      <c r="F246" s="43"/>
      <c r="G246" s="43"/>
      <c r="H246" s="43"/>
      <c r="I246" s="43"/>
      <c r="J246" s="34">
        <f t="shared" si="99"/>
        <v>0</v>
      </c>
      <c r="K246" s="55"/>
      <c r="L246" s="43"/>
      <c r="M246" s="34">
        <f t="shared" ref="M246:M266" si="103">SUM(K246:L246)</f>
        <v>0</v>
      </c>
      <c r="N246" s="55"/>
      <c r="O246" s="43"/>
      <c r="P246" s="34">
        <f t="shared" si="102"/>
        <v>0</v>
      </c>
      <c r="Q246" s="35">
        <f t="shared" si="101"/>
        <v>0</v>
      </c>
      <c r="R246" s="88"/>
    </row>
    <row r="247" spans="1:19" x14ac:dyDescent="0.3">
      <c r="A247" s="128" t="s">
        <v>161</v>
      </c>
      <c r="B247" s="129"/>
      <c r="C247" s="119" t="s">
        <v>162</v>
      </c>
      <c r="D247" s="36" t="s">
        <v>163</v>
      </c>
      <c r="E247" s="37">
        <v>0</v>
      </c>
      <c r="F247" s="38">
        <v>0</v>
      </c>
      <c r="G247" s="38">
        <v>0</v>
      </c>
      <c r="H247" s="38">
        <v>3000</v>
      </c>
      <c r="I247" s="38">
        <v>0</v>
      </c>
      <c r="J247" s="29">
        <f t="shared" si="99"/>
        <v>3000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2"/>
        <v>0</v>
      </c>
      <c r="Q247" s="41">
        <f t="shared" si="101"/>
        <v>3000</v>
      </c>
      <c r="R247" s="88"/>
    </row>
    <row r="248" spans="1:19" x14ac:dyDescent="0.3">
      <c r="A248" s="128"/>
      <c r="B248" s="129"/>
      <c r="C248" s="119"/>
      <c r="D248" s="36"/>
      <c r="E248" s="42"/>
      <c r="F248" s="43"/>
      <c r="G248" s="43"/>
      <c r="H248" s="43"/>
      <c r="I248" s="43"/>
      <c r="J248" s="34">
        <f t="shared" si="99"/>
        <v>0</v>
      </c>
      <c r="K248" s="55"/>
      <c r="L248" s="43"/>
      <c r="M248" s="34">
        <f t="shared" si="103"/>
        <v>0</v>
      </c>
      <c r="N248" s="55"/>
      <c r="O248" s="43"/>
      <c r="P248" s="34">
        <f t="shared" si="102"/>
        <v>0</v>
      </c>
      <c r="Q248" s="35">
        <f t="shared" si="101"/>
        <v>0</v>
      </c>
      <c r="R248" s="88"/>
    </row>
    <row r="249" spans="1:19" x14ac:dyDescent="0.3">
      <c r="A249" s="128" t="s">
        <v>164</v>
      </c>
      <c r="B249" s="129"/>
      <c r="C249" s="119" t="s">
        <v>165</v>
      </c>
      <c r="D249" s="36" t="s">
        <v>160</v>
      </c>
      <c r="E249" s="37">
        <v>0</v>
      </c>
      <c r="F249" s="38">
        <v>0</v>
      </c>
      <c r="G249" s="38">
        <v>600</v>
      </c>
      <c r="H249" s="38">
        <v>0</v>
      </c>
      <c r="I249" s="38">
        <v>0</v>
      </c>
      <c r="J249" s="29">
        <f t="shared" si="99"/>
        <v>600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2"/>
        <v>0</v>
      </c>
      <c r="Q249" s="41">
        <f t="shared" si="101"/>
        <v>600</v>
      </c>
      <c r="R249" s="88"/>
    </row>
    <row r="250" spans="1:19" x14ac:dyDescent="0.3">
      <c r="A250" s="128"/>
      <c r="B250" s="129"/>
      <c r="C250" s="119"/>
      <c r="D250" s="36"/>
      <c r="E250" s="42"/>
      <c r="F250" s="43"/>
      <c r="G250" s="43"/>
      <c r="H250" s="43"/>
      <c r="I250" s="43"/>
      <c r="J250" s="34">
        <f t="shared" si="99"/>
        <v>0</v>
      </c>
      <c r="K250" s="55"/>
      <c r="L250" s="43"/>
      <c r="M250" s="34">
        <f t="shared" si="103"/>
        <v>0</v>
      </c>
      <c r="N250" s="55"/>
      <c r="O250" s="43"/>
      <c r="P250" s="34">
        <f t="shared" si="102"/>
        <v>0</v>
      </c>
      <c r="Q250" s="35">
        <f t="shared" si="101"/>
        <v>0</v>
      </c>
      <c r="R250" s="88"/>
    </row>
    <row r="251" spans="1:19" x14ac:dyDescent="0.3">
      <c r="A251" s="128" t="s">
        <v>166</v>
      </c>
      <c r="B251" s="129"/>
      <c r="C251" s="119" t="s">
        <v>167</v>
      </c>
      <c r="D251" s="36" t="s">
        <v>168</v>
      </c>
      <c r="E251" s="94">
        <v>22134</v>
      </c>
      <c r="F251" s="97">
        <v>7735</v>
      </c>
      <c r="G251" s="99">
        <v>198</v>
      </c>
      <c r="H251" s="97">
        <v>250</v>
      </c>
      <c r="I251" s="38">
        <v>0</v>
      </c>
      <c r="J251" s="29">
        <f t="shared" si="99"/>
        <v>30317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2"/>
        <v>0</v>
      </c>
      <c r="Q251" s="41">
        <f t="shared" si="101"/>
        <v>30317</v>
      </c>
      <c r="R251" s="128" t="s">
        <v>166</v>
      </c>
      <c r="S251" s="104">
        <f>Q251+Q253</f>
        <v>214442</v>
      </c>
    </row>
    <row r="252" spans="1:19" x14ac:dyDescent="0.3">
      <c r="A252" s="128"/>
      <c r="B252" s="129"/>
      <c r="C252" s="119"/>
      <c r="D252" s="36"/>
      <c r="E252" s="42"/>
      <c r="F252" s="43"/>
      <c r="G252" s="43"/>
      <c r="H252" s="43"/>
      <c r="I252" s="43"/>
      <c r="J252" s="34">
        <f t="shared" si="99"/>
        <v>0</v>
      </c>
      <c r="K252" s="55"/>
      <c r="L252" s="43"/>
      <c r="M252" s="34">
        <f t="shared" si="103"/>
        <v>0</v>
      </c>
      <c r="N252" s="55"/>
      <c r="O252" s="43"/>
      <c r="P252" s="34">
        <f t="shared" si="102"/>
        <v>0</v>
      </c>
      <c r="Q252" s="35">
        <f t="shared" si="101"/>
        <v>0</v>
      </c>
      <c r="R252" s="128"/>
      <c r="S252" s="105">
        <f>Q252+Q254</f>
        <v>0</v>
      </c>
    </row>
    <row r="253" spans="1:19" x14ac:dyDescent="0.3">
      <c r="A253" s="128" t="s">
        <v>166</v>
      </c>
      <c r="B253" s="129"/>
      <c r="C253" s="119" t="s">
        <v>167</v>
      </c>
      <c r="D253" s="36" t="s">
        <v>169</v>
      </c>
      <c r="E253" s="94">
        <v>117854</v>
      </c>
      <c r="F253" s="97">
        <v>43045</v>
      </c>
      <c r="G253" s="97">
        <v>22836</v>
      </c>
      <c r="H253" s="97">
        <v>390</v>
      </c>
      <c r="I253" s="38">
        <v>0</v>
      </c>
      <c r="J253" s="29">
        <f t="shared" si="99"/>
        <v>184125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2"/>
        <v>0</v>
      </c>
      <c r="Q253" s="41">
        <f t="shared" si="101"/>
        <v>184125</v>
      </c>
      <c r="R253" s="88"/>
    </row>
    <row r="254" spans="1:19" x14ac:dyDescent="0.3">
      <c r="A254" s="128"/>
      <c r="B254" s="129"/>
      <c r="C254" s="119"/>
      <c r="D254" s="36"/>
      <c r="E254" s="42"/>
      <c r="F254" s="43"/>
      <c r="G254" s="43"/>
      <c r="H254" s="43"/>
      <c r="I254" s="43"/>
      <c r="J254" s="34">
        <f t="shared" si="99"/>
        <v>0</v>
      </c>
      <c r="K254" s="55"/>
      <c r="L254" s="43"/>
      <c r="M254" s="34">
        <f t="shared" si="103"/>
        <v>0</v>
      </c>
      <c r="N254" s="55"/>
      <c r="O254" s="43"/>
      <c r="P254" s="34">
        <f t="shared" si="102"/>
        <v>0</v>
      </c>
      <c r="Q254" s="35">
        <f t="shared" si="101"/>
        <v>0</v>
      </c>
      <c r="R254" s="88"/>
    </row>
    <row r="255" spans="1:19" x14ac:dyDescent="0.3">
      <c r="A255" s="128" t="s">
        <v>170</v>
      </c>
      <c r="B255" s="129"/>
      <c r="C255" s="119" t="s">
        <v>171</v>
      </c>
      <c r="D255" s="36" t="s">
        <v>160</v>
      </c>
      <c r="E255" s="37">
        <v>0</v>
      </c>
      <c r="F255" s="38">
        <v>0</v>
      </c>
      <c r="G255" s="38">
        <v>16000</v>
      </c>
      <c r="H255" s="38">
        <v>0</v>
      </c>
      <c r="I255" s="38">
        <v>0</v>
      </c>
      <c r="J255" s="29">
        <f t="shared" si="99"/>
        <v>16000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2"/>
        <v>0</v>
      </c>
      <c r="Q255" s="41">
        <f t="shared" si="101"/>
        <v>16000</v>
      </c>
      <c r="R255" s="88"/>
    </row>
    <row r="256" spans="1:19" x14ac:dyDescent="0.3">
      <c r="A256" s="128"/>
      <c r="B256" s="129"/>
      <c r="C256" s="119"/>
      <c r="D256" s="36"/>
      <c r="E256" s="42"/>
      <c r="F256" s="43"/>
      <c r="G256" s="43"/>
      <c r="H256" s="43"/>
      <c r="I256" s="43"/>
      <c r="J256" s="34">
        <f t="shared" si="99"/>
        <v>0</v>
      </c>
      <c r="K256" s="55"/>
      <c r="L256" s="43"/>
      <c r="M256" s="34">
        <f t="shared" si="103"/>
        <v>0</v>
      </c>
      <c r="N256" s="55"/>
      <c r="O256" s="43"/>
      <c r="P256" s="34">
        <f t="shared" si="102"/>
        <v>0</v>
      </c>
      <c r="Q256" s="35">
        <f t="shared" si="101"/>
        <v>0</v>
      </c>
      <c r="R256" s="88"/>
    </row>
    <row r="257" spans="1:18" x14ac:dyDescent="0.3">
      <c r="A257" s="128" t="s">
        <v>172</v>
      </c>
      <c r="B257" s="129"/>
      <c r="C257" s="119" t="s">
        <v>173</v>
      </c>
      <c r="D257" s="36" t="s">
        <v>174</v>
      </c>
      <c r="E257" s="37">
        <v>0</v>
      </c>
      <c r="F257" s="38">
        <v>192</v>
      </c>
      <c r="G257" s="38">
        <v>6981</v>
      </c>
      <c r="H257" s="38">
        <v>0</v>
      </c>
      <c r="I257" s="38">
        <v>0</v>
      </c>
      <c r="J257" s="29">
        <f t="shared" si="99"/>
        <v>7173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2"/>
        <v>0</v>
      </c>
      <c r="Q257" s="41">
        <f t="shared" si="101"/>
        <v>7173</v>
      </c>
      <c r="R257" s="88"/>
    </row>
    <row r="258" spans="1:18" x14ac:dyDescent="0.3">
      <c r="A258" s="128"/>
      <c r="B258" s="129"/>
      <c r="C258" s="119"/>
      <c r="D258" s="36"/>
      <c r="E258" s="42"/>
      <c r="F258" s="43"/>
      <c r="G258" s="43"/>
      <c r="H258" s="43"/>
      <c r="I258" s="43"/>
      <c r="J258" s="34">
        <f t="shared" si="99"/>
        <v>0</v>
      </c>
      <c r="K258" s="55"/>
      <c r="L258" s="43"/>
      <c r="M258" s="34">
        <f t="shared" si="103"/>
        <v>0</v>
      </c>
      <c r="N258" s="55"/>
      <c r="O258" s="43"/>
      <c r="P258" s="34">
        <f t="shared" si="102"/>
        <v>0</v>
      </c>
      <c r="Q258" s="35">
        <f t="shared" si="101"/>
        <v>0</v>
      </c>
      <c r="R258" s="88"/>
    </row>
    <row r="259" spans="1:18" x14ac:dyDescent="0.3">
      <c r="A259" s="128" t="s">
        <v>175</v>
      </c>
      <c r="B259" s="129"/>
      <c r="C259" s="119" t="s">
        <v>176</v>
      </c>
      <c r="D259" s="36" t="s">
        <v>160</v>
      </c>
      <c r="E259" s="37">
        <v>0</v>
      </c>
      <c r="F259" s="38">
        <v>0</v>
      </c>
      <c r="G259" s="38">
        <v>0</v>
      </c>
      <c r="H259" s="38">
        <v>570</v>
      </c>
      <c r="I259" s="38">
        <v>0</v>
      </c>
      <c r="J259" s="29">
        <f t="shared" si="99"/>
        <v>570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2"/>
        <v>0</v>
      </c>
      <c r="Q259" s="41">
        <f t="shared" si="101"/>
        <v>570</v>
      </c>
      <c r="R259" s="88"/>
    </row>
    <row r="260" spans="1:18" x14ac:dyDescent="0.3">
      <c r="A260" s="128"/>
      <c r="B260" s="129"/>
      <c r="C260" s="119"/>
      <c r="D260" s="36"/>
      <c r="E260" s="42"/>
      <c r="F260" s="43"/>
      <c r="G260" s="43"/>
      <c r="H260" s="43"/>
      <c r="I260" s="43"/>
      <c r="J260" s="34">
        <f t="shared" si="99"/>
        <v>0</v>
      </c>
      <c r="K260" s="55"/>
      <c r="L260" s="43"/>
      <c r="M260" s="34">
        <f t="shared" si="103"/>
        <v>0</v>
      </c>
      <c r="N260" s="55"/>
      <c r="O260" s="43"/>
      <c r="P260" s="34">
        <f t="shared" si="102"/>
        <v>0</v>
      </c>
      <c r="Q260" s="35">
        <f t="shared" si="101"/>
        <v>0</v>
      </c>
      <c r="R260" s="88"/>
    </row>
    <row r="261" spans="1:18" x14ac:dyDescent="0.3">
      <c r="A261" s="128" t="s">
        <v>177</v>
      </c>
      <c r="B261" s="129"/>
      <c r="C261" s="119" t="s">
        <v>178</v>
      </c>
      <c r="D261" s="36" t="s">
        <v>160</v>
      </c>
      <c r="E261" s="37">
        <v>0</v>
      </c>
      <c r="F261" s="38">
        <v>0</v>
      </c>
      <c r="G261" s="38">
        <v>70</v>
      </c>
      <c r="H261" s="38">
        <v>0</v>
      </c>
      <c r="I261" s="38">
        <v>0</v>
      </c>
      <c r="J261" s="29">
        <f t="shared" si="99"/>
        <v>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2"/>
        <v>0</v>
      </c>
      <c r="Q261" s="41">
        <f t="shared" si="101"/>
        <v>70</v>
      </c>
      <c r="R261" s="88"/>
    </row>
    <row r="262" spans="1:18" x14ac:dyDescent="0.3">
      <c r="A262" s="128"/>
      <c r="B262" s="129"/>
      <c r="C262" s="119"/>
      <c r="D262" s="36"/>
      <c r="E262" s="42"/>
      <c r="F262" s="43"/>
      <c r="G262" s="43"/>
      <c r="H262" s="43"/>
      <c r="I262" s="43"/>
      <c r="J262" s="34">
        <f t="shared" si="99"/>
        <v>0</v>
      </c>
      <c r="K262" s="55"/>
      <c r="L262" s="43"/>
      <c r="M262" s="34">
        <f t="shared" si="103"/>
        <v>0</v>
      </c>
      <c r="N262" s="55"/>
      <c r="O262" s="43"/>
      <c r="P262" s="34">
        <f t="shared" si="102"/>
        <v>0</v>
      </c>
      <c r="Q262" s="35">
        <f t="shared" si="101"/>
        <v>0</v>
      </c>
      <c r="R262" s="88"/>
    </row>
    <row r="263" spans="1:18" x14ac:dyDescent="0.3">
      <c r="A263" s="128" t="s">
        <v>179</v>
      </c>
      <c r="B263" s="129"/>
      <c r="C263" s="119" t="s">
        <v>180</v>
      </c>
      <c r="D263" s="36" t="s">
        <v>181</v>
      </c>
      <c r="E263" s="37">
        <v>0</v>
      </c>
      <c r="F263" s="38">
        <v>0</v>
      </c>
      <c r="G263" s="38">
        <v>4640</v>
      </c>
      <c r="H263" s="38">
        <v>0</v>
      </c>
      <c r="I263" s="38">
        <v>0</v>
      </c>
      <c r="J263" s="29">
        <f>SUM(E263:I263)</f>
        <v>4640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2"/>
        <v>0</v>
      </c>
      <c r="Q263" s="41">
        <f t="shared" si="101"/>
        <v>4640</v>
      </c>
      <c r="R263" s="88"/>
    </row>
    <row r="264" spans="1:18" x14ac:dyDescent="0.3">
      <c r="A264" s="128"/>
      <c r="B264" s="129"/>
      <c r="C264" s="119"/>
      <c r="D264" s="36"/>
      <c r="E264" s="42"/>
      <c r="F264" s="43"/>
      <c r="G264" s="43"/>
      <c r="H264" s="43"/>
      <c r="I264" s="43"/>
      <c r="J264" s="34">
        <f>SUM(E264:I264)</f>
        <v>0</v>
      </c>
      <c r="K264" s="55"/>
      <c r="L264" s="43"/>
      <c r="M264" s="34">
        <f>SUM(K264:L264)</f>
        <v>0</v>
      </c>
      <c r="N264" s="55"/>
      <c r="O264" s="43"/>
      <c r="P264" s="34">
        <f t="shared" si="102"/>
        <v>0</v>
      </c>
      <c r="Q264" s="35">
        <f t="shared" si="101"/>
        <v>0</v>
      </c>
      <c r="R264" s="88"/>
    </row>
    <row r="265" spans="1:18" x14ac:dyDescent="0.3">
      <c r="A265" s="128" t="s">
        <v>295</v>
      </c>
      <c r="B265" s="129"/>
      <c r="C265" s="119" t="s">
        <v>296</v>
      </c>
      <c r="D265" s="36" t="s">
        <v>181</v>
      </c>
      <c r="E265" s="37">
        <v>0</v>
      </c>
      <c r="F265" s="38">
        <v>0</v>
      </c>
      <c r="G265" s="38">
        <v>1162</v>
      </c>
      <c r="H265" s="38">
        <v>0</v>
      </c>
      <c r="I265" s="38">
        <v>0</v>
      </c>
      <c r="J265" s="29">
        <f t="shared" si="99"/>
        <v>1162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2"/>
        <v>0</v>
      </c>
      <c r="Q265" s="41">
        <f t="shared" si="101"/>
        <v>1162</v>
      </c>
      <c r="R265" s="88"/>
    </row>
    <row r="266" spans="1:18" ht="14.4" thickBot="1" x14ac:dyDescent="0.35">
      <c r="A266" s="133"/>
      <c r="B266" s="134"/>
      <c r="C266" s="135"/>
      <c r="D266" s="50"/>
      <c r="E266" s="51"/>
      <c r="F266" s="45"/>
      <c r="G266" s="45"/>
      <c r="H266" s="45"/>
      <c r="I266" s="45"/>
      <c r="J266" s="24">
        <f t="shared" si="99"/>
        <v>0</v>
      </c>
      <c r="K266" s="56"/>
      <c r="L266" s="45"/>
      <c r="M266" s="24">
        <f t="shared" si="103"/>
        <v>0</v>
      </c>
      <c r="N266" s="56"/>
      <c r="O266" s="45"/>
      <c r="P266" s="24">
        <f t="shared" si="102"/>
        <v>0</v>
      </c>
      <c r="Q266" s="25">
        <f t="shared" si="101"/>
        <v>0</v>
      </c>
      <c r="R266" s="88"/>
    </row>
    <row r="267" spans="1:18" ht="14.4" thickBot="1" x14ac:dyDescent="0.35">
      <c r="D267" s="48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8"/>
    </row>
    <row r="268" spans="1:18" x14ac:dyDescent="0.3">
      <c r="A268" s="120" t="s">
        <v>182</v>
      </c>
      <c r="B268" s="121"/>
      <c r="C268" s="124" t="s">
        <v>183</v>
      </c>
      <c r="D268" s="126"/>
      <c r="E268" s="16">
        <f>E270+E272+E274+E276+E278+E280+E282+E284+E286</f>
        <v>0</v>
      </c>
      <c r="F268" s="17">
        <f t="shared" ref="E268:I269" si="104">F270+F272+F274+F276+F278+F280+F282+F284+F286</f>
        <v>0</v>
      </c>
      <c r="G268" s="17">
        <f>G270+G272+G274+G276+G278+G280+G282+G284+G286</f>
        <v>68400</v>
      </c>
      <c r="H268" s="17">
        <f t="shared" si="104"/>
        <v>0</v>
      </c>
      <c r="I268" s="17">
        <f>I270+I272+I274+I276+I278+I280+I282+I284+I286</f>
        <v>11946</v>
      </c>
      <c r="J268" s="19">
        <f>SUM(E268:I268)</f>
        <v>80346</v>
      </c>
      <c r="K268" s="52">
        <f>K270+K272+K274+K276+K278+K280+K282+K284+K286</f>
        <v>18000</v>
      </c>
      <c r="L268" s="17">
        <f>L270+L272+L274+L276+L278+L280+L282+L284+L286</f>
        <v>0</v>
      </c>
      <c r="M268" s="19">
        <f>SUM(K268:L268)</f>
        <v>18000</v>
      </c>
      <c r="N268" s="52">
        <f>N270+N272+N274+N276+N278+N280+N282+N284+N286</f>
        <v>0</v>
      </c>
      <c r="O268" s="17">
        <f>O270+O272+O274+O276+O278+O280+O282+O284+O286</f>
        <v>48750</v>
      </c>
      <c r="P268" s="19">
        <f>SUM(N268:O268)</f>
        <v>48750</v>
      </c>
      <c r="Q268" s="20">
        <f>P268+M268+J268</f>
        <v>147096</v>
      </c>
      <c r="R268" s="88"/>
    </row>
    <row r="269" spans="1:18" ht="14.4" thickBot="1" x14ac:dyDescent="0.35">
      <c r="A269" s="122"/>
      <c r="B269" s="123"/>
      <c r="C269" s="125"/>
      <c r="D269" s="127"/>
      <c r="E269" s="21">
        <f t="shared" si="104"/>
        <v>0</v>
      </c>
      <c r="F269" s="22">
        <f t="shared" si="104"/>
        <v>0</v>
      </c>
      <c r="G269" s="22">
        <f t="shared" si="104"/>
        <v>0</v>
      </c>
      <c r="H269" s="22">
        <f t="shared" si="104"/>
        <v>0</v>
      </c>
      <c r="I269" s="22">
        <f t="shared" si="104"/>
        <v>0</v>
      </c>
      <c r="J269" s="24">
        <f t="shared" ref="J269:J287" si="105">SUM(E269:I269)</f>
        <v>0</v>
      </c>
      <c r="K269" s="53">
        <f>K271+K273+K275+K277+K279+K281+K283+K285+K287</f>
        <v>0</v>
      </c>
      <c r="L269" s="22">
        <f>L271+L273+L275+L277+L279+L281+L283+L285+L287</f>
        <v>0</v>
      </c>
      <c r="M269" s="24">
        <f t="shared" ref="M269:M285" si="106">SUM(K269:L269)</f>
        <v>0</v>
      </c>
      <c r="N269" s="53">
        <f>N271+N273+N275+N277+N279+N281+N283+N285+N287</f>
        <v>0</v>
      </c>
      <c r="O269" s="22">
        <f>O271+O273+O275+O277+O279+O281+O283+O285+O287</f>
        <v>0</v>
      </c>
      <c r="P269" s="24">
        <f t="shared" ref="P269:P287" si="107">SUM(N269:O269)</f>
        <v>0</v>
      </c>
      <c r="Q269" s="25">
        <f t="shared" ref="Q269:Q287" si="108">P269+M269+J269</f>
        <v>0</v>
      </c>
      <c r="R269" s="88"/>
    </row>
    <row r="270" spans="1:18" hidden="1" x14ac:dyDescent="0.3">
      <c r="A270" s="118" t="s">
        <v>184</v>
      </c>
      <c r="B270" s="116"/>
      <c r="C270" s="114" t="s">
        <v>185</v>
      </c>
      <c r="D270" s="156"/>
      <c r="E270" s="26">
        <v>0</v>
      </c>
      <c r="F270" s="27">
        <v>0</v>
      </c>
      <c r="G270" s="27">
        <v>0</v>
      </c>
      <c r="H270" s="27">
        <v>0</v>
      </c>
      <c r="I270" s="27">
        <v>0</v>
      </c>
      <c r="J270" s="29">
        <f t="shared" si="105"/>
        <v>0</v>
      </c>
      <c r="K270" s="54">
        <v>0</v>
      </c>
      <c r="L270" s="27">
        <v>0</v>
      </c>
      <c r="M270" s="29">
        <f>SUM(K270:L270)</f>
        <v>0</v>
      </c>
      <c r="N270" s="54">
        <v>0</v>
      </c>
      <c r="O270" s="27">
        <v>0</v>
      </c>
      <c r="P270" s="29">
        <f t="shared" si="107"/>
        <v>0</v>
      </c>
      <c r="Q270" s="30">
        <f t="shared" si="108"/>
        <v>0</v>
      </c>
      <c r="R270" s="88"/>
    </row>
    <row r="271" spans="1:18" hidden="1" x14ac:dyDescent="0.3">
      <c r="A271" s="128"/>
      <c r="B271" s="129"/>
      <c r="C271" s="119"/>
      <c r="D271" s="130"/>
      <c r="E271" s="42"/>
      <c r="F271" s="43"/>
      <c r="G271" s="43"/>
      <c r="H271" s="43"/>
      <c r="I271" s="43"/>
      <c r="J271" s="34"/>
      <c r="K271" s="55"/>
      <c r="L271" s="43"/>
      <c r="M271" s="34">
        <f t="shared" si="106"/>
        <v>0</v>
      </c>
      <c r="N271" s="55"/>
      <c r="O271" s="43"/>
      <c r="P271" s="34">
        <f t="shared" si="107"/>
        <v>0</v>
      </c>
      <c r="Q271" s="35">
        <f t="shared" si="108"/>
        <v>0</v>
      </c>
      <c r="R271" s="88"/>
    </row>
    <row r="272" spans="1:18" x14ac:dyDescent="0.3">
      <c r="A272" s="128" t="s">
        <v>186</v>
      </c>
      <c r="B272" s="129"/>
      <c r="C272" s="119" t="s">
        <v>187</v>
      </c>
      <c r="D272" s="36" t="s">
        <v>26</v>
      </c>
      <c r="E272" s="37">
        <v>0</v>
      </c>
      <c r="F272" s="38">
        <v>0</v>
      </c>
      <c r="G272" s="38">
        <v>68200</v>
      </c>
      <c r="H272" s="38">
        <v>0</v>
      </c>
      <c r="I272" s="38">
        <v>0</v>
      </c>
      <c r="J272" s="29">
        <f t="shared" si="105"/>
        <v>68200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0</v>
      </c>
      <c r="P272" s="40">
        <f t="shared" si="107"/>
        <v>0</v>
      </c>
      <c r="Q272" s="41">
        <f t="shared" si="108"/>
        <v>68200</v>
      </c>
      <c r="R272" s="88"/>
    </row>
    <row r="273" spans="1:19" x14ac:dyDescent="0.3">
      <c r="A273" s="128"/>
      <c r="B273" s="129"/>
      <c r="C273" s="119"/>
      <c r="D273" s="36"/>
      <c r="E273" s="42"/>
      <c r="F273" s="43"/>
      <c r="G273" s="43"/>
      <c r="H273" s="43"/>
      <c r="I273" s="43"/>
      <c r="J273" s="34">
        <f t="shared" si="105"/>
        <v>0</v>
      </c>
      <c r="K273" s="55"/>
      <c r="L273" s="43"/>
      <c r="M273" s="34">
        <f t="shared" si="106"/>
        <v>0</v>
      </c>
      <c r="N273" s="55"/>
      <c r="O273" s="43"/>
      <c r="P273" s="34">
        <f t="shared" si="107"/>
        <v>0</v>
      </c>
      <c r="Q273" s="35">
        <f t="shared" si="108"/>
        <v>0</v>
      </c>
      <c r="R273" s="88"/>
    </row>
    <row r="274" spans="1:19" hidden="1" x14ac:dyDescent="0.3">
      <c r="A274" s="128" t="s">
        <v>188</v>
      </c>
      <c r="B274" s="129"/>
      <c r="C274" s="119" t="s">
        <v>297</v>
      </c>
      <c r="D274" s="36" t="s">
        <v>112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5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7"/>
        <v>0</v>
      </c>
      <c r="Q274" s="41">
        <f t="shared" si="108"/>
        <v>0</v>
      </c>
      <c r="R274" s="128" t="s">
        <v>188</v>
      </c>
      <c r="S274" s="104">
        <f>Q274+Q276</f>
        <v>10000</v>
      </c>
    </row>
    <row r="275" spans="1:19" hidden="1" x14ac:dyDescent="0.3">
      <c r="A275" s="128"/>
      <c r="B275" s="129"/>
      <c r="C275" s="119"/>
      <c r="D275" s="36"/>
      <c r="E275" s="42"/>
      <c r="F275" s="43"/>
      <c r="G275" s="43"/>
      <c r="H275" s="43"/>
      <c r="I275" s="43"/>
      <c r="J275" s="34">
        <f t="shared" si="105"/>
        <v>0</v>
      </c>
      <c r="K275" s="55"/>
      <c r="L275" s="43"/>
      <c r="M275" s="34">
        <f t="shared" si="106"/>
        <v>0</v>
      </c>
      <c r="N275" s="55"/>
      <c r="O275" s="43"/>
      <c r="P275" s="34">
        <f t="shared" si="107"/>
        <v>0</v>
      </c>
      <c r="Q275" s="35">
        <f t="shared" si="108"/>
        <v>0</v>
      </c>
      <c r="R275" s="128"/>
      <c r="S275" s="105">
        <f>Q275+Q277</f>
        <v>0</v>
      </c>
    </row>
    <row r="276" spans="1:19" x14ac:dyDescent="0.3">
      <c r="A276" s="128" t="s">
        <v>188</v>
      </c>
      <c r="B276" s="129"/>
      <c r="C276" s="119" t="s">
        <v>298</v>
      </c>
      <c r="D276" s="36" t="s">
        <v>26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5"/>
        <v>0</v>
      </c>
      <c r="K276" s="44">
        <v>10000</v>
      </c>
      <c r="L276" s="38">
        <v>0</v>
      </c>
      <c r="M276" s="40">
        <f>SUM(K276:L276)</f>
        <v>10000</v>
      </c>
      <c r="N276" s="44">
        <v>0</v>
      </c>
      <c r="O276" s="38">
        <v>0</v>
      </c>
      <c r="P276" s="40">
        <f t="shared" si="107"/>
        <v>0</v>
      </c>
      <c r="Q276" s="41">
        <f t="shared" si="108"/>
        <v>10000</v>
      </c>
      <c r="R276" s="88"/>
    </row>
    <row r="277" spans="1:19" x14ac:dyDescent="0.3">
      <c r="A277" s="128"/>
      <c r="B277" s="129"/>
      <c r="C277" s="119"/>
      <c r="D277" s="36"/>
      <c r="E277" s="42"/>
      <c r="F277" s="43"/>
      <c r="G277" s="43"/>
      <c r="H277" s="43"/>
      <c r="I277" s="43"/>
      <c r="J277" s="34">
        <f t="shared" si="105"/>
        <v>0</v>
      </c>
      <c r="K277" s="55"/>
      <c r="L277" s="43"/>
      <c r="M277" s="34">
        <f t="shared" si="106"/>
        <v>0</v>
      </c>
      <c r="N277" s="55"/>
      <c r="O277" s="43"/>
      <c r="P277" s="34">
        <f t="shared" si="107"/>
        <v>0</v>
      </c>
      <c r="Q277" s="35">
        <f t="shared" si="108"/>
        <v>0</v>
      </c>
      <c r="R277" s="88"/>
    </row>
    <row r="278" spans="1:19" x14ac:dyDescent="0.3">
      <c r="A278" s="128" t="s">
        <v>189</v>
      </c>
      <c r="B278" s="129"/>
      <c r="C278" s="119" t="s">
        <v>190</v>
      </c>
      <c r="D278" s="36" t="s">
        <v>26</v>
      </c>
      <c r="E278" s="37">
        <v>0</v>
      </c>
      <c r="F278" s="38">
        <v>0</v>
      </c>
      <c r="G278" s="38">
        <v>200</v>
      </c>
      <c r="H278" s="38">
        <v>0</v>
      </c>
      <c r="I278" s="38">
        <v>0</v>
      </c>
      <c r="J278" s="29">
        <f t="shared" si="105"/>
        <v>200</v>
      </c>
      <c r="K278" s="44">
        <v>8000</v>
      </c>
      <c r="L278" s="38">
        <v>0</v>
      </c>
      <c r="M278" s="40">
        <f>SUM(K278:L278)</f>
        <v>8000</v>
      </c>
      <c r="N278" s="44">
        <v>0</v>
      </c>
      <c r="O278" s="38">
        <v>0</v>
      </c>
      <c r="P278" s="40">
        <f t="shared" si="107"/>
        <v>0</v>
      </c>
      <c r="Q278" s="41">
        <f t="shared" si="108"/>
        <v>8200</v>
      </c>
      <c r="R278" s="88"/>
    </row>
    <row r="279" spans="1:19" x14ac:dyDescent="0.3">
      <c r="A279" s="128"/>
      <c r="B279" s="129"/>
      <c r="C279" s="119"/>
      <c r="D279" s="36"/>
      <c r="E279" s="42"/>
      <c r="F279" s="43"/>
      <c r="G279" s="43"/>
      <c r="H279" s="43"/>
      <c r="I279" s="43"/>
      <c r="J279" s="34">
        <f t="shared" si="105"/>
        <v>0</v>
      </c>
      <c r="K279" s="55"/>
      <c r="L279" s="43"/>
      <c r="M279" s="34">
        <f t="shared" si="106"/>
        <v>0</v>
      </c>
      <c r="N279" s="55"/>
      <c r="O279" s="43"/>
      <c r="P279" s="34">
        <f t="shared" si="107"/>
        <v>0</v>
      </c>
      <c r="Q279" s="35">
        <f t="shared" si="108"/>
        <v>0</v>
      </c>
      <c r="R279" s="88"/>
    </row>
    <row r="280" spans="1:19" x14ac:dyDescent="0.3">
      <c r="A280" s="128" t="s">
        <v>191</v>
      </c>
      <c r="B280" s="129"/>
      <c r="C280" s="119" t="s">
        <v>194</v>
      </c>
      <c r="D280" s="36" t="s">
        <v>112</v>
      </c>
      <c r="E280" s="37">
        <v>0</v>
      </c>
      <c r="F280" s="38">
        <v>0</v>
      </c>
      <c r="G280" s="38">
        <v>0</v>
      </c>
      <c r="H280" s="38">
        <v>0</v>
      </c>
      <c r="I280" s="38">
        <v>3279</v>
      </c>
      <c r="J280" s="29">
        <f t="shared" si="105"/>
        <v>3279</v>
      </c>
      <c r="K280" s="44">
        <v>0</v>
      </c>
      <c r="L280" s="38">
        <v>0</v>
      </c>
      <c r="M280" s="40">
        <f>SUM(K280:L280)</f>
        <v>0</v>
      </c>
      <c r="N280" s="44">
        <v>0</v>
      </c>
      <c r="O280" s="97">
        <v>15317</v>
      </c>
      <c r="P280" s="40">
        <f t="shared" si="107"/>
        <v>15317</v>
      </c>
      <c r="Q280" s="41">
        <f t="shared" si="108"/>
        <v>18596</v>
      </c>
      <c r="R280" s="128" t="s">
        <v>191</v>
      </c>
      <c r="S280" s="104">
        <f>Q280+Q282+Q284</f>
        <v>60696</v>
      </c>
    </row>
    <row r="281" spans="1:19" x14ac:dyDescent="0.3">
      <c r="A281" s="128"/>
      <c r="B281" s="129"/>
      <c r="C281" s="119"/>
      <c r="D281" s="36"/>
      <c r="E281" s="42"/>
      <c r="F281" s="43"/>
      <c r="G281" s="43"/>
      <c r="H281" s="43"/>
      <c r="I281" s="43"/>
      <c r="J281" s="34">
        <f t="shared" si="105"/>
        <v>0</v>
      </c>
      <c r="K281" s="55"/>
      <c r="L281" s="43"/>
      <c r="M281" s="34">
        <f t="shared" si="106"/>
        <v>0</v>
      </c>
      <c r="N281" s="55"/>
      <c r="O281" s="98"/>
      <c r="P281" s="34">
        <f t="shared" si="107"/>
        <v>0</v>
      </c>
      <c r="Q281" s="35">
        <f t="shared" si="108"/>
        <v>0</v>
      </c>
      <c r="R281" s="128"/>
      <c r="S281" s="105">
        <f>Q281+Q283+Q285</f>
        <v>0</v>
      </c>
    </row>
    <row r="282" spans="1:19" x14ac:dyDescent="0.3">
      <c r="A282" s="128" t="s">
        <v>191</v>
      </c>
      <c r="B282" s="129"/>
      <c r="C282" s="113" t="s">
        <v>192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97">
        <v>4030</v>
      </c>
      <c r="J282" s="29">
        <f t="shared" si="105"/>
        <v>4030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7">
        <v>16753</v>
      </c>
      <c r="P282" s="40">
        <f t="shared" si="107"/>
        <v>16753</v>
      </c>
      <c r="Q282" s="41">
        <f t="shared" si="108"/>
        <v>20783</v>
      </c>
      <c r="R282" s="88"/>
    </row>
    <row r="283" spans="1:19" x14ac:dyDescent="0.3">
      <c r="A283" s="128"/>
      <c r="B283" s="129"/>
      <c r="C283" s="114"/>
      <c r="D283" s="36"/>
      <c r="E283" s="42"/>
      <c r="F283" s="43"/>
      <c r="G283" s="43"/>
      <c r="H283" s="43"/>
      <c r="I283" s="98"/>
      <c r="J283" s="34">
        <f t="shared" si="105"/>
        <v>0</v>
      </c>
      <c r="K283" s="55"/>
      <c r="L283" s="43"/>
      <c r="M283" s="34">
        <f t="shared" si="106"/>
        <v>0</v>
      </c>
      <c r="N283" s="55"/>
      <c r="O283" s="98"/>
      <c r="P283" s="34">
        <f t="shared" si="107"/>
        <v>0</v>
      </c>
      <c r="Q283" s="35">
        <f t="shared" si="108"/>
        <v>0</v>
      </c>
      <c r="R283" s="88"/>
    </row>
    <row r="284" spans="1:19" ht="12.75" customHeight="1" x14ac:dyDescent="0.3">
      <c r="A284" s="128" t="s">
        <v>191</v>
      </c>
      <c r="B284" s="129"/>
      <c r="C284" s="113" t="s">
        <v>193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7">
        <v>4637</v>
      </c>
      <c r="J284" s="29">
        <f t="shared" si="105"/>
        <v>4637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7">
        <v>16680</v>
      </c>
      <c r="P284" s="40">
        <f t="shared" si="107"/>
        <v>16680</v>
      </c>
      <c r="Q284" s="41">
        <f t="shared" si="108"/>
        <v>21317</v>
      </c>
      <c r="R284" s="88"/>
    </row>
    <row r="285" spans="1:19" x14ac:dyDescent="0.3">
      <c r="A285" s="128"/>
      <c r="B285" s="129"/>
      <c r="C285" s="114"/>
      <c r="D285" s="36"/>
      <c r="E285" s="42"/>
      <c r="F285" s="43"/>
      <c r="G285" s="43"/>
      <c r="H285" s="43"/>
      <c r="I285" s="43"/>
      <c r="J285" s="34">
        <f t="shared" si="105"/>
        <v>0</v>
      </c>
      <c r="K285" s="55"/>
      <c r="L285" s="43"/>
      <c r="M285" s="34">
        <f t="shared" si="106"/>
        <v>0</v>
      </c>
      <c r="N285" s="55"/>
      <c r="O285" s="43"/>
      <c r="P285" s="34">
        <f t="shared" si="107"/>
        <v>0</v>
      </c>
      <c r="Q285" s="35">
        <f t="shared" si="108"/>
        <v>0</v>
      </c>
      <c r="R285" s="88"/>
    </row>
    <row r="286" spans="1:19" ht="13.8" hidden="1" customHeight="1" x14ac:dyDescent="0.3">
      <c r="A286" s="128" t="s">
        <v>191</v>
      </c>
      <c r="B286" s="129"/>
      <c r="C286" s="119" t="s">
        <v>195</v>
      </c>
      <c r="D286" s="36" t="s">
        <v>26</v>
      </c>
      <c r="E286" s="37">
        <v>0</v>
      </c>
      <c r="F286" s="38">
        <v>0</v>
      </c>
      <c r="G286" s="38">
        <v>0</v>
      </c>
      <c r="H286" s="38">
        <v>0</v>
      </c>
      <c r="I286" s="38">
        <v>0</v>
      </c>
      <c r="J286" s="29">
        <f t="shared" si="105"/>
        <v>0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38">
        <v>0</v>
      </c>
      <c r="P286" s="40">
        <f t="shared" si="107"/>
        <v>0</v>
      </c>
      <c r="Q286" s="41">
        <f t="shared" si="108"/>
        <v>0</v>
      </c>
      <c r="R286" s="88"/>
    </row>
    <row r="287" spans="1:19" ht="14.4" hidden="1" customHeight="1" x14ac:dyDescent="0.3">
      <c r="A287" s="133"/>
      <c r="B287" s="134"/>
      <c r="C287" s="135"/>
      <c r="D287" s="50"/>
      <c r="E287" s="51"/>
      <c r="F287" s="45"/>
      <c r="G287" s="45"/>
      <c r="H287" s="45"/>
      <c r="I287" s="45"/>
      <c r="J287" s="24">
        <f t="shared" si="105"/>
        <v>0</v>
      </c>
      <c r="K287" s="56"/>
      <c r="L287" s="45"/>
      <c r="M287" s="24">
        <v>0</v>
      </c>
      <c r="N287" s="56"/>
      <c r="O287" s="45"/>
      <c r="P287" s="24">
        <f t="shared" si="107"/>
        <v>0</v>
      </c>
      <c r="Q287" s="25">
        <f t="shared" si="108"/>
        <v>0</v>
      </c>
      <c r="R287" s="88"/>
    </row>
    <row r="288" spans="1:19" ht="14.4" thickBot="1" x14ac:dyDescent="0.35">
      <c r="D288" s="48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8"/>
    </row>
    <row r="289" spans="1:18" x14ac:dyDescent="0.3">
      <c r="A289" s="120" t="s">
        <v>196</v>
      </c>
      <c r="B289" s="121"/>
      <c r="C289" s="124" t="s">
        <v>197</v>
      </c>
      <c r="D289" s="126"/>
      <c r="E289" s="16">
        <f>E291+E293+E295+E297+E317+E319+E321+E343+E345+E347</f>
        <v>378651</v>
      </c>
      <c r="F289" s="17">
        <f>F291+F293+F295+F297+F317+F319+F321+F343+F345+F347</f>
        <v>135838</v>
      </c>
      <c r="G289" s="17">
        <f>G291+G293+G295+G297+G317+G319+G321+G345+G347</f>
        <v>126055</v>
      </c>
      <c r="H289" s="17">
        <f>H291+H293+H295+H297+H317+H319+H321+H345+H347+H349</f>
        <v>11141</v>
      </c>
      <c r="I289" s="17">
        <f>I291+I293+I295+I297+I317+I319+I321+I343+I345+I347</f>
        <v>0</v>
      </c>
      <c r="J289" s="19">
        <f>SUM(E289:I289)</f>
        <v>651685</v>
      </c>
      <c r="K289" s="52">
        <f>K291+K293+K295+K297+K317+K319+K321+K343+K345+K347</f>
        <v>0</v>
      </c>
      <c r="L289" s="17">
        <f>L291+L293+L295+L297+L317+L319+L321+L343+L345+L347</f>
        <v>0</v>
      </c>
      <c r="M289" s="19">
        <f>SUM(K289:L289)</f>
        <v>0</v>
      </c>
      <c r="N289" s="52">
        <f>N291+N293+N295+N297+N317+N319+N321+N343+N345+N347</f>
        <v>0</v>
      </c>
      <c r="O289" s="17">
        <f>O291+O293+O295+O297+O317+O319+O321+O343+O345+O347</f>
        <v>0</v>
      </c>
      <c r="P289" s="18">
        <f>SUM(N289:O289)</f>
        <v>0</v>
      </c>
      <c r="Q289" s="61">
        <f>P289+M289+J289</f>
        <v>651685</v>
      </c>
      <c r="R289" s="88"/>
    </row>
    <row r="290" spans="1:18" ht="14.4" thickBot="1" x14ac:dyDescent="0.35">
      <c r="A290" s="122"/>
      <c r="B290" s="123"/>
      <c r="C290" s="125"/>
      <c r="D290" s="127"/>
      <c r="E290" s="21">
        <f>E292+E294+E296+E298+E318+E320+E322+E344+E346+E348</f>
        <v>0</v>
      </c>
      <c r="F290" s="22">
        <f>F292+F294+F296+F298+F318+F320+F322+F344+F346+F348</f>
        <v>0</v>
      </c>
      <c r="G290" s="22">
        <f>G292+G294+G296+G298+G318+G320+G322+G346+G348</f>
        <v>0</v>
      </c>
      <c r="H290" s="22">
        <f>H292+H294+H296+H298+H318+H320+H322+H350+H346+H348</f>
        <v>0</v>
      </c>
      <c r="I290" s="22">
        <f>I292+I294+I296+I298+I318+I320+I322+I344+I346+I348</f>
        <v>0</v>
      </c>
      <c r="J290" s="24">
        <f>SUM(E290:I290)</f>
        <v>0</v>
      </c>
      <c r="K290" s="53">
        <f>K292+K294+K296+K298+K318+K320+K322+K344+K346+K348</f>
        <v>0</v>
      </c>
      <c r="L290" s="22">
        <f>L292+L294+L296+L298+L318+L320+L322+L344+L346+L348</f>
        <v>0</v>
      </c>
      <c r="M290" s="24">
        <f>SUM(K290:L290)</f>
        <v>0</v>
      </c>
      <c r="N290" s="53">
        <f>N292+N294+N296+N298+N318+N320+N322+N344+N346+N348</f>
        <v>0</v>
      </c>
      <c r="O290" s="22">
        <f>O292+O294+O296+O298+O318+O320+O322+O344+O346+O348+O350</f>
        <v>0</v>
      </c>
      <c r="P290" s="23">
        <f>SUM(N290:O290)</f>
        <v>0</v>
      </c>
      <c r="Q290" s="62">
        <f>P290+M290+J290</f>
        <v>0</v>
      </c>
      <c r="R290" s="88"/>
    </row>
    <row r="291" spans="1:18" x14ac:dyDescent="0.3">
      <c r="A291" s="118" t="s">
        <v>198</v>
      </c>
      <c r="B291" s="116"/>
      <c r="C291" s="114" t="s">
        <v>199</v>
      </c>
      <c r="D291" s="49" t="s">
        <v>41</v>
      </c>
      <c r="E291" s="96">
        <v>378651</v>
      </c>
      <c r="F291" s="27">
        <v>135838</v>
      </c>
      <c r="G291" s="27">
        <v>0</v>
      </c>
      <c r="H291" s="27">
        <v>0</v>
      </c>
      <c r="I291" s="27">
        <v>0</v>
      </c>
      <c r="J291" s="29">
        <f t="shared" ref="J291:J319" si="109">SUM(E291:I291)</f>
        <v>514489</v>
      </c>
      <c r="K291" s="54"/>
      <c r="L291" s="27">
        <v>0</v>
      </c>
      <c r="M291" s="29">
        <f t="shared" ref="M291:M303" si="110">SUM(K291:L291)</f>
        <v>0</v>
      </c>
      <c r="N291" s="54">
        <v>0</v>
      </c>
      <c r="O291" s="27">
        <v>0</v>
      </c>
      <c r="P291" s="28">
        <f t="shared" ref="P291:P348" si="111">SUM(N291:O291)</f>
        <v>0</v>
      </c>
      <c r="Q291" s="63">
        <f t="shared" ref="Q291:Q350" si="112">P291+M291+J291</f>
        <v>514489</v>
      </c>
      <c r="R291" s="88"/>
    </row>
    <row r="292" spans="1:18" x14ac:dyDescent="0.3">
      <c r="A292" s="128"/>
      <c r="B292" s="129"/>
      <c r="C292" s="119"/>
      <c r="D292" s="36"/>
      <c r="E292" s="42"/>
      <c r="F292" s="43"/>
      <c r="G292" s="43"/>
      <c r="H292" s="43"/>
      <c r="I292" s="43"/>
      <c r="J292" s="34">
        <f t="shared" si="109"/>
        <v>0</v>
      </c>
      <c r="K292" s="55"/>
      <c r="L292" s="43"/>
      <c r="M292" s="34">
        <f t="shared" si="110"/>
        <v>0</v>
      </c>
      <c r="N292" s="55"/>
      <c r="O292" s="43"/>
      <c r="P292" s="33">
        <f t="shared" si="111"/>
        <v>0</v>
      </c>
      <c r="Q292" s="64">
        <f t="shared" si="112"/>
        <v>0</v>
      </c>
      <c r="R292" s="88"/>
    </row>
    <row r="293" spans="1:18" x14ac:dyDescent="0.3">
      <c r="A293" s="128" t="s">
        <v>198</v>
      </c>
      <c r="B293" s="129"/>
      <c r="C293" s="119" t="s">
        <v>200</v>
      </c>
      <c r="D293" s="36"/>
      <c r="E293" s="37">
        <v>0</v>
      </c>
      <c r="F293" s="38">
        <v>0</v>
      </c>
      <c r="G293" s="38">
        <v>2000</v>
      </c>
      <c r="H293" s="38">
        <v>0</v>
      </c>
      <c r="I293" s="38">
        <v>0</v>
      </c>
      <c r="J293" s="40">
        <f t="shared" si="109"/>
        <v>2000</v>
      </c>
      <c r="K293" s="44">
        <v>0</v>
      </c>
      <c r="L293" s="38">
        <v>0</v>
      </c>
      <c r="M293" s="40">
        <f t="shared" si="110"/>
        <v>0</v>
      </c>
      <c r="N293" s="44">
        <v>0</v>
      </c>
      <c r="O293" s="38">
        <v>0</v>
      </c>
      <c r="P293" s="39">
        <f t="shared" si="111"/>
        <v>0</v>
      </c>
      <c r="Q293" s="65">
        <f t="shared" si="112"/>
        <v>2000</v>
      </c>
      <c r="R293" s="88"/>
    </row>
    <row r="294" spans="1:18" x14ac:dyDescent="0.3">
      <c r="A294" s="128"/>
      <c r="B294" s="129"/>
      <c r="C294" s="119"/>
      <c r="D294" s="36"/>
      <c r="E294" s="42"/>
      <c r="F294" s="43"/>
      <c r="G294" s="43"/>
      <c r="H294" s="43"/>
      <c r="I294" s="43"/>
      <c r="J294" s="34">
        <f t="shared" si="109"/>
        <v>0</v>
      </c>
      <c r="K294" s="55"/>
      <c r="L294" s="43"/>
      <c r="M294" s="34">
        <f t="shared" si="110"/>
        <v>0</v>
      </c>
      <c r="N294" s="55"/>
      <c r="O294" s="43"/>
      <c r="P294" s="33">
        <f t="shared" si="111"/>
        <v>0</v>
      </c>
      <c r="Q294" s="64">
        <f t="shared" si="112"/>
        <v>0</v>
      </c>
      <c r="R294" s="88"/>
    </row>
    <row r="295" spans="1:18" x14ac:dyDescent="0.3">
      <c r="A295" s="128" t="s">
        <v>198</v>
      </c>
      <c r="B295" s="129"/>
      <c r="C295" s="119" t="s">
        <v>201</v>
      </c>
      <c r="D295" s="36"/>
      <c r="E295" s="37">
        <v>0</v>
      </c>
      <c r="F295" s="38">
        <v>0</v>
      </c>
      <c r="G295" s="38">
        <v>17000</v>
      </c>
      <c r="H295" s="38">
        <v>0</v>
      </c>
      <c r="I295" s="38">
        <v>0</v>
      </c>
      <c r="J295" s="40">
        <f t="shared" si="109"/>
        <v>17000</v>
      </c>
      <c r="K295" s="44">
        <v>0</v>
      </c>
      <c r="L295" s="38">
        <v>0</v>
      </c>
      <c r="M295" s="40">
        <f t="shared" si="110"/>
        <v>0</v>
      </c>
      <c r="N295" s="44">
        <v>0</v>
      </c>
      <c r="O295" s="38">
        <v>0</v>
      </c>
      <c r="P295" s="39">
        <f t="shared" si="111"/>
        <v>0</v>
      </c>
      <c r="Q295" s="65">
        <f t="shared" si="112"/>
        <v>17000</v>
      </c>
      <c r="R295" s="88"/>
    </row>
    <row r="296" spans="1:18" x14ac:dyDescent="0.3">
      <c r="A296" s="128"/>
      <c r="B296" s="129"/>
      <c r="C296" s="119"/>
      <c r="D296" s="36"/>
      <c r="E296" s="42"/>
      <c r="F296" s="43"/>
      <c r="G296" s="43"/>
      <c r="H296" s="43"/>
      <c r="I296" s="43"/>
      <c r="J296" s="34">
        <f t="shared" si="109"/>
        <v>0</v>
      </c>
      <c r="K296" s="55"/>
      <c r="L296" s="43"/>
      <c r="M296" s="34">
        <f t="shared" si="110"/>
        <v>0</v>
      </c>
      <c r="N296" s="55"/>
      <c r="O296" s="43"/>
      <c r="P296" s="33">
        <f t="shared" si="111"/>
        <v>0</v>
      </c>
      <c r="Q296" s="64">
        <f t="shared" si="112"/>
        <v>0</v>
      </c>
      <c r="R296" s="88"/>
    </row>
    <row r="297" spans="1:18" x14ac:dyDescent="0.3">
      <c r="A297" s="128" t="s">
        <v>198</v>
      </c>
      <c r="B297" s="129"/>
      <c r="C297" s="119" t="s">
        <v>202</v>
      </c>
      <c r="D297" s="36"/>
      <c r="E297" s="37">
        <f t="shared" ref="E297:I298" si="113">E299+E301+E303+E305+E307+E309+E311+E313+E315</f>
        <v>0</v>
      </c>
      <c r="F297" s="38">
        <f t="shared" si="113"/>
        <v>0</v>
      </c>
      <c r="G297" s="38">
        <f>G299+G301+G303+G305+G307+G309+G311+G313+G315</f>
        <v>19450</v>
      </c>
      <c r="H297" s="38">
        <f t="shared" ref="H297:I297" si="114">H299+H301+H303+H305+H307+H309+H311+H313+H315</f>
        <v>0</v>
      </c>
      <c r="I297" s="38">
        <f t="shared" si="114"/>
        <v>0</v>
      </c>
      <c r="J297" s="40">
        <f t="shared" si="109"/>
        <v>19450</v>
      </c>
      <c r="K297" s="44">
        <f t="shared" ref="K297:L298" si="115">K299+K301+K303+K305+K307+K309+K311+K313+K315</f>
        <v>0</v>
      </c>
      <c r="L297" s="38">
        <f t="shared" si="115"/>
        <v>0</v>
      </c>
      <c r="M297" s="40">
        <f t="shared" si="110"/>
        <v>0</v>
      </c>
      <c r="N297" s="44">
        <f t="shared" ref="N297:O298" si="116">N299+N301+N303+N305+N307+N309+N311+N313+N315</f>
        <v>0</v>
      </c>
      <c r="O297" s="38">
        <f t="shared" si="116"/>
        <v>0</v>
      </c>
      <c r="P297" s="39">
        <f t="shared" si="111"/>
        <v>0</v>
      </c>
      <c r="Q297" s="65">
        <f t="shared" si="112"/>
        <v>19450</v>
      </c>
      <c r="R297" s="88"/>
    </row>
    <row r="298" spans="1:18" x14ac:dyDescent="0.3">
      <c r="A298" s="128"/>
      <c r="B298" s="129"/>
      <c r="C298" s="119"/>
      <c r="D298" s="36"/>
      <c r="E298" s="31">
        <f t="shared" si="113"/>
        <v>0</v>
      </c>
      <c r="F298" s="32">
        <f t="shared" si="113"/>
        <v>0</v>
      </c>
      <c r="G298" s="32">
        <f t="shared" si="113"/>
        <v>0</v>
      </c>
      <c r="H298" s="32">
        <f t="shared" si="113"/>
        <v>0</v>
      </c>
      <c r="I298" s="32">
        <f t="shared" si="113"/>
        <v>0</v>
      </c>
      <c r="J298" s="34">
        <f t="shared" si="109"/>
        <v>0</v>
      </c>
      <c r="K298" s="57">
        <f t="shared" si="115"/>
        <v>0</v>
      </c>
      <c r="L298" s="32">
        <f t="shared" si="115"/>
        <v>0</v>
      </c>
      <c r="M298" s="34">
        <f t="shared" si="110"/>
        <v>0</v>
      </c>
      <c r="N298" s="57">
        <f t="shared" si="116"/>
        <v>0</v>
      </c>
      <c r="O298" s="32">
        <f t="shared" si="116"/>
        <v>0</v>
      </c>
      <c r="P298" s="33">
        <f t="shared" si="111"/>
        <v>0</v>
      </c>
      <c r="Q298" s="64">
        <f t="shared" si="112"/>
        <v>0</v>
      </c>
      <c r="R298" s="88"/>
    </row>
    <row r="299" spans="1:18" x14ac:dyDescent="0.3">
      <c r="A299" s="128"/>
      <c r="B299" s="129" t="s">
        <v>203</v>
      </c>
      <c r="C299" s="119" t="s">
        <v>204</v>
      </c>
      <c r="D299" s="36"/>
      <c r="E299" s="37">
        <v>0</v>
      </c>
      <c r="F299" s="38">
        <v>0</v>
      </c>
      <c r="G299" s="97">
        <v>3500</v>
      </c>
      <c r="H299" s="38">
        <v>0</v>
      </c>
      <c r="I299" s="38">
        <v>0</v>
      </c>
      <c r="J299" s="40">
        <f t="shared" si="109"/>
        <v>3500</v>
      </c>
      <c r="K299" s="44">
        <v>0</v>
      </c>
      <c r="L299" s="38">
        <v>0</v>
      </c>
      <c r="M299" s="40">
        <f t="shared" si="110"/>
        <v>0</v>
      </c>
      <c r="N299" s="44">
        <v>0</v>
      </c>
      <c r="O299" s="38">
        <v>0</v>
      </c>
      <c r="P299" s="39">
        <f t="shared" si="111"/>
        <v>0</v>
      </c>
      <c r="Q299" s="65">
        <f t="shared" si="112"/>
        <v>3500</v>
      </c>
      <c r="R299" s="88"/>
    </row>
    <row r="300" spans="1:18" x14ac:dyDescent="0.3">
      <c r="A300" s="128"/>
      <c r="B300" s="129"/>
      <c r="C300" s="119"/>
      <c r="D300" s="36"/>
      <c r="E300" s="42"/>
      <c r="F300" s="43"/>
      <c r="G300" s="98"/>
      <c r="H300" s="43"/>
      <c r="I300" s="43"/>
      <c r="J300" s="34">
        <f t="shared" si="109"/>
        <v>0</v>
      </c>
      <c r="K300" s="55"/>
      <c r="L300" s="43"/>
      <c r="M300" s="34">
        <f t="shared" si="110"/>
        <v>0</v>
      </c>
      <c r="N300" s="55"/>
      <c r="O300" s="43"/>
      <c r="P300" s="33">
        <f t="shared" si="111"/>
        <v>0</v>
      </c>
      <c r="Q300" s="64">
        <f t="shared" si="112"/>
        <v>0</v>
      </c>
      <c r="R300" s="88"/>
    </row>
    <row r="301" spans="1:18" x14ac:dyDescent="0.3">
      <c r="A301" s="128"/>
      <c r="B301" s="129" t="s">
        <v>205</v>
      </c>
      <c r="C301" s="119" t="s">
        <v>206</v>
      </c>
      <c r="D301" s="36"/>
      <c r="E301" s="37">
        <v>0</v>
      </c>
      <c r="F301" s="38">
        <v>0</v>
      </c>
      <c r="G301" s="97">
        <v>50</v>
      </c>
      <c r="H301" s="38">
        <v>0</v>
      </c>
      <c r="I301" s="38">
        <v>0</v>
      </c>
      <c r="J301" s="40">
        <f t="shared" si="109"/>
        <v>50</v>
      </c>
      <c r="K301" s="44">
        <v>0</v>
      </c>
      <c r="L301" s="38">
        <v>0</v>
      </c>
      <c r="M301" s="40">
        <f t="shared" si="110"/>
        <v>0</v>
      </c>
      <c r="N301" s="44">
        <v>0</v>
      </c>
      <c r="O301" s="38">
        <v>0</v>
      </c>
      <c r="P301" s="39">
        <f t="shared" si="111"/>
        <v>0</v>
      </c>
      <c r="Q301" s="65">
        <f t="shared" si="112"/>
        <v>50</v>
      </c>
      <c r="R301" s="88"/>
    </row>
    <row r="302" spans="1:18" x14ac:dyDescent="0.3">
      <c r="A302" s="128"/>
      <c r="B302" s="129"/>
      <c r="C302" s="119"/>
      <c r="D302" s="36"/>
      <c r="E302" s="42"/>
      <c r="F302" s="43"/>
      <c r="G302" s="98"/>
      <c r="H302" s="43"/>
      <c r="I302" s="43"/>
      <c r="J302" s="34">
        <f t="shared" si="109"/>
        <v>0</v>
      </c>
      <c r="K302" s="55"/>
      <c r="L302" s="43"/>
      <c r="M302" s="34">
        <f t="shared" si="110"/>
        <v>0</v>
      </c>
      <c r="N302" s="55"/>
      <c r="O302" s="43"/>
      <c r="P302" s="33">
        <f t="shared" si="111"/>
        <v>0</v>
      </c>
      <c r="Q302" s="64">
        <f t="shared" si="112"/>
        <v>0</v>
      </c>
      <c r="R302" s="88"/>
    </row>
    <row r="303" spans="1:18" x14ac:dyDescent="0.3">
      <c r="A303" s="128"/>
      <c r="B303" s="129" t="s">
        <v>207</v>
      </c>
      <c r="C303" s="119" t="s">
        <v>208</v>
      </c>
      <c r="D303" s="36"/>
      <c r="E303" s="37">
        <v>0</v>
      </c>
      <c r="F303" s="38">
        <v>0</v>
      </c>
      <c r="G303" s="97">
        <v>3000</v>
      </c>
      <c r="H303" s="38">
        <v>0</v>
      </c>
      <c r="I303" s="38">
        <v>0</v>
      </c>
      <c r="J303" s="40">
        <f t="shared" si="109"/>
        <v>3000</v>
      </c>
      <c r="K303" s="44">
        <v>0</v>
      </c>
      <c r="L303" s="38">
        <v>0</v>
      </c>
      <c r="M303" s="40">
        <f t="shared" si="110"/>
        <v>0</v>
      </c>
      <c r="N303" s="44">
        <v>0</v>
      </c>
      <c r="O303" s="38">
        <v>0</v>
      </c>
      <c r="P303" s="39">
        <f t="shared" si="111"/>
        <v>0</v>
      </c>
      <c r="Q303" s="65">
        <f t="shared" si="112"/>
        <v>3000</v>
      </c>
      <c r="R303" s="88"/>
    </row>
    <row r="304" spans="1:18" x14ac:dyDescent="0.3">
      <c r="A304" s="128"/>
      <c r="B304" s="129"/>
      <c r="C304" s="119"/>
      <c r="D304" s="36"/>
      <c r="E304" s="42"/>
      <c r="F304" s="43"/>
      <c r="G304" s="98"/>
      <c r="H304" s="43"/>
      <c r="I304" s="43"/>
      <c r="J304" s="34">
        <f t="shared" si="109"/>
        <v>0</v>
      </c>
      <c r="K304" s="55"/>
      <c r="L304" s="43"/>
      <c r="M304" s="34">
        <f t="shared" ref="M304:M348" si="117">SUM(K304:L304)</f>
        <v>0</v>
      </c>
      <c r="N304" s="55"/>
      <c r="O304" s="43"/>
      <c r="P304" s="33">
        <f t="shared" si="111"/>
        <v>0</v>
      </c>
      <c r="Q304" s="64">
        <f t="shared" si="112"/>
        <v>0</v>
      </c>
      <c r="R304" s="88"/>
    </row>
    <row r="305" spans="1:18" x14ac:dyDescent="0.3">
      <c r="A305" s="128"/>
      <c r="B305" s="129" t="s">
        <v>209</v>
      </c>
      <c r="C305" s="119" t="s">
        <v>210</v>
      </c>
      <c r="D305" s="36"/>
      <c r="E305" s="37">
        <v>0</v>
      </c>
      <c r="F305" s="38">
        <v>0</v>
      </c>
      <c r="G305" s="97">
        <v>500</v>
      </c>
      <c r="H305" s="38">
        <v>0</v>
      </c>
      <c r="I305" s="38">
        <v>0</v>
      </c>
      <c r="J305" s="40">
        <f t="shared" si="109"/>
        <v>500</v>
      </c>
      <c r="K305" s="44">
        <v>0</v>
      </c>
      <c r="L305" s="38">
        <v>0</v>
      </c>
      <c r="M305" s="40">
        <f t="shared" si="117"/>
        <v>0</v>
      </c>
      <c r="N305" s="44">
        <v>0</v>
      </c>
      <c r="O305" s="38">
        <v>0</v>
      </c>
      <c r="P305" s="39">
        <f t="shared" si="111"/>
        <v>0</v>
      </c>
      <c r="Q305" s="65">
        <f t="shared" si="112"/>
        <v>500</v>
      </c>
      <c r="R305" s="88"/>
    </row>
    <row r="306" spans="1:18" x14ac:dyDescent="0.3">
      <c r="A306" s="128"/>
      <c r="B306" s="129"/>
      <c r="C306" s="119"/>
      <c r="D306" s="36"/>
      <c r="E306" s="42"/>
      <c r="F306" s="43"/>
      <c r="G306" s="98"/>
      <c r="H306" s="43"/>
      <c r="I306" s="43"/>
      <c r="J306" s="34">
        <f t="shared" si="109"/>
        <v>0</v>
      </c>
      <c r="K306" s="55"/>
      <c r="L306" s="43"/>
      <c r="M306" s="34">
        <f t="shared" si="117"/>
        <v>0</v>
      </c>
      <c r="N306" s="55"/>
      <c r="O306" s="43"/>
      <c r="P306" s="33">
        <f t="shared" si="111"/>
        <v>0</v>
      </c>
      <c r="Q306" s="64">
        <f t="shared" si="112"/>
        <v>0</v>
      </c>
      <c r="R306" s="88"/>
    </row>
    <row r="307" spans="1:18" x14ac:dyDescent="0.3">
      <c r="A307" s="128"/>
      <c r="B307" s="129" t="s">
        <v>211</v>
      </c>
      <c r="C307" s="119" t="s">
        <v>212</v>
      </c>
      <c r="D307" s="36"/>
      <c r="E307" s="37">
        <v>0</v>
      </c>
      <c r="F307" s="38">
        <v>0</v>
      </c>
      <c r="G307" s="97">
        <v>8000</v>
      </c>
      <c r="H307" s="38">
        <v>0</v>
      </c>
      <c r="I307" s="38">
        <v>0</v>
      </c>
      <c r="J307" s="40">
        <f t="shared" si="109"/>
        <v>8000</v>
      </c>
      <c r="K307" s="44">
        <v>0</v>
      </c>
      <c r="L307" s="38">
        <v>0</v>
      </c>
      <c r="M307" s="40">
        <f t="shared" si="117"/>
        <v>0</v>
      </c>
      <c r="N307" s="44">
        <v>0</v>
      </c>
      <c r="O307" s="38">
        <v>0</v>
      </c>
      <c r="P307" s="39">
        <f t="shared" si="111"/>
        <v>0</v>
      </c>
      <c r="Q307" s="65">
        <f t="shared" si="112"/>
        <v>8000</v>
      </c>
      <c r="R307" s="88"/>
    </row>
    <row r="308" spans="1:18" x14ac:dyDescent="0.3">
      <c r="A308" s="128"/>
      <c r="B308" s="129"/>
      <c r="C308" s="119"/>
      <c r="D308" s="36"/>
      <c r="E308" s="42"/>
      <c r="F308" s="43"/>
      <c r="G308" s="98"/>
      <c r="H308" s="43"/>
      <c r="I308" s="43"/>
      <c r="J308" s="34">
        <f t="shared" si="109"/>
        <v>0</v>
      </c>
      <c r="K308" s="55"/>
      <c r="L308" s="43"/>
      <c r="M308" s="34">
        <f t="shared" si="117"/>
        <v>0</v>
      </c>
      <c r="N308" s="55"/>
      <c r="O308" s="43"/>
      <c r="P308" s="33">
        <f t="shared" si="111"/>
        <v>0</v>
      </c>
      <c r="Q308" s="64">
        <f t="shared" si="112"/>
        <v>0</v>
      </c>
      <c r="R308" s="88"/>
    </row>
    <row r="309" spans="1:18" x14ac:dyDescent="0.3">
      <c r="A309" s="128"/>
      <c r="B309" s="129" t="s">
        <v>213</v>
      </c>
      <c r="C309" s="119" t="s">
        <v>214</v>
      </c>
      <c r="D309" s="36"/>
      <c r="E309" s="37">
        <v>0</v>
      </c>
      <c r="F309" s="38">
        <v>0</v>
      </c>
      <c r="G309" s="97">
        <v>800</v>
      </c>
      <c r="H309" s="38">
        <v>0</v>
      </c>
      <c r="I309" s="38">
        <v>0</v>
      </c>
      <c r="J309" s="40">
        <f t="shared" si="109"/>
        <v>800</v>
      </c>
      <c r="K309" s="44">
        <v>0</v>
      </c>
      <c r="L309" s="38">
        <v>0</v>
      </c>
      <c r="M309" s="40">
        <f t="shared" si="117"/>
        <v>0</v>
      </c>
      <c r="N309" s="44">
        <v>0</v>
      </c>
      <c r="O309" s="38">
        <v>0</v>
      </c>
      <c r="P309" s="39">
        <f t="shared" si="111"/>
        <v>0</v>
      </c>
      <c r="Q309" s="65">
        <f t="shared" si="112"/>
        <v>800</v>
      </c>
      <c r="R309" s="88"/>
    </row>
    <row r="310" spans="1:18" x14ac:dyDescent="0.3">
      <c r="A310" s="128"/>
      <c r="B310" s="129"/>
      <c r="C310" s="119"/>
      <c r="D310" s="36"/>
      <c r="E310" s="42"/>
      <c r="F310" s="43"/>
      <c r="G310" s="98"/>
      <c r="H310" s="43"/>
      <c r="I310" s="43"/>
      <c r="J310" s="34">
        <f t="shared" si="109"/>
        <v>0</v>
      </c>
      <c r="K310" s="55"/>
      <c r="L310" s="43"/>
      <c r="M310" s="34">
        <f t="shared" si="117"/>
        <v>0</v>
      </c>
      <c r="N310" s="55"/>
      <c r="O310" s="43"/>
      <c r="P310" s="33">
        <f t="shared" si="111"/>
        <v>0</v>
      </c>
      <c r="Q310" s="64">
        <f t="shared" si="112"/>
        <v>0</v>
      </c>
      <c r="R310" s="88"/>
    </row>
    <row r="311" spans="1:18" x14ac:dyDescent="0.3">
      <c r="A311" s="128"/>
      <c r="B311" s="129" t="s">
        <v>215</v>
      </c>
      <c r="C311" s="119" t="s">
        <v>216</v>
      </c>
      <c r="D311" s="36"/>
      <c r="E311" s="37">
        <v>0</v>
      </c>
      <c r="F311" s="38">
        <v>0</v>
      </c>
      <c r="G311" s="97">
        <v>500</v>
      </c>
      <c r="H311" s="38">
        <v>0</v>
      </c>
      <c r="I311" s="38">
        <v>0</v>
      </c>
      <c r="J311" s="40">
        <f t="shared" si="109"/>
        <v>500</v>
      </c>
      <c r="K311" s="44">
        <v>0</v>
      </c>
      <c r="L311" s="38">
        <v>0</v>
      </c>
      <c r="M311" s="40">
        <f t="shared" si="117"/>
        <v>0</v>
      </c>
      <c r="N311" s="44">
        <v>0</v>
      </c>
      <c r="O311" s="38">
        <v>0</v>
      </c>
      <c r="P311" s="39">
        <f t="shared" si="111"/>
        <v>0</v>
      </c>
      <c r="Q311" s="65">
        <f t="shared" si="112"/>
        <v>500</v>
      </c>
      <c r="R311" s="88"/>
    </row>
    <row r="312" spans="1:18" x14ac:dyDescent="0.3">
      <c r="A312" s="128"/>
      <c r="B312" s="129"/>
      <c r="C312" s="119"/>
      <c r="D312" s="36"/>
      <c r="E312" s="42"/>
      <c r="F312" s="43"/>
      <c r="G312" s="98"/>
      <c r="H312" s="43"/>
      <c r="I312" s="43"/>
      <c r="J312" s="34">
        <f t="shared" si="109"/>
        <v>0</v>
      </c>
      <c r="K312" s="55"/>
      <c r="L312" s="43"/>
      <c r="M312" s="34">
        <f t="shared" si="117"/>
        <v>0</v>
      </c>
      <c r="N312" s="55"/>
      <c r="O312" s="43"/>
      <c r="P312" s="33">
        <f t="shared" si="111"/>
        <v>0</v>
      </c>
      <c r="Q312" s="64">
        <f t="shared" si="112"/>
        <v>0</v>
      </c>
      <c r="R312" s="88"/>
    </row>
    <row r="313" spans="1:18" x14ac:dyDescent="0.3">
      <c r="A313" s="128"/>
      <c r="B313" s="129" t="s">
        <v>217</v>
      </c>
      <c r="C313" s="119" t="s">
        <v>325</v>
      </c>
      <c r="D313" s="36"/>
      <c r="E313" s="37">
        <v>0</v>
      </c>
      <c r="F313" s="38">
        <v>0</v>
      </c>
      <c r="G313" s="97">
        <v>2500</v>
      </c>
      <c r="H313" s="38">
        <v>0</v>
      </c>
      <c r="I313" s="38">
        <v>0</v>
      </c>
      <c r="J313" s="40">
        <f t="shared" ref="J313:J314" si="118">SUM(E313:I313)</f>
        <v>2500</v>
      </c>
      <c r="K313" s="44">
        <v>0</v>
      </c>
      <c r="L313" s="38">
        <v>0</v>
      </c>
      <c r="M313" s="40">
        <f t="shared" ref="M313:M314" si="119">SUM(K313:L313)</f>
        <v>0</v>
      </c>
      <c r="N313" s="44">
        <v>0</v>
      </c>
      <c r="O313" s="38">
        <v>0</v>
      </c>
      <c r="P313" s="39">
        <f t="shared" ref="P313:P314" si="120">SUM(N313:O313)</f>
        <v>0</v>
      </c>
      <c r="Q313" s="65">
        <f t="shared" si="112"/>
        <v>2500</v>
      </c>
      <c r="R313" s="88"/>
    </row>
    <row r="314" spans="1:18" x14ac:dyDescent="0.3">
      <c r="A314" s="128"/>
      <c r="B314" s="129"/>
      <c r="C314" s="119"/>
      <c r="D314" s="36"/>
      <c r="E314" s="42"/>
      <c r="F314" s="43"/>
      <c r="G314" s="43"/>
      <c r="H314" s="43"/>
      <c r="I314" s="43"/>
      <c r="J314" s="34">
        <f t="shared" si="118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20"/>
        <v>0</v>
      </c>
      <c r="Q314" s="64">
        <f t="shared" si="112"/>
        <v>0</v>
      </c>
      <c r="R314" s="88"/>
    </row>
    <row r="315" spans="1:18" x14ac:dyDescent="0.3">
      <c r="A315" s="128"/>
      <c r="B315" s="129" t="s">
        <v>217</v>
      </c>
      <c r="C315" s="119" t="s">
        <v>326</v>
      </c>
      <c r="D315" s="36"/>
      <c r="E315" s="37">
        <v>0</v>
      </c>
      <c r="F315" s="38">
        <v>0</v>
      </c>
      <c r="G315" s="97">
        <v>600</v>
      </c>
      <c r="H315" s="38">
        <v>0</v>
      </c>
      <c r="I315" s="38">
        <v>0</v>
      </c>
      <c r="J315" s="40">
        <f t="shared" si="109"/>
        <v>600</v>
      </c>
      <c r="K315" s="44">
        <v>0</v>
      </c>
      <c r="L315" s="38">
        <v>0</v>
      </c>
      <c r="M315" s="40">
        <f t="shared" si="117"/>
        <v>0</v>
      </c>
      <c r="N315" s="44">
        <v>0</v>
      </c>
      <c r="O315" s="38">
        <v>0</v>
      </c>
      <c r="P315" s="39">
        <f t="shared" si="111"/>
        <v>0</v>
      </c>
      <c r="Q315" s="65">
        <f t="shared" si="112"/>
        <v>600</v>
      </c>
      <c r="R315" s="88"/>
    </row>
    <row r="316" spans="1:18" x14ac:dyDescent="0.3">
      <c r="A316" s="128"/>
      <c r="B316" s="129"/>
      <c r="C316" s="119"/>
      <c r="D316" s="36"/>
      <c r="E316" s="42"/>
      <c r="F316" s="43"/>
      <c r="G316" s="43"/>
      <c r="H316" s="43"/>
      <c r="I316" s="43"/>
      <c r="J316" s="34">
        <f t="shared" si="109"/>
        <v>0</v>
      </c>
      <c r="K316" s="55"/>
      <c r="L316" s="43"/>
      <c r="M316" s="34">
        <f t="shared" si="117"/>
        <v>0</v>
      </c>
      <c r="N316" s="55"/>
      <c r="O316" s="43"/>
      <c r="P316" s="33">
        <f t="shared" si="111"/>
        <v>0</v>
      </c>
      <c r="Q316" s="64">
        <f t="shared" si="112"/>
        <v>0</v>
      </c>
      <c r="R316" s="88"/>
    </row>
    <row r="317" spans="1:18" x14ac:dyDescent="0.3">
      <c r="A317" s="128" t="s">
        <v>198</v>
      </c>
      <c r="B317" s="115"/>
      <c r="C317" s="113" t="s">
        <v>218</v>
      </c>
      <c r="D317" s="36"/>
      <c r="E317" s="37">
        <v>0</v>
      </c>
      <c r="F317" s="38">
        <v>0</v>
      </c>
      <c r="G317" s="97">
        <v>20800</v>
      </c>
      <c r="H317" s="38">
        <v>0</v>
      </c>
      <c r="I317" s="38">
        <v>0</v>
      </c>
      <c r="J317" s="40">
        <f t="shared" si="109"/>
        <v>20800</v>
      </c>
      <c r="K317" s="44">
        <v>0</v>
      </c>
      <c r="L317" s="38">
        <v>0</v>
      </c>
      <c r="M317" s="40">
        <f t="shared" si="117"/>
        <v>0</v>
      </c>
      <c r="N317" s="44">
        <v>0</v>
      </c>
      <c r="O317" s="38">
        <v>0</v>
      </c>
      <c r="P317" s="39">
        <f t="shared" si="111"/>
        <v>0</v>
      </c>
      <c r="Q317" s="65">
        <f t="shared" si="112"/>
        <v>20800</v>
      </c>
      <c r="R317" s="88"/>
    </row>
    <row r="318" spans="1:18" x14ac:dyDescent="0.3">
      <c r="A318" s="128"/>
      <c r="B318" s="116"/>
      <c r="C318" s="114"/>
      <c r="D318" s="36"/>
      <c r="E318" s="42"/>
      <c r="F318" s="43"/>
      <c r="G318" s="98"/>
      <c r="H318" s="43"/>
      <c r="I318" s="43"/>
      <c r="J318" s="34">
        <f t="shared" si="109"/>
        <v>0</v>
      </c>
      <c r="K318" s="55"/>
      <c r="L318" s="43"/>
      <c r="M318" s="34">
        <f t="shared" si="117"/>
        <v>0</v>
      </c>
      <c r="N318" s="55"/>
      <c r="O318" s="43"/>
      <c r="P318" s="33">
        <f t="shared" si="111"/>
        <v>0</v>
      </c>
      <c r="Q318" s="64">
        <f t="shared" si="112"/>
        <v>0</v>
      </c>
      <c r="R318" s="88"/>
    </row>
    <row r="319" spans="1:18" x14ac:dyDescent="0.3">
      <c r="A319" s="128" t="s">
        <v>198</v>
      </c>
      <c r="B319" s="115"/>
      <c r="C319" s="113" t="s">
        <v>219</v>
      </c>
      <c r="D319" s="36"/>
      <c r="E319" s="37">
        <v>0</v>
      </c>
      <c r="F319" s="38">
        <v>0</v>
      </c>
      <c r="G319" s="97">
        <v>2000</v>
      </c>
      <c r="H319" s="38">
        <v>0</v>
      </c>
      <c r="I319" s="38">
        <v>0</v>
      </c>
      <c r="J319" s="40">
        <f t="shared" si="109"/>
        <v>2000</v>
      </c>
      <c r="K319" s="44">
        <v>0</v>
      </c>
      <c r="L319" s="38">
        <v>0</v>
      </c>
      <c r="M319" s="40">
        <f t="shared" si="117"/>
        <v>0</v>
      </c>
      <c r="N319" s="44">
        <v>0</v>
      </c>
      <c r="O319" s="38">
        <v>0</v>
      </c>
      <c r="P319" s="39">
        <f t="shared" si="111"/>
        <v>0</v>
      </c>
      <c r="Q319" s="65">
        <f t="shared" si="112"/>
        <v>2000</v>
      </c>
      <c r="R319" s="88"/>
    </row>
    <row r="320" spans="1:18" x14ac:dyDescent="0.3">
      <c r="A320" s="128"/>
      <c r="B320" s="116"/>
      <c r="C320" s="114"/>
      <c r="D320" s="36"/>
      <c r="E320" s="42"/>
      <c r="F320" s="43"/>
      <c r="G320" s="43"/>
      <c r="H320" s="43"/>
      <c r="I320" s="43"/>
      <c r="J320" s="34">
        <f t="shared" ref="J320:J348" si="121">SUM(E320:I320)</f>
        <v>0</v>
      </c>
      <c r="K320" s="55"/>
      <c r="L320" s="43"/>
      <c r="M320" s="34">
        <f t="shared" si="117"/>
        <v>0</v>
      </c>
      <c r="N320" s="55"/>
      <c r="O320" s="43"/>
      <c r="P320" s="33">
        <f t="shared" si="111"/>
        <v>0</v>
      </c>
      <c r="Q320" s="64">
        <f t="shared" si="112"/>
        <v>0</v>
      </c>
      <c r="R320" s="88"/>
    </row>
    <row r="321" spans="1:18" x14ac:dyDescent="0.3">
      <c r="A321" s="128" t="s">
        <v>198</v>
      </c>
      <c r="B321" s="129"/>
      <c r="C321" s="119" t="s">
        <v>220</v>
      </c>
      <c r="D321" s="36"/>
      <c r="E321" s="37">
        <f t="shared" ref="E321:I322" si="122">E323+E325+E327+E329+E331+E333+E335+E337+E339+E341+E343</f>
        <v>0</v>
      </c>
      <c r="F321" s="38">
        <f t="shared" si="122"/>
        <v>0</v>
      </c>
      <c r="G321" s="38">
        <f>G323+G325+G327+G329+G331+G333+G335+G337+G339+G341+G343</f>
        <v>64805</v>
      </c>
      <c r="H321" s="38">
        <f t="shared" ref="H321:I321" si="123">H323+H325+H327+H329+H331+H333+H335+H337+H339+H341+H343</f>
        <v>0</v>
      </c>
      <c r="I321" s="38">
        <f t="shared" si="123"/>
        <v>0</v>
      </c>
      <c r="J321" s="40">
        <f t="shared" si="121"/>
        <v>64805</v>
      </c>
      <c r="K321" s="44">
        <f t="shared" ref="K321:L322" si="124">K323+K325+K327+K329+K331+K333+K335+K337+K339+K341+K343</f>
        <v>0</v>
      </c>
      <c r="L321" s="38">
        <f t="shared" si="124"/>
        <v>0</v>
      </c>
      <c r="M321" s="40">
        <f t="shared" si="117"/>
        <v>0</v>
      </c>
      <c r="N321" s="44">
        <f t="shared" ref="N321:O322" si="125">N323+N325+N327+N329+N331+N333+N335+N337+N339+N341+N343</f>
        <v>0</v>
      </c>
      <c r="O321" s="38">
        <f t="shared" si="125"/>
        <v>0</v>
      </c>
      <c r="P321" s="39">
        <f t="shared" si="111"/>
        <v>0</v>
      </c>
      <c r="Q321" s="65">
        <f t="shared" si="112"/>
        <v>64805</v>
      </c>
      <c r="R321" s="88"/>
    </row>
    <row r="322" spans="1:18" x14ac:dyDescent="0.3">
      <c r="A322" s="128"/>
      <c r="B322" s="129"/>
      <c r="C322" s="119"/>
      <c r="D322" s="36"/>
      <c r="E322" s="31">
        <f t="shared" si="122"/>
        <v>0</v>
      </c>
      <c r="F322" s="32">
        <f t="shared" si="122"/>
        <v>0</v>
      </c>
      <c r="G322" s="32">
        <f t="shared" si="122"/>
        <v>0</v>
      </c>
      <c r="H322" s="32">
        <f t="shared" si="122"/>
        <v>0</v>
      </c>
      <c r="I322" s="32">
        <f t="shared" si="122"/>
        <v>0</v>
      </c>
      <c r="J322" s="34">
        <f t="shared" si="121"/>
        <v>0</v>
      </c>
      <c r="K322" s="57">
        <f t="shared" si="124"/>
        <v>0</v>
      </c>
      <c r="L322" s="32">
        <f t="shared" si="124"/>
        <v>0</v>
      </c>
      <c r="M322" s="34">
        <f t="shared" si="117"/>
        <v>0</v>
      </c>
      <c r="N322" s="57">
        <f t="shared" si="125"/>
        <v>0</v>
      </c>
      <c r="O322" s="32">
        <f t="shared" si="125"/>
        <v>0</v>
      </c>
      <c r="P322" s="33">
        <f t="shared" si="111"/>
        <v>0</v>
      </c>
      <c r="Q322" s="64">
        <f t="shared" si="112"/>
        <v>0</v>
      </c>
      <c r="R322" s="88"/>
    </row>
    <row r="323" spans="1:18" x14ac:dyDescent="0.3">
      <c r="A323" s="128"/>
      <c r="B323" s="129" t="s">
        <v>221</v>
      </c>
      <c r="C323" s="119" t="s">
        <v>222</v>
      </c>
      <c r="D323" s="36"/>
      <c r="E323" s="37">
        <v>0</v>
      </c>
      <c r="F323" s="38">
        <v>0</v>
      </c>
      <c r="G323" s="97">
        <v>2500</v>
      </c>
      <c r="H323" s="38">
        <v>0</v>
      </c>
      <c r="I323" s="38">
        <v>0</v>
      </c>
      <c r="J323" s="40">
        <f t="shared" si="121"/>
        <v>2500</v>
      </c>
      <c r="K323" s="44">
        <v>0</v>
      </c>
      <c r="L323" s="38">
        <v>0</v>
      </c>
      <c r="M323" s="40">
        <f t="shared" si="117"/>
        <v>0</v>
      </c>
      <c r="N323" s="44">
        <v>0</v>
      </c>
      <c r="O323" s="38">
        <v>0</v>
      </c>
      <c r="P323" s="39">
        <f t="shared" si="111"/>
        <v>0</v>
      </c>
      <c r="Q323" s="65">
        <f t="shared" si="112"/>
        <v>2500</v>
      </c>
      <c r="R323" s="88"/>
    </row>
    <row r="324" spans="1:18" x14ac:dyDescent="0.3">
      <c r="A324" s="128"/>
      <c r="B324" s="129"/>
      <c r="C324" s="119"/>
      <c r="D324" s="36"/>
      <c r="E324" s="42"/>
      <c r="F324" s="43"/>
      <c r="G324" s="98"/>
      <c r="H324" s="43"/>
      <c r="I324" s="43"/>
      <c r="J324" s="34">
        <f t="shared" si="121"/>
        <v>0</v>
      </c>
      <c r="K324" s="55"/>
      <c r="L324" s="43"/>
      <c r="M324" s="34">
        <f t="shared" si="117"/>
        <v>0</v>
      </c>
      <c r="N324" s="55"/>
      <c r="O324" s="43"/>
      <c r="P324" s="33">
        <f t="shared" si="111"/>
        <v>0</v>
      </c>
      <c r="Q324" s="64">
        <f t="shared" si="112"/>
        <v>0</v>
      </c>
      <c r="R324" s="88"/>
    </row>
    <row r="325" spans="1:18" x14ac:dyDescent="0.3">
      <c r="A325" s="128"/>
      <c r="B325" s="129" t="s">
        <v>223</v>
      </c>
      <c r="C325" s="119" t="s">
        <v>224</v>
      </c>
      <c r="D325" s="36"/>
      <c r="E325" s="37">
        <v>0</v>
      </c>
      <c r="F325" s="38">
        <v>0</v>
      </c>
      <c r="G325" s="97">
        <v>6500</v>
      </c>
      <c r="H325" s="38">
        <v>0</v>
      </c>
      <c r="I325" s="38">
        <v>0</v>
      </c>
      <c r="J325" s="40">
        <f t="shared" si="121"/>
        <v>6500</v>
      </c>
      <c r="K325" s="44">
        <v>0</v>
      </c>
      <c r="L325" s="38">
        <v>0</v>
      </c>
      <c r="M325" s="40">
        <f t="shared" si="117"/>
        <v>0</v>
      </c>
      <c r="N325" s="44">
        <v>0</v>
      </c>
      <c r="O325" s="38">
        <v>0</v>
      </c>
      <c r="P325" s="39">
        <f t="shared" si="111"/>
        <v>0</v>
      </c>
      <c r="Q325" s="65">
        <f t="shared" si="112"/>
        <v>6500</v>
      </c>
      <c r="R325" s="88"/>
    </row>
    <row r="326" spans="1:18" x14ac:dyDescent="0.3">
      <c r="A326" s="128"/>
      <c r="B326" s="129"/>
      <c r="C326" s="119"/>
      <c r="D326" s="36"/>
      <c r="E326" s="42"/>
      <c r="F326" s="43"/>
      <c r="G326" s="98"/>
      <c r="H326" s="43"/>
      <c r="I326" s="43"/>
      <c r="J326" s="34">
        <f t="shared" si="121"/>
        <v>0</v>
      </c>
      <c r="K326" s="55"/>
      <c r="L326" s="43"/>
      <c r="M326" s="34">
        <f t="shared" si="117"/>
        <v>0</v>
      </c>
      <c r="N326" s="55"/>
      <c r="O326" s="43"/>
      <c r="P326" s="33">
        <f t="shared" si="111"/>
        <v>0</v>
      </c>
      <c r="Q326" s="64">
        <f t="shared" si="112"/>
        <v>0</v>
      </c>
      <c r="R326" s="88"/>
    </row>
    <row r="327" spans="1:18" x14ac:dyDescent="0.3">
      <c r="A327" s="128"/>
      <c r="B327" s="129" t="s">
        <v>225</v>
      </c>
      <c r="C327" s="119" t="s">
        <v>226</v>
      </c>
      <c r="D327" s="36"/>
      <c r="E327" s="37">
        <v>0</v>
      </c>
      <c r="F327" s="38">
        <v>0</v>
      </c>
      <c r="G327" s="97">
        <v>5000</v>
      </c>
      <c r="H327" s="38">
        <v>0</v>
      </c>
      <c r="I327" s="38">
        <v>0</v>
      </c>
      <c r="J327" s="40">
        <f t="shared" si="121"/>
        <v>5000</v>
      </c>
      <c r="K327" s="44">
        <v>0</v>
      </c>
      <c r="L327" s="38">
        <v>0</v>
      </c>
      <c r="M327" s="40">
        <f t="shared" si="117"/>
        <v>0</v>
      </c>
      <c r="N327" s="44">
        <v>0</v>
      </c>
      <c r="O327" s="38">
        <v>0</v>
      </c>
      <c r="P327" s="39">
        <f t="shared" si="111"/>
        <v>0</v>
      </c>
      <c r="Q327" s="65">
        <f t="shared" si="112"/>
        <v>5000</v>
      </c>
      <c r="R327" s="88"/>
    </row>
    <row r="328" spans="1:18" x14ac:dyDescent="0.3">
      <c r="A328" s="128"/>
      <c r="B328" s="129"/>
      <c r="C328" s="119"/>
      <c r="D328" s="36"/>
      <c r="E328" s="42"/>
      <c r="F328" s="43"/>
      <c r="G328" s="98"/>
      <c r="H328" s="43"/>
      <c r="I328" s="43"/>
      <c r="J328" s="34">
        <f t="shared" si="121"/>
        <v>0</v>
      </c>
      <c r="K328" s="55"/>
      <c r="L328" s="43"/>
      <c r="M328" s="34">
        <f t="shared" si="117"/>
        <v>0</v>
      </c>
      <c r="N328" s="55"/>
      <c r="O328" s="43"/>
      <c r="P328" s="33">
        <f t="shared" si="111"/>
        <v>0</v>
      </c>
      <c r="Q328" s="64">
        <f t="shared" si="112"/>
        <v>0</v>
      </c>
      <c r="R328" s="88"/>
    </row>
    <row r="329" spans="1:18" x14ac:dyDescent="0.3">
      <c r="A329" s="128"/>
      <c r="B329" s="129" t="s">
        <v>227</v>
      </c>
      <c r="C329" s="119" t="s">
        <v>228</v>
      </c>
      <c r="D329" s="36"/>
      <c r="E329" s="37">
        <v>0</v>
      </c>
      <c r="F329" s="38">
        <v>0</v>
      </c>
      <c r="G329" s="97">
        <v>510</v>
      </c>
      <c r="H329" s="38">
        <v>0</v>
      </c>
      <c r="I329" s="38">
        <v>0</v>
      </c>
      <c r="J329" s="40">
        <f t="shared" si="121"/>
        <v>510</v>
      </c>
      <c r="K329" s="44">
        <v>0</v>
      </c>
      <c r="L329" s="38">
        <v>0</v>
      </c>
      <c r="M329" s="40">
        <f t="shared" si="117"/>
        <v>0</v>
      </c>
      <c r="N329" s="44">
        <v>0</v>
      </c>
      <c r="O329" s="38">
        <v>0</v>
      </c>
      <c r="P329" s="39">
        <f t="shared" si="111"/>
        <v>0</v>
      </c>
      <c r="Q329" s="65">
        <f t="shared" si="112"/>
        <v>510</v>
      </c>
      <c r="R329" s="88"/>
    </row>
    <row r="330" spans="1:18" x14ac:dyDescent="0.3">
      <c r="A330" s="128"/>
      <c r="B330" s="129"/>
      <c r="C330" s="119"/>
      <c r="D330" s="36"/>
      <c r="E330" s="42"/>
      <c r="F330" s="43"/>
      <c r="G330" s="98"/>
      <c r="H330" s="43"/>
      <c r="I330" s="43"/>
      <c r="J330" s="34">
        <f t="shared" si="121"/>
        <v>0</v>
      </c>
      <c r="K330" s="55"/>
      <c r="L330" s="43"/>
      <c r="M330" s="34">
        <f t="shared" si="117"/>
        <v>0</v>
      </c>
      <c r="N330" s="55"/>
      <c r="O330" s="43"/>
      <c r="P330" s="33">
        <f t="shared" si="111"/>
        <v>0</v>
      </c>
      <c r="Q330" s="64">
        <f t="shared" si="112"/>
        <v>0</v>
      </c>
      <c r="R330" s="88"/>
    </row>
    <row r="331" spans="1:18" x14ac:dyDescent="0.3">
      <c r="A331" s="128"/>
      <c r="B331" s="129" t="s">
        <v>229</v>
      </c>
      <c r="C331" s="119" t="s">
        <v>230</v>
      </c>
      <c r="D331" s="36"/>
      <c r="E331" s="37">
        <v>0</v>
      </c>
      <c r="F331" s="38">
        <v>0</v>
      </c>
      <c r="G331" s="97">
        <v>3000</v>
      </c>
      <c r="H331" s="38">
        <v>0</v>
      </c>
      <c r="I331" s="38">
        <v>0</v>
      </c>
      <c r="J331" s="40">
        <f t="shared" si="121"/>
        <v>3000</v>
      </c>
      <c r="K331" s="44">
        <v>0</v>
      </c>
      <c r="L331" s="38">
        <v>0</v>
      </c>
      <c r="M331" s="40">
        <f t="shared" si="117"/>
        <v>0</v>
      </c>
      <c r="N331" s="44">
        <v>0</v>
      </c>
      <c r="O331" s="38">
        <v>0</v>
      </c>
      <c r="P331" s="39">
        <f t="shared" si="111"/>
        <v>0</v>
      </c>
      <c r="Q331" s="65">
        <f t="shared" si="112"/>
        <v>3000</v>
      </c>
      <c r="R331" s="88"/>
    </row>
    <row r="332" spans="1:18" x14ac:dyDescent="0.3">
      <c r="A332" s="128"/>
      <c r="B332" s="129"/>
      <c r="C332" s="119"/>
      <c r="D332" s="36"/>
      <c r="E332" s="42"/>
      <c r="F332" s="43"/>
      <c r="G332" s="98"/>
      <c r="H332" s="43"/>
      <c r="I332" s="43"/>
      <c r="J332" s="34">
        <f t="shared" si="121"/>
        <v>0</v>
      </c>
      <c r="K332" s="55"/>
      <c r="L332" s="43"/>
      <c r="M332" s="34">
        <f t="shared" si="117"/>
        <v>0</v>
      </c>
      <c r="N332" s="55"/>
      <c r="O332" s="43"/>
      <c r="P332" s="33">
        <f t="shared" si="111"/>
        <v>0</v>
      </c>
      <c r="Q332" s="64">
        <f t="shared" si="112"/>
        <v>0</v>
      </c>
      <c r="R332" s="88"/>
    </row>
    <row r="333" spans="1:18" x14ac:dyDescent="0.3">
      <c r="A333" s="128"/>
      <c r="B333" s="129" t="s">
        <v>231</v>
      </c>
      <c r="C333" s="119" t="s">
        <v>232</v>
      </c>
      <c r="D333" s="36"/>
      <c r="E333" s="37">
        <v>0</v>
      </c>
      <c r="F333" s="38">
        <v>0</v>
      </c>
      <c r="G333" s="97">
        <v>15700</v>
      </c>
      <c r="H333" s="38">
        <v>0</v>
      </c>
      <c r="I333" s="38">
        <v>0</v>
      </c>
      <c r="J333" s="40">
        <f t="shared" si="121"/>
        <v>15700</v>
      </c>
      <c r="K333" s="44">
        <v>0</v>
      </c>
      <c r="L333" s="38">
        <v>0</v>
      </c>
      <c r="M333" s="40">
        <f t="shared" si="117"/>
        <v>0</v>
      </c>
      <c r="N333" s="44">
        <v>0</v>
      </c>
      <c r="O333" s="38">
        <v>0</v>
      </c>
      <c r="P333" s="39">
        <f t="shared" si="111"/>
        <v>0</v>
      </c>
      <c r="Q333" s="65">
        <f t="shared" si="112"/>
        <v>15700</v>
      </c>
      <c r="R333" s="88"/>
    </row>
    <row r="334" spans="1:18" x14ac:dyDescent="0.3">
      <c r="A334" s="128"/>
      <c r="B334" s="129"/>
      <c r="C334" s="119"/>
      <c r="D334" s="36"/>
      <c r="E334" s="42"/>
      <c r="F334" s="43"/>
      <c r="G334" s="98"/>
      <c r="H334" s="43"/>
      <c r="I334" s="43"/>
      <c r="J334" s="34">
        <f t="shared" si="121"/>
        <v>0</v>
      </c>
      <c r="K334" s="55"/>
      <c r="L334" s="43"/>
      <c r="M334" s="34">
        <f t="shared" si="117"/>
        <v>0</v>
      </c>
      <c r="N334" s="55"/>
      <c r="O334" s="43"/>
      <c r="P334" s="33">
        <f t="shared" si="111"/>
        <v>0</v>
      </c>
      <c r="Q334" s="64">
        <f t="shared" si="112"/>
        <v>0</v>
      </c>
      <c r="R334" s="88"/>
    </row>
    <row r="335" spans="1:18" x14ac:dyDescent="0.3">
      <c r="A335" s="128"/>
      <c r="B335" s="129" t="s">
        <v>233</v>
      </c>
      <c r="C335" s="119" t="s">
        <v>234</v>
      </c>
      <c r="D335" s="36"/>
      <c r="E335" s="37">
        <v>0</v>
      </c>
      <c r="F335" s="38">
        <v>0</v>
      </c>
      <c r="G335" s="97">
        <v>13000</v>
      </c>
      <c r="H335" s="38">
        <v>0</v>
      </c>
      <c r="I335" s="38">
        <v>0</v>
      </c>
      <c r="J335" s="40">
        <f t="shared" si="121"/>
        <v>13000</v>
      </c>
      <c r="K335" s="44">
        <v>0</v>
      </c>
      <c r="L335" s="38">
        <v>0</v>
      </c>
      <c r="M335" s="40">
        <f t="shared" si="117"/>
        <v>0</v>
      </c>
      <c r="N335" s="44">
        <v>0</v>
      </c>
      <c r="O335" s="38">
        <v>0</v>
      </c>
      <c r="P335" s="39">
        <f t="shared" si="111"/>
        <v>0</v>
      </c>
      <c r="Q335" s="65">
        <f t="shared" si="112"/>
        <v>13000</v>
      </c>
      <c r="R335" s="88"/>
    </row>
    <row r="336" spans="1:18" x14ac:dyDescent="0.3">
      <c r="A336" s="128"/>
      <c r="B336" s="129"/>
      <c r="C336" s="119"/>
      <c r="D336" s="36"/>
      <c r="E336" s="42"/>
      <c r="F336" s="43"/>
      <c r="G336" s="98"/>
      <c r="H336" s="43"/>
      <c r="I336" s="43"/>
      <c r="J336" s="34">
        <f t="shared" si="121"/>
        <v>0</v>
      </c>
      <c r="K336" s="55"/>
      <c r="L336" s="43"/>
      <c r="M336" s="34">
        <f t="shared" si="117"/>
        <v>0</v>
      </c>
      <c r="N336" s="55"/>
      <c r="O336" s="43"/>
      <c r="P336" s="33">
        <f t="shared" si="111"/>
        <v>0</v>
      </c>
      <c r="Q336" s="64">
        <f t="shared" si="112"/>
        <v>0</v>
      </c>
      <c r="R336" s="88"/>
    </row>
    <row r="337" spans="1:18" x14ac:dyDescent="0.3">
      <c r="A337" s="128"/>
      <c r="B337" s="129" t="s">
        <v>235</v>
      </c>
      <c r="C337" s="119" t="s">
        <v>236</v>
      </c>
      <c r="D337" s="36"/>
      <c r="E337" s="37">
        <v>0</v>
      </c>
      <c r="F337" s="38">
        <v>0</v>
      </c>
      <c r="G337" s="97">
        <v>3395</v>
      </c>
      <c r="H337" s="38">
        <v>0</v>
      </c>
      <c r="I337" s="38">
        <v>0</v>
      </c>
      <c r="J337" s="40">
        <f t="shared" si="121"/>
        <v>3395</v>
      </c>
      <c r="K337" s="44">
        <v>0</v>
      </c>
      <c r="L337" s="38">
        <v>0</v>
      </c>
      <c r="M337" s="40">
        <f t="shared" si="117"/>
        <v>0</v>
      </c>
      <c r="N337" s="44">
        <v>0</v>
      </c>
      <c r="O337" s="38">
        <v>0</v>
      </c>
      <c r="P337" s="39">
        <f t="shared" si="111"/>
        <v>0</v>
      </c>
      <c r="Q337" s="65">
        <f t="shared" si="112"/>
        <v>3395</v>
      </c>
      <c r="R337" s="88"/>
    </row>
    <row r="338" spans="1:18" x14ac:dyDescent="0.3">
      <c r="A338" s="128"/>
      <c r="B338" s="129"/>
      <c r="C338" s="119"/>
      <c r="D338" s="36"/>
      <c r="E338" s="42"/>
      <c r="F338" s="43"/>
      <c r="G338" s="98"/>
      <c r="H338" s="43"/>
      <c r="I338" s="43"/>
      <c r="J338" s="34">
        <f t="shared" si="121"/>
        <v>0</v>
      </c>
      <c r="K338" s="55"/>
      <c r="L338" s="43"/>
      <c r="M338" s="34">
        <f t="shared" si="117"/>
        <v>0</v>
      </c>
      <c r="N338" s="55"/>
      <c r="O338" s="43"/>
      <c r="P338" s="33">
        <f t="shared" si="111"/>
        <v>0</v>
      </c>
      <c r="Q338" s="64">
        <f t="shared" si="112"/>
        <v>0</v>
      </c>
      <c r="R338" s="88"/>
    </row>
    <row r="339" spans="1:18" x14ac:dyDescent="0.3">
      <c r="A339" s="128"/>
      <c r="B339" s="129" t="s">
        <v>237</v>
      </c>
      <c r="C339" s="119" t="s">
        <v>238</v>
      </c>
      <c r="D339" s="36"/>
      <c r="E339" s="37">
        <v>0</v>
      </c>
      <c r="F339" s="38">
        <v>0</v>
      </c>
      <c r="G339" s="97">
        <v>14000</v>
      </c>
      <c r="H339" s="38">
        <v>0</v>
      </c>
      <c r="I339" s="38">
        <v>0</v>
      </c>
      <c r="J339" s="40">
        <f t="shared" si="121"/>
        <v>14000</v>
      </c>
      <c r="K339" s="44">
        <v>0</v>
      </c>
      <c r="L339" s="38">
        <v>0</v>
      </c>
      <c r="M339" s="40">
        <f t="shared" si="117"/>
        <v>0</v>
      </c>
      <c r="N339" s="44">
        <v>0</v>
      </c>
      <c r="O339" s="38">
        <v>0</v>
      </c>
      <c r="P339" s="39">
        <f t="shared" si="111"/>
        <v>0</v>
      </c>
      <c r="Q339" s="65">
        <f t="shared" si="112"/>
        <v>14000</v>
      </c>
      <c r="R339" s="88"/>
    </row>
    <row r="340" spans="1:18" x14ac:dyDescent="0.3">
      <c r="A340" s="128"/>
      <c r="B340" s="129"/>
      <c r="C340" s="119"/>
      <c r="D340" s="36"/>
      <c r="E340" s="42"/>
      <c r="F340" s="43"/>
      <c r="G340" s="98"/>
      <c r="H340" s="43"/>
      <c r="I340" s="43"/>
      <c r="J340" s="34">
        <f t="shared" si="121"/>
        <v>0</v>
      </c>
      <c r="K340" s="55"/>
      <c r="L340" s="43"/>
      <c r="M340" s="34">
        <f t="shared" si="117"/>
        <v>0</v>
      </c>
      <c r="N340" s="55"/>
      <c r="O340" s="43"/>
      <c r="P340" s="33">
        <f t="shared" si="111"/>
        <v>0</v>
      </c>
      <c r="Q340" s="64">
        <f t="shared" si="112"/>
        <v>0</v>
      </c>
      <c r="R340" s="88"/>
    </row>
    <row r="341" spans="1:18" hidden="1" x14ac:dyDescent="0.3">
      <c r="A341" s="128"/>
      <c r="B341" s="129" t="s">
        <v>239</v>
      </c>
      <c r="C341" s="119" t="s">
        <v>240</v>
      </c>
      <c r="D341" s="36"/>
      <c r="E341" s="37">
        <v>0</v>
      </c>
      <c r="F341" s="38">
        <v>0</v>
      </c>
      <c r="G341" s="97">
        <v>0</v>
      </c>
      <c r="H341" s="38">
        <v>0</v>
      </c>
      <c r="I341" s="38">
        <v>0</v>
      </c>
      <c r="J341" s="40">
        <f t="shared" si="121"/>
        <v>0</v>
      </c>
      <c r="K341" s="44">
        <v>0</v>
      </c>
      <c r="L341" s="38">
        <v>0</v>
      </c>
      <c r="M341" s="40">
        <f t="shared" si="117"/>
        <v>0</v>
      </c>
      <c r="N341" s="44">
        <v>0</v>
      </c>
      <c r="O341" s="38">
        <v>0</v>
      </c>
      <c r="P341" s="39">
        <f t="shared" si="111"/>
        <v>0</v>
      </c>
      <c r="Q341" s="65">
        <f t="shared" si="112"/>
        <v>0</v>
      </c>
      <c r="R341" s="88"/>
    </row>
    <row r="342" spans="1:18" hidden="1" x14ac:dyDescent="0.3">
      <c r="A342" s="128"/>
      <c r="B342" s="129"/>
      <c r="C342" s="119"/>
      <c r="D342" s="36"/>
      <c r="E342" s="42"/>
      <c r="F342" s="43"/>
      <c r="G342" s="98"/>
      <c r="H342" s="43"/>
      <c r="I342" s="43"/>
      <c r="J342" s="34">
        <f t="shared" si="121"/>
        <v>0</v>
      </c>
      <c r="K342" s="55"/>
      <c r="L342" s="43"/>
      <c r="M342" s="34">
        <f t="shared" si="117"/>
        <v>0</v>
      </c>
      <c r="N342" s="55"/>
      <c r="O342" s="43"/>
      <c r="P342" s="33">
        <f t="shared" si="111"/>
        <v>0</v>
      </c>
      <c r="Q342" s="64">
        <f t="shared" si="112"/>
        <v>0</v>
      </c>
      <c r="R342" s="88"/>
    </row>
    <row r="343" spans="1:18" x14ac:dyDescent="0.3">
      <c r="A343" s="128"/>
      <c r="B343" s="129" t="s">
        <v>241</v>
      </c>
      <c r="C343" s="119" t="s">
        <v>242</v>
      </c>
      <c r="D343" s="36"/>
      <c r="E343" s="37">
        <v>0</v>
      </c>
      <c r="F343" s="38">
        <v>0</v>
      </c>
      <c r="G343" s="97">
        <v>1200</v>
      </c>
      <c r="H343" s="38">
        <v>0</v>
      </c>
      <c r="I343" s="38">
        <v>0</v>
      </c>
      <c r="J343" s="40">
        <f t="shared" si="121"/>
        <v>1200</v>
      </c>
      <c r="K343" s="44">
        <v>0</v>
      </c>
      <c r="L343" s="38">
        <v>0</v>
      </c>
      <c r="M343" s="40">
        <f t="shared" si="117"/>
        <v>0</v>
      </c>
      <c r="N343" s="44">
        <v>0</v>
      </c>
      <c r="O343" s="38">
        <v>0</v>
      </c>
      <c r="P343" s="39">
        <f t="shared" si="111"/>
        <v>0</v>
      </c>
      <c r="Q343" s="65">
        <f t="shared" si="112"/>
        <v>1200</v>
      </c>
      <c r="R343" s="88"/>
    </row>
    <row r="344" spans="1:18" x14ac:dyDescent="0.3">
      <c r="A344" s="128"/>
      <c r="B344" s="129"/>
      <c r="C344" s="119"/>
      <c r="D344" s="36"/>
      <c r="E344" s="42"/>
      <c r="F344" s="43"/>
      <c r="G344" s="43"/>
      <c r="H344" s="43"/>
      <c r="I344" s="43"/>
      <c r="J344" s="34">
        <f t="shared" si="121"/>
        <v>0</v>
      </c>
      <c r="K344" s="55"/>
      <c r="L344" s="43"/>
      <c r="M344" s="34">
        <f t="shared" si="117"/>
        <v>0</v>
      </c>
      <c r="N344" s="55"/>
      <c r="O344" s="43"/>
      <c r="P344" s="33">
        <f t="shared" si="111"/>
        <v>0</v>
      </c>
      <c r="Q344" s="64">
        <f t="shared" si="112"/>
        <v>0</v>
      </c>
      <c r="R344" s="88"/>
    </row>
    <row r="345" spans="1:18" x14ac:dyDescent="0.3">
      <c r="A345" s="128" t="s">
        <v>198</v>
      </c>
      <c r="B345" s="129"/>
      <c r="C345" s="119" t="s">
        <v>243</v>
      </c>
      <c r="D345" s="36"/>
      <c r="E345" s="37">
        <v>0</v>
      </c>
      <c r="F345" s="38">
        <v>0</v>
      </c>
      <c r="G345" s="38">
        <v>0</v>
      </c>
      <c r="H345" s="38">
        <v>10152</v>
      </c>
      <c r="I345" s="38">
        <v>0</v>
      </c>
      <c r="J345" s="40">
        <f t="shared" si="121"/>
        <v>10152</v>
      </c>
      <c r="K345" s="44">
        <v>0</v>
      </c>
      <c r="L345" s="38">
        <v>0</v>
      </c>
      <c r="M345" s="40">
        <f t="shared" si="117"/>
        <v>0</v>
      </c>
      <c r="N345" s="44">
        <v>0</v>
      </c>
      <c r="O345" s="38">
        <v>0</v>
      </c>
      <c r="P345" s="39">
        <f t="shared" si="111"/>
        <v>0</v>
      </c>
      <c r="Q345" s="65">
        <f t="shared" si="112"/>
        <v>10152</v>
      </c>
      <c r="R345" s="88"/>
    </row>
    <row r="346" spans="1:18" x14ac:dyDescent="0.3">
      <c r="A346" s="128"/>
      <c r="B346" s="129"/>
      <c r="C346" s="119"/>
      <c r="D346" s="36"/>
      <c r="E346" s="42"/>
      <c r="F346" s="43"/>
      <c r="G346" s="43"/>
      <c r="H346" s="43"/>
      <c r="I346" s="43"/>
      <c r="J346" s="34">
        <f t="shared" si="121"/>
        <v>0</v>
      </c>
      <c r="K346" s="55"/>
      <c r="L346" s="43"/>
      <c r="M346" s="34">
        <f t="shared" si="117"/>
        <v>0</v>
      </c>
      <c r="N346" s="55"/>
      <c r="O346" s="43"/>
      <c r="P346" s="33">
        <f t="shared" si="111"/>
        <v>0</v>
      </c>
      <c r="Q346" s="64">
        <f t="shared" si="112"/>
        <v>0</v>
      </c>
      <c r="R346" s="88"/>
    </row>
    <row r="347" spans="1:18" x14ac:dyDescent="0.3">
      <c r="A347" s="128" t="s">
        <v>198</v>
      </c>
      <c r="B347" s="129"/>
      <c r="C347" s="119" t="s">
        <v>268</v>
      </c>
      <c r="D347" s="36"/>
      <c r="E347" s="37">
        <v>0</v>
      </c>
      <c r="F347" s="38">
        <v>0</v>
      </c>
      <c r="G347" s="38">
        <v>0</v>
      </c>
      <c r="H347" s="38">
        <v>989</v>
      </c>
      <c r="I347" s="38">
        <v>0</v>
      </c>
      <c r="J347" s="40">
        <f t="shared" si="121"/>
        <v>989</v>
      </c>
      <c r="K347" s="44">
        <v>0</v>
      </c>
      <c r="L347" s="38">
        <v>0</v>
      </c>
      <c r="M347" s="40">
        <f t="shared" si="117"/>
        <v>0</v>
      </c>
      <c r="N347" s="44">
        <v>0</v>
      </c>
      <c r="O347" s="38">
        <v>0</v>
      </c>
      <c r="P347" s="39">
        <f t="shared" si="111"/>
        <v>0</v>
      </c>
      <c r="Q347" s="65">
        <f t="shared" si="112"/>
        <v>989</v>
      </c>
      <c r="R347" s="88"/>
    </row>
    <row r="348" spans="1:18" x14ac:dyDescent="0.3">
      <c r="A348" s="128"/>
      <c r="B348" s="129"/>
      <c r="C348" s="119"/>
      <c r="D348" s="36"/>
      <c r="E348" s="42"/>
      <c r="F348" s="43"/>
      <c r="G348" s="43"/>
      <c r="H348" s="43"/>
      <c r="I348" s="43"/>
      <c r="J348" s="34">
        <f t="shared" si="121"/>
        <v>0</v>
      </c>
      <c r="K348" s="55"/>
      <c r="L348" s="43"/>
      <c r="M348" s="34">
        <f t="shared" si="117"/>
        <v>0</v>
      </c>
      <c r="N348" s="55"/>
      <c r="O348" s="43"/>
      <c r="P348" s="33">
        <f t="shared" si="111"/>
        <v>0</v>
      </c>
      <c r="Q348" s="64">
        <f t="shared" si="112"/>
        <v>0</v>
      </c>
      <c r="R348" s="88"/>
    </row>
    <row r="349" spans="1:18" hidden="1" x14ac:dyDescent="0.3">
      <c r="A349" s="128" t="s">
        <v>198</v>
      </c>
      <c r="B349" s="129"/>
      <c r="C349" s="119" t="s">
        <v>197</v>
      </c>
      <c r="D349" s="36" t="s">
        <v>112</v>
      </c>
      <c r="E349" s="37">
        <v>0</v>
      </c>
      <c r="F349" s="38">
        <v>0</v>
      </c>
      <c r="G349" s="38">
        <v>0</v>
      </c>
      <c r="H349" s="38">
        <v>0</v>
      </c>
      <c r="I349" s="38">
        <v>0</v>
      </c>
      <c r="J349" s="40">
        <f t="shared" ref="J349" si="126">SUM(E349:I349)</f>
        <v>0</v>
      </c>
      <c r="K349" s="44">
        <v>0</v>
      </c>
      <c r="L349" s="38">
        <v>0</v>
      </c>
      <c r="M349" s="40">
        <f t="shared" ref="M349" si="127">SUM(K349:L349)</f>
        <v>0</v>
      </c>
      <c r="N349" s="44">
        <v>0</v>
      </c>
      <c r="O349" s="38">
        <v>0</v>
      </c>
      <c r="P349" s="39">
        <f t="shared" ref="P349" si="128">SUM(N349:O349)</f>
        <v>0</v>
      </c>
      <c r="Q349" s="65">
        <f t="shared" si="112"/>
        <v>0</v>
      </c>
      <c r="R349" s="88"/>
    </row>
    <row r="350" spans="1:18" ht="14.4" hidden="1" thickBot="1" x14ac:dyDescent="0.35">
      <c r="A350" s="133"/>
      <c r="B350" s="134"/>
      <c r="C350" s="135"/>
      <c r="D350" s="66"/>
      <c r="E350" s="51"/>
      <c r="F350" s="45"/>
      <c r="G350" s="45"/>
      <c r="H350" s="45"/>
      <c r="I350" s="45"/>
      <c r="J350" s="24">
        <f>SUM(E350:I350)</f>
        <v>0</v>
      </c>
      <c r="K350" s="56"/>
      <c r="L350" s="45"/>
      <c r="M350" s="24">
        <f>SUM(K350:L350)</f>
        <v>0</v>
      </c>
      <c r="N350" s="56"/>
      <c r="O350" s="45"/>
      <c r="P350" s="23">
        <f>SUM(N350:O350)</f>
        <v>0</v>
      </c>
      <c r="Q350" s="62">
        <f t="shared" si="112"/>
        <v>0</v>
      </c>
      <c r="R350" s="88"/>
    </row>
  </sheetData>
  <mergeCells count="555"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D289:D290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3:A334"/>
    <mergeCell ref="B333:B334"/>
    <mergeCell ref="C333:C334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R280:R281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D243:D244"/>
    <mergeCell ref="R251:R252"/>
    <mergeCell ref="A255:A256"/>
    <mergeCell ref="B255:B256"/>
    <mergeCell ref="C255:C256"/>
    <mergeCell ref="D268:D269"/>
    <mergeCell ref="D270:D271"/>
    <mergeCell ref="R274:R275"/>
    <mergeCell ref="A276:A277"/>
    <mergeCell ref="B276:B277"/>
    <mergeCell ref="C276:C277"/>
    <mergeCell ref="C274:C275"/>
    <mergeCell ref="C268:C269"/>
    <mergeCell ref="A270:A271"/>
    <mergeCell ref="B270:B271"/>
    <mergeCell ref="C270:C271"/>
    <mergeCell ref="D194:D195"/>
    <mergeCell ref="R206:R207"/>
    <mergeCell ref="D228:D229"/>
    <mergeCell ref="A230:A231"/>
    <mergeCell ref="B230:B231"/>
    <mergeCell ref="C230:C231"/>
    <mergeCell ref="A232:A233"/>
    <mergeCell ref="B232:B233"/>
    <mergeCell ref="C232:C233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A208:A209"/>
    <mergeCell ref="B208:B209"/>
    <mergeCell ref="C208:C209"/>
    <mergeCell ref="A210:A211"/>
    <mergeCell ref="B210:B211"/>
    <mergeCell ref="C210:C211"/>
    <mergeCell ref="A189:A190"/>
    <mergeCell ref="B189:B190"/>
    <mergeCell ref="C189:C190"/>
    <mergeCell ref="D189:D190"/>
    <mergeCell ref="R189:R190"/>
    <mergeCell ref="A191:A192"/>
    <mergeCell ref="B191:B192"/>
    <mergeCell ref="C191:C192"/>
    <mergeCell ref="D191:D192"/>
    <mergeCell ref="R16:R17"/>
    <mergeCell ref="R49:R50"/>
    <mergeCell ref="R66:R67"/>
    <mergeCell ref="R78:R79"/>
    <mergeCell ref="R89:R90"/>
    <mergeCell ref="R118:R119"/>
    <mergeCell ref="R126:R127"/>
    <mergeCell ref="R150:R151"/>
    <mergeCell ref="R161:R162"/>
    <mergeCell ref="A309:A310"/>
    <mergeCell ref="B309:B310"/>
    <mergeCell ref="C331:C332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C303:C304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303:A304"/>
    <mergeCell ref="B303:B304"/>
    <mergeCell ref="C289:C290"/>
    <mergeCell ref="A291:A292"/>
    <mergeCell ref="B291:B292"/>
    <mergeCell ref="C291:C292"/>
    <mergeCell ref="A289:B290"/>
    <mergeCell ref="A280:A281"/>
    <mergeCell ref="B280:B281"/>
    <mergeCell ref="C280:C281"/>
    <mergeCell ref="A272:A273"/>
    <mergeCell ref="B272:B273"/>
    <mergeCell ref="C272:C273"/>
    <mergeCell ref="A274:A275"/>
    <mergeCell ref="B274:B275"/>
    <mergeCell ref="A278:A279"/>
    <mergeCell ref="B278:B279"/>
    <mergeCell ref="C278:C279"/>
    <mergeCell ref="A263:A264"/>
    <mergeCell ref="B263:B264"/>
    <mergeCell ref="C263:C264"/>
    <mergeCell ref="A265:A266"/>
    <mergeCell ref="B265:B266"/>
    <mergeCell ref="C265:C266"/>
    <mergeCell ref="A268:B269"/>
    <mergeCell ref="A249:A250"/>
    <mergeCell ref="B249:B250"/>
    <mergeCell ref="C249:C250"/>
    <mergeCell ref="A251:A252"/>
    <mergeCell ref="B251:B252"/>
    <mergeCell ref="C251:C252"/>
    <mergeCell ref="A253:A254"/>
    <mergeCell ref="B253:B254"/>
    <mergeCell ref="C253:C254"/>
    <mergeCell ref="A257:A258"/>
    <mergeCell ref="B257:B258"/>
    <mergeCell ref="C257:C258"/>
    <mergeCell ref="A259:A260"/>
    <mergeCell ref="B259:B260"/>
    <mergeCell ref="C259:C260"/>
    <mergeCell ref="A261:A262"/>
    <mergeCell ref="B261:B262"/>
    <mergeCell ref="C261:C262"/>
    <mergeCell ref="A247:A248"/>
    <mergeCell ref="B247:B248"/>
    <mergeCell ref="C247:C248"/>
    <mergeCell ref="C243:C244"/>
    <mergeCell ref="A245:A246"/>
    <mergeCell ref="B245:B246"/>
    <mergeCell ref="C245:C246"/>
    <mergeCell ref="A236:A237"/>
    <mergeCell ref="B236:B237"/>
    <mergeCell ref="C236:C237"/>
    <mergeCell ref="A238:A239"/>
    <mergeCell ref="B238:B239"/>
    <mergeCell ref="C238:C239"/>
    <mergeCell ref="A240:A241"/>
    <mergeCell ref="B240:B241"/>
    <mergeCell ref="C240:C241"/>
    <mergeCell ref="A243:B244"/>
    <mergeCell ref="A234:A235"/>
    <mergeCell ref="B234:B235"/>
    <mergeCell ref="C234:C235"/>
    <mergeCell ref="A222:A223"/>
    <mergeCell ref="B222:B223"/>
    <mergeCell ref="C222:C223"/>
    <mergeCell ref="A212:A213"/>
    <mergeCell ref="B212:B213"/>
    <mergeCell ref="C212:C213"/>
    <mergeCell ref="A214:A215"/>
    <mergeCell ref="B214:B215"/>
    <mergeCell ref="C214:C215"/>
    <mergeCell ref="A220:A221"/>
    <mergeCell ref="B220:B221"/>
    <mergeCell ref="C220:C221"/>
    <mergeCell ref="A216:A217"/>
    <mergeCell ref="B216:B217"/>
    <mergeCell ref="C216:C217"/>
    <mergeCell ref="A218:A219"/>
    <mergeCell ref="B218:B219"/>
    <mergeCell ref="C218:C219"/>
    <mergeCell ref="A202:A203"/>
    <mergeCell ref="B202:B203"/>
    <mergeCell ref="C202:C203"/>
    <mergeCell ref="A206:A207"/>
    <mergeCell ref="B206:B207"/>
    <mergeCell ref="C206:C207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194:C195"/>
    <mergeCell ref="A196:A197"/>
    <mergeCell ref="B196:B197"/>
    <mergeCell ref="C196:C197"/>
    <mergeCell ref="A194:B195"/>
    <mergeCell ref="A177:A178"/>
    <mergeCell ref="B177:B178"/>
    <mergeCell ref="C177:C178"/>
    <mergeCell ref="D177:D178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B183:B184"/>
    <mergeCell ref="C183:C184"/>
    <mergeCell ref="D183:D184"/>
    <mergeCell ref="A183:A184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D8:D9"/>
    <mergeCell ref="D36:D37"/>
    <mergeCell ref="C89:C90"/>
    <mergeCell ref="D116:D117"/>
    <mergeCell ref="D22:D23"/>
    <mergeCell ref="D39:D40"/>
    <mergeCell ref="D28:D29"/>
    <mergeCell ref="D135:D136"/>
    <mergeCell ref="D148:D149"/>
    <mergeCell ref="D139:D140"/>
    <mergeCell ref="D141:D142"/>
    <mergeCell ref="D159:D16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9" t="s">
        <v>302</v>
      </c>
      <c r="B1" s="149"/>
      <c r="C1" s="149"/>
      <c r="D1" s="150"/>
      <c r="E1" s="153" t="s">
        <v>0</v>
      </c>
      <c r="F1" s="154"/>
      <c r="G1" s="154"/>
      <c r="H1" s="154"/>
      <c r="I1" s="154"/>
      <c r="J1" s="154"/>
      <c r="K1" s="154" t="s">
        <v>1</v>
      </c>
      <c r="L1" s="154"/>
      <c r="M1" s="154"/>
      <c r="N1" s="154" t="s">
        <v>2</v>
      </c>
      <c r="O1" s="154"/>
      <c r="P1" s="154"/>
      <c r="Q1" s="139" t="s">
        <v>3</v>
      </c>
      <c r="R1" s="106"/>
    </row>
    <row r="2" spans="1:20" s="1" customFormat="1" ht="14.4" x14ac:dyDescent="0.3">
      <c r="A2" s="149"/>
      <c r="B2" s="149"/>
      <c r="C2" s="149"/>
      <c r="D2" s="150"/>
      <c r="E2" s="141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40"/>
      <c r="R2" s="106"/>
    </row>
    <row r="3" spans="1:20" s="1" customFormat="1" ht="15" thickBot="1" x14ac:dyDescent="0.35">
      <c r="A3" s="151"/>
      <c r="B3" s="151"/>
      <c r="C3" s="151"/>
      <c r="D3" s="152"/>
      <c r="E3" s="142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6"/>
    </row>
    <row r="4" spans="1:20" ht="14.4" x14ac:dyDescent="0.3">
      <c r="A4" s="145" t="s">
        <v>303</v>
      </c>
      <c r="B4" s="146"/>
      <c r="C4" s="124" t="s">
        <v>6</v>
      </c>
      <c r="D4" s="3" t="s">
        <v>7</v>
      </c>
      <c r="E4" s="4">
        <f t="shared" ref="E4:I5" si="0">E6+E39+E58+E85+E96+E109+E116+E135+E148+E159+E194+E243+E268+E289</f>
        <v>941725</v>
      </c>
      <c r="F4" s="5">
        <f t="shared" si="0"/>
        <v>340315</v>
      </c>
      <c r="G4" s="5">
        <f t="shared" si="0"/>
        <v>1289253</v>
      </c>
      <c r="H4" s="5">
        <f t="shared" si="0"/>
        <v>203706</v>
      </c>
      <c r="I4" s="5">
        <f t="shared" si="0"/>
        <v>21867</v>
      </c>
      <c r="J4" s="6">
        <f t="shared" ref="J4:J9" si="1">SUM(E4:I4)</f>
        <v>2796866</v>
      </c>
      <c r="K4" s="5">
        <f>K6+K39+K58+K85+K96+K109+K116+K135+K148+K159+K194+K243+K268+K289</f>
        <v>576847</v>
      </c>
      <c r="L4" s="5">
        <f>L6+L39+L58+L85+L96+L109+L116+L135+L148+L159+L194+L243+L268+L289</f>
        <v>0</v>
      </c>
      <c r="M4" s="5">
        <f>SUM(K4:L4)</f>
        <v>576847</v>
      </c>
      <c r="N4" s="5">
        <f>N6+N39+N58+N85+N96+N109+N116+N135+N148+N159+N194+N243+N268+N289</f>
        <v>0</v>
      </c>
      <c r="O4" s="7">
        <f>O6+O39+O58+O85+O96+O109+O116+O135+O148+O159+O194+O243+O268+O289</f>
        <v>176042</v>
      </c>
      <c r="P4" s="7">
        <f>SUM(N4:O4)</f>
        <v>176042</v>
      </c>
      <c r="Q4" s="8">
        <f>P4+M4+J4</f>
        <v>3549755</v>
      </c>
      <c r="R4" s="107"/>
      <c r="T4" s="10"/>
    </row>
    <row r="5" spans="1:20" ht="15" thickBot="1" x14ac:dyDescent="0.35">
      <c r="A5" s="147"/>
      <c r="B5" s="148"/>
      <c r="C5" s="12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K7+K40+K59+K86+K97+K110+K117+K136+K149+K160+K195+K244+K269+K290</f>
        <v>0</v>
      </c>
      <c r="L5" s="13">
        <f>L7+L40+L59+L86+L97+L110+L117+L136+L149+L160+L195+L244+L269+L290</f>
        <v>0</v>
      </c>
      <c r="M5" s="13">
        <f>SUM(K5:L5)</f>
        <v>0</v>
      </c>
      <c r="N5" s="13">
        <f>N7+N40+N59+N86+N97+N110+N117+N136+N149+N160+N195+N244+N269+N290</f>
        <v>0</v>
      </c>
      <c r="O5" s="13">
        <f>O7+O40+O59+O86+O97+O110+O117+O136+O149+O160+O195+O244+O269+O290</f>
        <v>0</v>
      </c>
      <c r="P5" s="14">
        <f>SUM(N5:O5)</f>
        <v>0</v>
      </c>
      <c r="Q5" s="15">
        <f>P5+M5+J5</f>
        <v>0</v>
      </c>
      <c r="R5" s="107"/>
    </row>
    <row r="6" spans="1:20" x14ac:dyDescent="0.3">
      <c r="A6" s="120" t="s">
        <v>8</v>
      </c>
      <c r="B6" s="121"/>
      <c r="C6" s="124" t="s">
        <v>9</v>
      </c>
      <c r="D6" s="126"/>
      <c r="E6" s="16">
        <f t="shared" ref="E6:I7" si="2">E8+E14+E16+E18+E20+E22+E34+E36</f>
        <v>29697</v>
      </c>
      <c r="F6" s="17">
        <f t="shared" si="2"/>
        <v>14176</v>
      </c>
      <c r="G6" s="17">
        <f t="shared" si="2"/>
        <v>83166</v>
      </c>
      <c r="H6" s="17">
        <f t="shared" si="2"/>
        <v>109</v>
      </c>
      <c r="I6" s="17">
        <f t="shared" si="2"/>
        <v>0</v>
      </c>
      <c r="J6" s="18">
        <f t="shared" si="1"/>
        <v>127148</v>
      </c>
      <c r="K6" s="16">
        <f>K8+K14+K16+K18+K20+K22+K34+K36</f>
        <v>5000</v>
      </c>
      <c r="L6" s="17">
        <f>L8+L14+L16+L18+L20+L22+L34+L36</f>
        <v>0</v>
      </c>
      <c r="M6" s="18">
        <f t="shared" ref="M6:M37" si="3">SUM(K6:L6)</f>
        <v>5000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132148</v>
      </c>
      <c r="R6" s="88"/>
    </row>
    <row r="7" spans="1:20" ht="14.4" thickBot="1" x14ac:dyDescent="0.35">
      <c r="A7" s="122"/>
      <c r="B7" s="123"/>
      <c r="C7" s="125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6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5" si="5">SUM(N8:O8)</f>
        <v>0</v>
      </c>
      <c r="Q8" s="20">
        <f t="shared" ref="Q8:Q37" si="6">P8+M8+J8</f>
        <v>61532</v>
      </c>
      <c r="R8" s="88"/>
    </row>
    <row r="9" spans="1:20" x14ac:dyDescent="0.3">
      <c r="A9" s="128"/>
      <c r="B9" s="129"/>
      <c r="C9" s="119"/>
      <c r="D9" s="130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28"/>
      <c r="B10" s="129" t="s">
        <v>12</v>
      </c>
      <c r="C10" s="119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7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28"/>
      <c r="B11" s="129"/>
      <c r="C11" s="119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28"/>
      <c r="B12" s="129" t="s">
        <v>14</v>
      </c>
      <c r="C12" s="119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28"/>
      <c r="B13" s="129"/>
      <c r="C13" s="119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28" t="s">
        <v>16</v>
      </c>
      <c r="B14" s="129"/>
      <c r="C14" s="119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28"/>
      <c r="B15" s="129"/>
      <c r="C15" s="119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28" t="s">
        <v>19</v>
      </c>
      <c r="B16" s="129"/>
      <c r="C16" s="119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28" t="s">
        <v>19</v>
      </c>
      <c r="S16" s="104">
        <f>Q16+Q18</f>
        <v>13020</v>
      </c>
    </row>
    <row r="17" spans="1:19" x14ac:dyDescent="0.3">
      <c r="A17" s="128"/>
      <c r="B17" s="129"/>
      <c r="C17" s="119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28"/>
      <c r="S17" s="105">
        <f>Q17+Q19</f>
        <v>0</v>
      </c>
    </row>
    <row r="18" spans="1:19" x14ac:dyDescent="0.3">
      <c r="A18" s="128" t="s">
        <v>19</v>
      </c>
      <c r="B18" s="129"/>
      <c r="C18" s="119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28"/>
      <c r="B19" s="129"/>
      <c r="C19" s="119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28" t="s">
        <v>24</v>
      </c>
      <c r="B20" s="129"/>
      <c r="C20" s="119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28"/>
      <c r="B21" s="129"/>
      <c r="C21" s="119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28" t="s">
        <v>27</v>
      </c>
      <c r="B22" s="129"/>
      <c r="C22" s="119" t="s">
        <v>28</v>
      </c>
      <c r="D22" s="130"/>
      <c r="E22" s="37">
        <f>E24+E26+E28+E30+E32</f>
        <v>0</v>
      </c>
      <c r="F22" s="38">
        <f>F24+F26+F28+F30+F32</f>
        <v>0</v>
      </c>
      <c r="G22" s="38">
        <f>G24+G26+G28+G30+G32</f>
        <v>39000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39000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1">
        <f>Q24+Q26+Q28+Q30+Q32</f>
        <v>39000</v>
      </c>
      <c r="R22" s="88"/>
    </row>
    <row r="23" spans="1:19" x14ac:dyDescent="0.3">
      <c r="A23" s="128"/>
      <c r="B23" s="129"/>
      <c r="C23" s="119"/>
      <c r="D23" s="13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  <c r="R23" s="88"/>
    </row>
    <row r="24" spans="1:19" ht="13.8" customHeight="1" x14ac:dyDescent="0.3">
      <c r="A24" s="128"/>
      <c r="B24" s="129" t="s">
        <v>29</v>
      </c>
      <c r="C24" s="113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28"/>
      <c r="B25" s="129"/>
      <c r="C25" s="114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28"/>
      <c r="B26" s="129" t="s">
        <v>29</v>
      </c>
      <c r="C26" s="119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28"/>
      <c r="B27" s="129"/>
      <c r="C27" s="119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28"/>
      <c r="B28" s="129" t="s">
        <v>32</v>
      </c>
      <c r="C28" s="113" t="s">
        <v>306</v>
      </c>
      <c r="D28" s="130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28"/>
      <c r="B29" s="129"/>
      <c r="C29" s="114"/>
      <c r="D29" s="130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28"/>
      <c r="B30" s="129" t="s">
        <v>300</v>
      </c>
      <c r="C30" s="119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x14ac:dyDescent="0.3">
      <c r="A31" s="128"/>
      <c r="B31" s="129"/>
      <c r="C31" s="119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x14ac:dyDescent="0.3">
      <c r="A32" s="128"/>
      <c r="B32" s="129" t="s">
        <v>287</v>
      </c>
      <c r="C32" s="119" t="s">
        <v>288</v>
      </c>
      <c r="D32" s="36" t="s">
        <v>30</v>
      </c>
      <c r="E32" s="37">
        <v>0</v>
      </c>
      <c r="F32" s="38">
        <v>0</v>
      </c>
      <c r="G32" s="38">
        <v>26000</v>
      </c>
      <c r="H32" s="38">
        <v>0</v>
      </c>
      <c r="I32" s="38">
        <v>0</v>
      </c>
      <c r="J32" s="39">
        <f t="shared" si="7"/>
        <v>26000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26000</v>
      </c>
      <c r="R32" s="88"/>
    </row>
    <row r="33" spans="1:18" x14ac:dyDescent="0.3">
      <c r="A33" s="128"/>
      <c r="B33" s="129"/>
      <c r="C33" s="119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hidden="1" x14ac:dyDescent="0.3">
      <c r="A34" s="128" t="s">
        <v>33</v>
      </c>
      <c r="B34" s="129"/>
      <c r="C34" s="119" t="s">
        <v>34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  <c r="R34" s="88"/>
    </row>
    <row r="35" spans="1:18" hidden="1" x14ac:dyDescent="0.3">
      <c r="A35" s="128"/>
      <c r="B35" s="129"/>
      <c r="C35" s="11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  <c r="R35" s="88"/>
    </row>
    <row r="36" spans="1:18" x14ac:dyDescent="0.3">
      <c r="A36" s="128" t="s">
        <v>35</v>
      </c>
      <c r="B36" s="129"/>
      <c r="C36" s="119" t="s">
        <v>36</v>
      </c>
      <c r="D36" s="13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  <c r="R36" s="88"/>
    </row>
    <row r="37" spans="1:18" ht="14.4" thickBot="1" x14ac:dyDescent="0.35">
      <c r="A37" s="133"/>
      <c r="B37" s="134"/>
      <c r="C37" s="135"/>
      <c r="D37" s="127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25">
        <f t="shared" si="6"/>
        <v>0</v>
      </c>
      <c r="R37" s="88"/>
    </row>
    <row r="38" spans="1:18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8"/>
    </row>
    <row r="39" spans="1:18" x14ac:dyDescent="0.3">
      <c r="A39" s="120" t="s">
        <v>37</v>
      </c>
      <c r="B39" s="121"/>
      <c r="C39" s="124" t="s">
        <v>38</v>
      </c>
      <c r="D39" s="126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15935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15935</v>
      </c>
      <c r="R39" s="88"/>
    </row>
    <row r="40" spans="1:18" ht="14.4" thickBot="1" x14ac:dyDescent="0.35">
      <c r="A40" s="122"/>
      <c r="B40" s="123"/>
      <c r="C40" s="125"/>
      <c r="D40" s="127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  <c r="R40" s="88"/>
    </row>
    <row r="41" spans="1:18" x14ac:dyDescent="0.3">
      <c r="A41" s="116" t="s">
        <v>39</v>
      </c>
      <c r="B41" s="116"/>
      <c r="C41" s="114" t="s">
        <v>40</v>
      </c>
      <c r="D41" s="49" t="s">
        <v>41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  <c r="R41" s="88"/>
    </row>
    <row r="42" spans="1:18" x14ac:dyDescent="0.3">
      <c r="A42" s="129"/>
      <c r="B42" s="129"/>
      <c r="C42" s="119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  <c r="R42" s="88"/>
    </row>
    <row r="43" spans="1:18" x14ac:dyDescent="0.3">
      <c r="A43" s="129" t="s">
        <v>42</v>
      </c>
      <c r="B43" s="129"/>
      <c r="C43" s="119" t="s">
        <v>43</v>
      </c>
      <c r="D43" s="130"/>
      <c r="E43" s="37">
        <f t="shared" ref="E43:P43" si="15">E45+E47</f>
        <v>0</v>
      </c>
      <c r="F43" s="38">
        <v>235</v>
      </c>
      <c r="G43" s="38">
        <v>1300</v>
      </c>
      <c r="H43" s="38">
        <f t="shared" si="15"/>
        <v>0</v>
      </c>
      <c r="I43" s="38">
        <f t="shared" si="15"/>
        <v>0</v>
      </c>
      <c r="J43" s="29">
        <f t="shared" si="11"/>
        <v>1535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1535</v>
      </c>
      <c r="R43" s="88"/>
    </row>
    <row r="44" spans="1:18" x14ac:dyDescent="0.3">
      <c r="A44" s="129"/>
      <c r="B44" s="129"/>
      <c r="C44" s="119"/>
      <c r="D44" s="130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  <c r="R44" s="88"/>
    </row>
    <row r="45" spans="1:18" hidden="1" x14ac:dyDescent="0.3">
      <c r="A45" s="129"/>
      <c r="B45" s="129" t="s">
        <v>44</v>
      </c>
      <c r="C45" s="119" t="s">
        <v>45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  <c r="R45" s="88"/>
    </row>
    <row r="46" spans="1:18" hidden="1" x14ac:dyDescent="0.3">
      <c r="A46" s="129"/>
      <c r="B46" s="129"/>
      <c r="C46" s="11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  <c r="R46" s="88"/>
    </row>
    <row r="47" spans="1:18" hidden="1" x14ac:dyDescent="0.3">
      <c r="A47" s="129"/>
      <c r="B47" s="129" t="s">
        <v>46</v>
      </c>
      <c r="C47" s="119" t="s">
        <v>47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  <c r="R47" s="88"/>
    </row>
    <row r="48" spans="1:18" hidden="1" x14ac:dyDescent="0.3">
      <c r="A48" s="129"/>
      <c r="B48" s="129"/>
      <c r="C48" s="11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  <c r="R48" s="88"/>
    </row>
    <row r="49" spans="1:19" x14ac:dyDescent="0.3">
      <c r="A49" s="129" t="s">
        <v>48</v>
      </c>
      <c r="B49" s="129"/>
      <c r="C49" s="119" t="s">
        <v>49</v>
      </c>
      <c r="D49" s="36" t="s">
        <v>41</v>
      </c>
      <c r="E49" s="37">
        <v>0</v>
      </c>
      <c r="F49" s="38">
        <v>0</v>
      </c>
      <c r="G49" s="38">
        <v>300</v>
      </c>
      <c r="H49" s="38">
        <v>0</v>
      </c>
      <c r="I49" s="38">
        <v>0</v>
      </c>
      <c r="J49" s="29">
        <f t="shared" si="11"/>
        <v>300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300</v>
      </c>
      <c r="R49" s="129" t="s">
        <v>48</v>
      </c>
      <c r="S49" s="104">
        <f>Q49+Q51</f>
        <v>5300</v>
      </c>
    </row>
    <row r="50" spans="1:19" x14ac:dyDescent="0.3">
      <c r="A50" s="129"/>
      <c r="B50" s="129"/>
      <c r="C50" s="119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  <c r="R50" s="129"/>
      <c r="S50" s="105">
        <f>Q50+Q52</f>
        <v>0</v>
      </c>
    </row>
    <row r="51" spans="1:19" x14ac:dyDescent="0.3">
      <c r="A51" s="129" t="s">
        <v>48</v>
      </c>
      <c r="B51" s="129"/>
      <c r="C51" s="119" t="s">
        <v>50</v>
      </c>
      <c r="D51" s="36" t="s">
        <v>51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  <c r="R51" s="88"/>
    </row>
    <row r="52" spans="1:19" x14ac:dyDescent="0.3">
      <c r="A52" s="129"/>
      <c r="B52" s="129"/>
      <c r="C52" s="119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  <c r="R52" s="88"/>
    </row>
    <row r="53" spans="1:19" x14ac:dyDescent="0.3">
      <c r="A53" s="129" t="s">
        <v>52</v>
      </c>
      <c r="B53" s="129"/>
      <c r="C53" s="119" t="s">
        <v>53</v>
      </c>
      <c r="D53" s="36" t="s">
        <v>41</v>
      </c>
      <c r="E53" s="37">
        <v>0</v>
      </c>
      <c r="F53" s="38">
        <v>0</v>
      </c>
      <c r="G53" s="38">
        <v>4500</v>
      </c>
      <c r="H53" s="38">
        <v>0</v>
      </c>
      <c r="I53" s="38">
        <v>0</v>
      </c>
      <c r="J53" s="29">
        <f t="shared" si="11"/>
        <v>4500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4500</v>
      </c>
      <c r="R53" s="88"/>
    </row>
    <row r="54" spans="1:19" x14ac:dyDescent="0.3">
      <c r="A54" s="129"/>
      <c r="B54" s="129"/>
      <c r="C54" s="119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  <c r="R54" s="88"/>
    </row>
    <row r="55" spans="1:19" x14ac:dyDescent="0.3">
      <c r="A55" s="129" t="s">
        <v>54</v>
      </c>
      <c r="B55" s="129"/>
      <c r="C55" s="119" t="s">
        <v>55</v>
      </c>
      <c r="D55" s="36" t="s">
        <v>56</v>
      </c>
      <c r="E55" s="37">
        <v>0</v>
      </c>
      <c r="F55" s="38">
        <v>0</v>
      </c>
      <c r="G55" s="38">
        <v>1600</v>
      </c>
      <c r="H55" s="38">
        <v>0</v>
      </c>
      <c r="I55" s="38">
        <v>0</v>
      </c>
      <c r="J55" s="29">
        <f t="shared" si="11"/>
        <v>1600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1600</v>
      </c>
      <c r="R55" s="88"/>
    </row>
    <row r="56" spans="1:19" ht="14.4" thickBot="1" x14ac:dyDescent="0.35">
      <c r="A56" s="134"/>
      <c r="B56" s="134"/>
      <c r="C56" s="135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  <c r="R56" s="88"/>
    </row>
    <row r="57" spans="1:19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8"/>
    </row>
    <row r="58" spans="1:19" x14ac:dyDescent="0.3">
      <c r="A58" s="120" t="s">
        <v>57</v>
      </c>
      <c r="B58" s="121"/>
      <c r="C58" s="124" t="s">
        <v>58</v>
      </c>
      <c r="D58" s="126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68684</v>
      </c>
      <c r="H58" s="17">
        <f>H60+H62+H64+H66+H68+H70+H72+H74+H76+H78+H80+H82</f>
        <v>0</v>
      </c>
      <c r="I58" s="17">
        <f>I60+I62+I64+I66+I68+I70+I72+I74+I76+I78+I80+I82</f>
        <v>1</v>
      </c>
      <c r="J58" s="19">
        <f t="shared" ref="J58:J83" si="16">SUM(E58:I58)</f>
        <v>69078</v>
      </c>
      <c r="K58" s="52">
        <f>K60+K62+K64+K66+K68+K70+K72+K74+K76+K78+K80+K82</f>
        <v>11766</v>
      </c>
      <c r="L58" s="17">
        <f>L60+L62+L64+L66+L68+L70+L72+L74+L76+L78+L80+L82</f>
        <v>0</v>
      </c>
      <c r="M58" s="19">
        <f t="shared" ref="M58:M83" si="17">SUM(K58:L58)</f>
        <v>11766</v>
      </c>
      <c r="N58" s="52">
        <f>N60+N62+N64+N66+N68+N70+N72+N74+N76+N78+N80+N82</f>
        <v>0</v>
      </c>
      <c r="O58" s="17">
        <f>O60+O62+O64+O66+O68+O70+O72+O74+O76+O78+O80+O82</f>
        <v>0</v>
      </c>
      <c r="P58" s="19">
        <f t="shared" ref="P58:P83" si="18">SUM(N58:O58)</f>
        <v>0</v>
      </c>
      <c r="Q58" s="20">
        <f t="shared" ref="Q58:Q83" si="19">P58+M58+J58</f>
        <v>80844</v>
      </c>
      <c r="R58" s="88"/>
    </row>
    <row r="59" spans="1:19" ht="14.4" thickBot="1" x14ac:dyDescent="0.35">
      <c r="A59" s="122"/>
      <c r="B59" s="123"/>
      <c r="C59" s="125"/>
      <c r="D59" s="127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0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0</v>
      </c>
      <c r="P59" s="24">
        <f t="shared" si="18"/>
        <v>0</v>
      </c>
      <c r="Q59" s="25">
        <f t="shared" si="19"/>
        <v>0</v>
      </c>
      <c r="R59" s="88"/>
    </row>
    <row r="60" spans="1:19" x14ac:dyDescent="0.3">
      <c r="A60" s="116" t="s">
        <v>59</v>
      </c>
      <c r="B60" s="116"/>
      <c r="C60" s="114" t="s">
        <v>245</v>
      </c>
      <c r="D60" s="49" t="s">
        <v>41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  <c r="R60" s="88"/>
    </row>
    <row r="61" spans="1:19" x14ac:dyDescent="0.3">
      <c r="A61" s="129"/>
      <c r="B61" s="129"/>
      <c r="C61" s="119"/>
      <c r="D61" s="36"/>
      <c r="E61" s="42"/>
      <c r="F61" s="43"/>
      <c r="G61" s="43"/>
      <c r="H61" s="43"/>
      <c r="I61" s="43"/>
      <c r="J61" s="34">
        <f t="shared" si="16"/>
        <v>0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0</v>
      </c>
      <c r="R61" s="88"/>
    </row>
    <row r="62" spans="1:19" x14ac:dyDescent="0.3">
      <c r="A62" s="129" t="s">
        <v>60</v>
      </c>
      <c r="B62" s="129"/>
      <c r="C62" s="119" t="s">
        <v>61</v>
      </c>
      <c r="D62" s="36" t="s">
        <v>41</v>
      </c>
      <c r="E62" s="37">
        <v>0</v>
      </c>
      <c r="F62" s="38">
        <v>0</v>
      </c>
      <c r="G62" s="38">
        <v>27500</v>
      </c>
      <c r="H62" s="38">
        <v>0</v>
      </c>
      <c r="I62" s="38">
        <v>0</v>
      </c>
      <c r="J62" s="29">
        <f>SUM(E62:I62)</f>
        <v>27500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27500</v>
      </c>
      <c r="R62" s="88"/>
    </row>
    <row r="63" spans="1:19" x14ac:dyDescent="0.3">
      <c r="A63" s="129"/>
      <c r="B63" s="129"/>
      <c r="C63" s="119"/>
      <c r="D63" s="36"/>
      <c r="E63" s="42"/>
      <c r="F63" s="43"/>
      <c r="G63" s="43"/>
      <c r="H63" s="43"/>
      <c r="I63" s="43"/>
      <c r="J63" s="34">
        <f t="shared" si="16"/>
        <v>0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0</v>
      </c>
      <c r="R63" s="88"/>
    </row>
    <row r="64" spans="1:19" ht="13.8" hidden="1" customHeight="1" x14ac:dyDescent="0.3">
      <c r="A64" s="129" t="s">
        <v>62</v>
      </c>
      <c r="B64" s="129"/>
      <c r="C64" s="113" t="s">
        <v>246</v>
      </c>
      <c r="D64" s="36" t="s">
        <v>63</v>
      </c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29">
        <f>SUM(E64:I64)</f>
        <v>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0</v>
      </c>
      <c r="R64" s="88"/>
    </row>
    <row r="65" spans="1:19" hidden="1" x14ac:dyDescent="0.3">
      <c r="A65" s="129"/>
      <c r="B65" s="129"/>
      <c r="C65" s="114"/>
      <c r="D65" s="36"/>
      <c r="E65" s="42"/>
      <c r="F65" s="43"/>
      <c r="G65" s="43"/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  <c r="R65" s="88"/>
    </row>
    <row r="66" spans="1:19" x14ac:dyDescent="0.3">
      <c r="A66" s="129" t="s">
        <v>62</v>
      </c>
      <c r="B66" s="129"/>
      <c r="C66" s="119" t="s">
        <v>248</v>
      </c>
      <c r="D66" s="36" t="s">
        <v>26</v>
      </c>
      <c r="E66" s="37">
        <v>0</v>
      </c>
      <c r="F66" s="38">
        <v>0</v>
      </c>
      <c r="G66" s="38">
        <v>20</v>
      </c>
      <c r="H66" s="38">
        <v>0</v>
      </c>
      <c r="I66" s="38">
        <v>0</v>
      </c>
      <c r="J66" s="29">
        <f>SUM(E66:I66)</f>
        <v>20</v>
      </c>
      <c r="K66" s="44">
        <v>10000</v>
      </c>
      <c r="L66" s="38">
        <v>0</v>
      </c>
      <c r="M66" s="40">
        <f>SUM(K66:L66)</f>
        <v>10000</v>
      </c>
      <c r="N66" s="44">
        <v>0</v>
      </c>
      <c r="O66" s="38">
        <v>0</v>
      </c>
      <c r="P66" s="40">
        <f t="shared" si="18"/>
        <v>0</v>
      </c>
      <c r="Q66" s="41">
        <f>P66+M66+J66</f>
        <v>10020</v>
      </c>
      <c r="R66" s="129" t="s">
        <v>62</v>
      </c>
      <c r="S66" s="104">
        <f>Q66+Q68</f>
        <v>15864</v>
      </c>
    </row>
    <row r="67" spans="1:19" x14ac:dyDescent="0.3">
      <c r="A67" s="129"/>
      <c r="B67" s="129"/>
      <c r="C67" s="119"/>
      <c r="D67" s="36"/>
      <c r="E67" s="42"/>
      <c r="F67" s="43"/>
      <c r="G67" s="43"/>
      <c r="H67" s="43"/>
      <c r="I67" s="43"/>
      <c r="J67" s="34">
        <f>SUM(E67:I67)</f>
        <v>0</v>
      </c>
      <c r="K67" s="55"/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  <c r="R67" s="129"/>
      <c r="S67" s="105">
        <f>Q67+Q69</f>
        <v>0</v>
      </c>
    </row>
    <row r="68" spans="1:19" ht="13.8" customHeight="1" x14ac:dyDescent="0.3">
      <c r="A68" s="129" t="s">
        <v>62</v>
      </c>
      <c r="B68" s="129"/>
      <c r="C68" s="113" t="s">
        <v>307</v>
      </c>
      <c r="D68" s="36" t="s">
        <v>63</v>
      </c>
      <c r="E68" s="37">
        <v>0</v>
      </c>
      <c r="F68" s="38">
        <v>0</v>
      </c>
      <c r="G68" s="38">
        <v>5844</v>
      </c>
      <c r="H68" s="38">
        <v>0</v>
      </c>
      <c r="I68" s="38">
        <v>0</v>
      </c>
      <c r="J68" s="29">
        <f>SUM(E68:I68)</f>
        <v>5844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5844</v>
      </c>
      <c r="R68" s="88"/>
    </row>
    <row r="69" spans="1:19" x14ac:dyDescent="0.3">
      <c r="A69" s="129"/>
      <c r="B69" s="129"/>
      <c r="C69" s="114"/>
      <c r="D69" s="36"/>
      <c r="E69" s="42"/>
      <c r="F69" s="43"/>
      <c r="G69" s="43"/>
      <c r="H69" s="43"/>
      <c r="I69" s="43"/>
      <c r="J69" s="34">
        <f t="shared" si="16"/>
        <v>0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0</v>
      </c>
      <c r="R69" s="88"/>
    </row>
    <row r="70" spans="1:19" hidden="1" x14ac:dyDescent="0.3">
      <c r="A70" s="129" t="s">
        <v>62</v>
      </c>
      <c r="B70" s="129"/>
      <c r="C70" s="119" t="s">
        <v>247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  <c r="R70" s="88"/>
    </row>
    <row r="71" spans="1:19" hidden="1" x14ac:dyDescent="0.3">
      <c r="A71" s="129"/>
      <c r="B71" s="129"/>
      <c r="C71" s="119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  <c r="R71" s="88"/>
    </row>
    <row r="72" spans="1:19" hidden="1" x14ac:dyDescent="0.3">
      <c r="A72" s="115" t="s">
        <v>62</v>
      </c>
      <c r="B72" s="115"/>
      <c r="C72" s="113" t="s">
        <v>249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18"/>
        <v>0</v>
      </c>
      <c r="Q72" s="41">
        <f t="shared" si="19"/>
        <v>0</v>
      </c>
      <c r="R72" s="88"/>
    </row>
    <row r="73" spans="1:19" hidden="1" x14ac:dyDescent="0.3">
      <c r="A73" s="116"/>
      <c r="B73" s="116"/>
      <c r="C73" s="114"/>
      <c r="D73" s="36"/>
      <c r="E73" s="42"/>
      <c r="F73" s="43"/>
      <c r="G73" s="43"/>
      <c r="H73" s="43"/>
      <c r="I73" s="43"/>
      <c r="J73" s="34">
        <f t="shared" si="16"/>
        <v>0</v>
      </c>
      <c r="K73" s="55"/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  <c r="R73" s="88"/>
    </row>
    <row r="74" spans="1:19" x14ac:dyDescent="0.3">
      <c r="A74" s="129" t="s">
        <v>64</v>
      </c>
      <c r="B74" s="129"/>
      <c r="C74" s="119" t="s">
        <v>65</v>
      </c>
      <c r="D74" s="36" t="s">
        <v>66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  <c r="R74" s="88"/>
    </row>
    <row r="75" spans="1:19" x14ac:dyDescent="0.3">
      <c r="A75" s="129"/>
      <c r="B75" s="129"/>
      <c r="C75" s="119"/>
      <c r="D75" s="36"/>
      <c r="E75" s="42"/>
      <c r="F75" s="43"/>
      <c r="G75" s="43"/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  <c r="R75" s="88"/>
    </row>
    <row r="76" spans="1:19" x14ac:dyDescent="0.3">
      <c r="A76" s="129" t="s">
        <v>67</v>
      </c>
      <c r="B76" s="129"/>
      <c r="C76" s="119" t="s">
        <v>68</v>
      </c>
      <c r="D76" s="36" t="s">
        <v>41</v>
      </c>
      <c r="E76" s="37">
        <v>0</v>
      </c>
      <c r="F76" s="38">
        <v>0</v>
      </c>
      <c r="G76" s="38">
        <v>250</v>
      </c>
      <c r="H76" s="38">
        <v>0</v>
      </c>
      <c r="I76" s="38">
        <v>0</v>
      </c>
      <c r="J76" s="29">
        <f>SUM(E76:I76)</f>
        <v>250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250</v>
      </c>
      <c r="R76" s="88"/>
    </row>
    <row r="77" spans="1:19" x14ac:dyDescent="0.3">
      <c r="A77" s="129"/>
      <c r="B77" s="129"/>
      <c r="C77" s="119"/>
      <c r="D77" s="36"/>
      <c r="E77" s="42"/>
      <c r="F77" s="43"/>
      <c r="G77" s="43"/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  <c r="R77" s="88"/>
    </row>
    <row r="78" spans="1:19" x14ac:dyDescent="0.3">
      <c r="A78" s="129" t="s">
        <v>69</v>
      </c>
      <c r="B78" s="129"/>
      <c r="C78" s="119" t="s">
        <v>70</v>
      </c>
      <c r="D78" s="36" t="s">
        <v>41</v>
      </c>
      <c r="E78" s="37">
        <v>0</v>
      </c>
      <c r="F78" s="38">
        <v>0</v>
      </c>
      <c r="G78" s="38">
        <v>15700</v>
      </c>
      <c r="H78" s="38">
        <v>0</v>
      </c>
      <c r="I78" s="38">
        <v>1</v>
      </c>
      <c r="J78" s="29">
        <f>SUM(E78:I78)</f>
        <v>15701</v>
      </c>
      <c r="K78" s="44">
        <v>1766</v>
      </c>
      <c r="L78" s="38">
        <v>0</v>
      </c>
      <c r="M78" s="40">
        <f>SUM(K78:L78)</f>
        <v>1766</v>
      </c>
      <c r="N78" s="44">
        <v>0</v>
      </c>
      <c r="O78" s="38">
        <v>0</v>
      </c>
      <c r="P78" s="40">
        <f t="shared" si="18"/>
        <v>0</v>
      </c>
      <c r="Q78" s="41">
        <f t="shared" si="19"/>
        <v>17467</v>
      </c>
      <c r="R78" s="129" t="s">
        <v>69</v>
      </c>
      <c r="S78" s="104">
        <f>Q78+Q80</f>
        <v>20567</v>
      </c>
    </row>
    <row r="79" spans="1:19" x14ac:dyDescent="0.3">
      <c r="A79" s="129"/>
      <c r="B79" s="129"/>
      <c r="C79" s="119"/>
      <c r="D79" s="36"/>
      <c r="E79" s="42"/>
      <c r="F79" s="43"/>
      <c r="G79" s="43"/>
      <c r="H79" s="43"/>
      <c r="I79" s="43"/>
      <c r="J79" s="34">
        <f t="shared" si="16"/>
        <v>0</v>
      </c>
      <c r="K79" s="55"/>
      <c r="L79" s="43"/>
      <c r="M79" s="34">
        <f t="shared" si="17"/>
        <v>0</v>
      </c>
      <c r="N79" s="55"/>
      <c r="O79" s="43"/>
      <c r="P79" s="34">
        <f t="shared" si="18"/>
        <v>0</v>
      </c>
      <c r="Q79" s="35">
        <f t="shared" si="19"/>
        <v>0</v>
      </c>
      <c r="R79" s="129"/>
      <c r="S79" s="105">
        <f>Q79+Q81</f>
        <v>0</v>
      </c>
    </row>
    <row r="80" spans="1:19" x14ac:dyDescent="0.3">
      <c r="A80" s="129" t="s">
        <v>69</v>
      </c>
      <c r="B80" s="129"/>
      <c r="C80" s="119" t="s">
        <v>71</v>
      </c>
      <c r="D80" s="36" t="s">
        <v>72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3100</v>
      </c>
      <c r="R80" s="88"/>
    </row>
    <row r="81" spans="1:19" x14ac:dyDescent="0.3">
      <c r="A81" s="129"/>
      <c r="B81" s="129"/>
      <c r="C81" s="119" t="s">
        <v>73</v>
      </c>
      <c r="D81" s="36"/>
      <c r="E81" s="42"/>
      <c r="F81" s="43"/>
      <c r="G81" s="43"/>
      <c r="H81" s="43"/>
      <c r="I81" s="43"/>
      <c r="J81" s="34">
        <f t="shared" si="16"/>
        <v>0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0</v>
      </c>
      <c r="R81" s="88"/>
    </row>
    <row r="82" spans="1:19" hidden="1" x14ac:dyDescent="0.3">
      <c r="A82" s="129" t="s">
        <v>69</v>
      </c>
      <c r="B82" s="129"/>
      <c r="C82" s="119" t="s">
        <v>73</v>
      </c>
      <c r="D82" s="36" t="s">
        <v>72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  <c r="R82" s="88"/>
    </row>
    <row r="83" spans="1:19" ht="14.4" hidden="1" thickBot="1" x14ac:dyDescent="0.35">
      <c r="A83" s="134"/>
      <c r="B83" s="134"/>
      <c r="C83" s="135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  <c r="R83" s="88"/>
    </row>
    <row r="84" spans="1:19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8"/>
    </row>
    <row r="85" spans="1:19" x14ac:dyDescent="0.3">
      <c r="A85" s="120" t="s">
        <v>74</v>
      </c>
      <c r="B85" s="121"/>
      <c r="C85" s="124" t="s">
        <v>75</v>
      </c>
      <c r="D85" s="126"/>
      <c r="E85" s="16">
        <f>E87+E89+E91+E93</f>
        <v>4476</v>
      </c>
      <c r="F85" s="16">
        <f t="shared" ref="F85:H85" si="20">F87+F89+F91+F93</f>
        <v>3066</v>
      </c>
      <c r="G85" s="16">
        <f t="shared" si="20"/>
        <v>11491</v>
      </c>
      <c r="H85" s="16">
        <f t="shared" si="20"/>
        <v>8</v>
      </c>
      <c r="I85" s="16">
        <f>I87+I89+I91+I93</f>
        <v>0</v>
      </c>
      <c r="J85" s="19">
        <f t="shared" ref="J85:J94" si="21">SUM(E85:I85)</f>
        <v>19041</v>
      </c>
      <c r="K85" s="16">
        <f>K87+K89+K91+K93</f>
        <v>0</v>
      </c>
      <c r="L85" s="17">
        <f>L87+L89+L91+L93</f>
        <v>0</v>
      </c>
      <c r="M85" s="19">
        <f t="shared" ref="M85:M94" si="22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23">SUM(N85:O85)</f>
        <v>0</v>
      </c>
      <c r="Q85" s="20">
        <f>P85+M85+J85</f>
        <v>19041</v>
      </c>
      <c r="R85" s="88"/>
    </row>
    <row r="86" spans="1:19" ht="14.4" thickBot="1" x14ac:dyDescent="0.35">
      <c r="A86" s="122"/>
      <c r="B86" s="123"/>
      <c r="C86" s="125"/>
      <c r="D86" s="127"/>
      <c r="E86" s="21">
        <f t="shared" ref="E86:I86" si="24">E88+D90+E92+E94</f>
        <v>0</v>
      </c>
      <c r="F86" s="22">
        <f t="shared" si="24"/>
        <v>0</v>
      </c>
      <c r="G86" s="22">
        <f t="shared" si="24"/>
        <v>0</v>
      </c>
      <c r="H86" s="22">
        <f t="shared" si="24"/>
        <v>0</v>
      </c>
      <c r="I86" s="22">
        <f t="shared" si="24"/>
        <v>0</v>
      </c>
      <c r="J86" s="24">
        <f t="shared" si="21"/>
        <v>0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5">P86+M86+J86</f>
        <v>0</v>
      </c>
      <c r="R86" s="88"/>
    </row>
    <row r="87" spans="1:19" x14ac:dyDescent="0.3">
      <c r="A87" s="116" t="s">
        <v>76</v>
      </c>
      <c r="B87" s="116"/>
      <c r="C87" s="114" t="s">
        <v>77</v>
      </c>
      <c r="D87" s="49" t="s">
        <v>78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44">
        <v>0</v>
      </c>
      <c r="O87" s="38">
        <v>0</v>
      </c>
      <c r="P87" s="40">
        <f t="shared" si="23"/>
        <v>0</v>
      </c>
      <c r="Q87" s="41">
        <f t="shared" si="25"/>
        <v>5340</v>
      </c>
      <c r="R87" s="88"/>
    </row>
    <row r="88" spans="1:19" x14ac:dyDescent="0.3">
      <c r="A88" s="129"/>
      <c r="B88" s="129"/>
      <c r="C88" s="119"/>
      <c r="D88" s="36"/>
      <c r="E88" s="42"/>
      <c r="F88" s="43"/>
      <c r="G88" s="43"/>
      <c r="H88" s="43"/>
      <c r="I88" s="43"/>
      <c r="J88" s="34">
        <f t="shared" si="21"/>
        <v>0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5"/>
        <v>0</v>
      </c>
      <c r="R88" s="88"/>
    </row>
    <row r="89" spans="1:19" x14ac:dyDescent="0.3">
      <c r="A89" s="115" t="s">
        <v>79</v>
      </c>
      <c r="B89" s="115"/>
      <c r="C89" s="113" t="s">
        <v>80</v>
      </c>
      <c r="D89" s="103"/>
      <c r="E89" s="37">
        <v>1036</v>
      </c>
      <c r="F89" s="38">
        <v>362</v>
      </c>
      <c r="G89" s="38">
        <v>300</v>
      </c>
      <c r="H89" s="38">
        <v>0</v>
      </c>
      <c r="I89" s="38">
        <v>0</v>
      </c>
      <c r="J89" s="29">
        <f>SUM(D89:H89)</f>
        <v>1698</v>
      </c>
      <c r="K89" s="44">
        <v>0</v>
      </c>
      <c r="L89" s="38">
        <v>0</v>
      </c>
      <c r="M89" s="29">
        <f>SUM(K89:L89)</f>
        <v>0</v>
      </c>
      <c r="N89" s="44">
        <v>0</v>
      </c>
      <c r="O89" s="38">
        <v>0</v>
      </c>
      <c r="P89" s="29">
        <f>SUM(N89:O89)</f>
        <v>0</v>
      </c>
      <c r="Q89" s="41">
        <f>P89+M89+J89</f>
        <v>1698</v>
      </c>
      <c r="R89" s="129" t="s">
        <v>79</v>
      </c>
      <c r="S89" s="104">
        <f>Q89+Q91</f>
        <v>1888</v>
      </c>
    </row>
    <row r="90" spans="1:19" x14ac:dyDescent="0.3">
      <c r="A90" s="116"/>
      <c r="B90" s="116"/>
      <c r="C90" s="114"/>
      <c r="D90" s="103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 t="shared" si="22"/>
        <v>0</v>
      </c>
      <c r="N90" s="55"/>
      <c r="O90" s="43"/>
      <c r="P90" s="34">
        <f t="shared" ref="P90" si="26">SUM(N90:O90)</f>
        <v>0</v>
      </c>
      <c r="Q90" s="35">
        <f t="shared" si="25"/>
        <v>0</v>
      </c>
      <c r="R90" s="129"/>
      <c r="S90" s="105">
        <f>Q90+Q92</f>
        <v>0</v>
      </c>
    </row>
    <row r="91" spans="1:19" x14ac:dyDescent="0.3">
      <c r="A91" s="115" t="s">
        <v>79</v>
      </c>
      <c r="B91" s="115"/>
      <c r="C91" s="113" t="s">
        <v>308</v>
      </c>
      <c r="D91" s="111"/>
      <c r="E91" s="37">
        <v>0</v>
      </c>
      <c r="F91" s="38">
        <v>0</v>
      </c>
      <c r="G91" s="38">
        <v>190</v>
      </c>
      <c r="H91" s="38">
        <v>0</v>
      </c>
      <c r="I91" s="38">
        <v>0</v>
      </c>
      <c r="J91" s="29">
        <f>SUM(E91:I91)</f>
        <v>190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5"/>
        <v>190</v>
      </c>
      <c r="R91" s="88"/>
    </row>
    <row r="92" spans="1:19" x14ac:dyDescent="0.3">
      <c r="A92" s="116"/>
      <c r="B92" s="116"/>
      <c r="C92" s="114"/>
      <c r="D92" s="112"/>
      <c r="E92" s="42"/>
      <c r="F92" s="43"/>
      <c r="G92" s="43"/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5"/>
        <v>0</v>
      </c>
      <c r="R92" s="88"/>
    </row>
    <row r="93" spans="1:19" x14ac:dyDescent="0.3">
      <c r="A93" s="129" t="s">
        <v>81</v>
      </c>
      <c r="B93" s="129"/>
      <c r="C93" s="119" t="s">
        <v>82</v>
      </c>
      <c r="D93" s="36" t="s">
        <v>23</v>
      </c>
      <c r="E93" s="37">
        <v>0</v>
      </c>
      <c r="F93" s="38">
        <v>1673</v>
      </c>
      <c r="G93" s="38">
        <v>10140</v>
      </c>
      <c r="H93" s="38">
        <v>0</v>
      </c>
      <c r="I93" s="38">
        <v>0</v>
      </c>
      <c r="J93" s="29">
        <f t="shared" si="21"/>
        <v>11813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5"/>
        <v>11813</v>
      </c>
      <c r="R93" s="88"/>
    </row>
    <row r="94" spans="1:19" ht="14.4" thickBot="1" x14ac:dyDescent="0.35">
      <c r="A94" s="134"/>
      <c r="B94" s="134"/>
      <c r="C94" s="135"/>
      <c r="D94" s="50"/>
      <c r="E94" s="51"/>
      <c r="F94" s="45"/>
      <c r="G94" s="45"/>
      <c r="H94" s="45"/>
      <c r="I94" s="45"/>
      <c r="J94" s="24">
        <f t="shared" si="21"/>
        <v>0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5"/>
        <v>0</v>
      </c>
      <c r="R94" s="88"/>
    </row>
    <row r="95" spans="1:19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8"/>
    </row>
    <row r="96" spans="1:19" x14ac:dyDescent="0.3">
      <c r="A96" s="120" t="s">
        <v>83</v>
      </c>
      <c r="B96" s="121"/>
      <c r="C96" s="124" t="s">
        <v>84</v>
      </c>
      <c r="D96" s="131"/>
      <c r="E96" s="16">
        <f t="shared" ref="E96:I97" si="27">E98+E100+E102+E104+E106</f>
        <v>88870</v>
      </c>
      <c r="F96" s="17">
        <f t="shared" si="27"/>
        <v>31083</v>
      </c>
      <c r="G96" s="17">
        <f t="shared" si="27"/>
        <v>32329</v>
      </c>
      <c r="H96" s="17">
        <f t="shared" si="27"/>
        <v>526</v>
      </c>
      <c r="I96" s="17">
        <f t="shared" si="27"/>
        <v>0</v>
      </c>
      <c r="J96" s="19">
        <f t="shared" ref="J96:J107" si="28">SUM(E96:I96)</f>
        <v>152808</v>
      </c>
      <c r="K96" s="52">
        <f>K98+K100+K102+K104+K106</f>
        <v>0</v>
      </c>
      <c r="L96" s="17">
        <f>L98+L100+L102+L104+L106</f>
        <v>0</v>
      </c>
      <c r="M96" s="19">
        <f t="shared" ref="M96:M107" si="29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0">SUM(N96:O96)</f>
        <v>0</v>
      </c>
      <c r="Q96" s="20">
        <f t="shared" ref="Q96:Q107" si="31">P96+M96+J96</f>
        <v>152808</v>
      </c>
      <c r="R96" s="88"/>
    </row>
    <row r="97" spans="1:18" ht="14.4" thickBot="1" x14ac:dyDescent="0.35">
      <c r="A97" s="122"/>
      <c r="B97" s="123"/>
      <c r="C97" s="125"/>
      <c r="D97" s="132"/>
      <c r="E97" s="21">
        <f t="shared" si="27"/>
        <v>0</v>
      </c>
      <c r="F97" s="22">
        <f t="shared" si="27"/>
        <v>0</v>
      </c>
      <c r="G97" s="22">
        <f t="shared" si="27"/>
        <v>0</v>
      </c>
      <c r="H97" s="22">
        <f t="shared" si="27"/>
        <v>0</v>
      </c>
      <c r="I97" s="22">
        <f t="shared" si="27"/>
        <v>0</v>
      </c>
      <c r="J97" s="24">
        <f t="shared" si="28"/>
        <v>0</v>
      </c>
      <c r="K97" s="53">
        <f>K99+K101+K103+K105+K107</f>
        <v>0</v>
      </c>
      <c r="L97" s="22">
        <f>L99+L101+L103+L105+L107</f>
        <v>0</v>
      </c>
      <c r="M97" s="24">
        <f t="shared" si="29"/>
        <v>0</v>
      </c>
      <c r="N97" s="53">
        <f>N99+N101+N103+N105+N107</f>
        <v>0</v>
      </c>
      <c r="O97" s="22">
        <f>O99+O101+O103+O105+O107</f>
        <v>0</v>
      </c>
      <c r="P97" s="24">
        <f t="shared" si="30"/>
        <v>0</v>
      </c>
      <c r="Q97" s="25">
        <f t="shared" si="31"/>
        <v>0</v>
      </c>
      <c r="R97" s="88"/>
    </row>
    <row r="98" spans="1:18" x14ac:dyDescent="0.3">
      <c r="A98" s="118" t="s">
        <v>85</v>
      </c>
      <c r="B98" s="116"/>
      <c r="C98" s="114" t="s">
        <v>86</v>
      </c>
      <c r="D98" s="58" t="s">
        <v>72</v>
      </c>
      <c r="E98" s="26">
        <v>65677</v>
      </c>
      <c r="F98" s="27">
        <v>23071</v>
      </c>
      <c r="G98" s="27">
        <v>13528</v>
      </c>
      <c r="H98" s="27">
        <v>217</v>
      </c>
      <c r="I98" s="27">
        <v>0</v>
      </c>
      <c r="J98" s="29">
        <f t="shared" si="28"/>
        <v>102493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0"/>
        <v>0</v>
      </c>
      <c r="Q98" s="30">
        <f t="shared" si="31"/>
        <v>102493</v>
      </c>
      <c r="R98" s="88"/>
    </row>
    <row r="99" spans="1:18" x14ac:dyDescent="0.3">
      <c r="A99" s="128"/>
      <c r="B99" s="129"/>
      <c r="C99" s="119"/>
      <c r="D99" s="59"/>
      <c r="E99" s="42"/>
      <c r="F99" s="43"/>
      <c r="G99" s="43"/>
      <c r="H99" s="43"/>
      <c r="I99" s="43"/>
      <c r="J99" s="34">
        <f t="shared" si="28"/>
        <v>0</v>
      </c>
      <c r="K99" s="55"/>
      <c r="L99" s="43"/>
      <c r="M99" s="34">
        <f t="shared" si="29"/>
        <v>0</v>
      </c>
      <c r="N99" s="55"/>
      <c r="O99" s="43"/>
      <c r="P99" s="34">
        <f t="shared" si="30"/>
        <v>0</v>
      </c>
      <c r="Q99" s="35">
        <f t="shared" si="31"/>
        <v>0</v>
      </c>
      <c r="R99" s="88"/>
    </row>
    <row r="100" spans="1:18" x14ac:dyDescent="0.3">
      <c r="A100" s="128" t="s">
        <v>87</v>
      </c>
      <c r="B100" s="129"/>
      <c r="C100" s="119" t="s">
        <v>88</v>
      </c>
      <c r="D100" s="59" t="s">
        <v>72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8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0"/>
        <v>0</v>
      </c>
      <c r="Q100" s="41">
        <f t="shared" si="31"/>
        <v>350</v>
      </c>
      <c r="R100" s="88"/>
    </row>
    <row r="101" spans="1:18" x14ac:dyDescent="0.3">
      <c r="A101" s="128"/>
      <c r="B101" s="129"/>
      <c r="C101" s="119"/>
      <c r="D101" s="59"/>
      <c r="E101" s="42"/>
      <c r="F101" s="43"/>
      <c r="G101" s="43"/>
      <c r="H101" s="43"/>
      <c r="I101" s="43"/>
      <c r="J101" s="34">
        <f t="shared" si="28"/>
        <v>0</v>
      </c>
      <c r="K101" s="55"/>
      <c r="L101" s="43"/>
      <c r="M101" s="34">
        <f t="shared" si="29"/>
        <v>0</v>
      </c>
      <c r="N101" s="55"/>
      <c r="O101" s="43"/>
      <c r="P101" s="34">
        <f t="shared" si="30"/>
        <v>0</v>
      </c>
      <c r="Q101" s="35">
        <f t="shared" si="31"/>
        <v>0</v>
      </c>
      <c r="R101" s="88"/>
    </row>
    <row r="102" spans="1:18" x14ac:dyDescent="0.3">
      <c r="A102" s="128" t="s">
        <v>89</v>
      </c>
      <c r="B102" s="129"/>
      <c r="C102" s="119" t="s">
        <v>250</v>
      </c>
      <c r="D102" s="59" t="s">
        <v>72</v>
      </c>
      <c r="E102" s="37">
        <v>23193</v>
      </c>
      <c r="F102" s="38">
        <v>6944</v>
      </c>
      <c r="G102" s="38">
        <v>3637</v>
      </c>
      <c r="H102" s="38">
        <v>309</v>
      </c>
      <c r="I102" s="38">
        <v>0</v>
      </c>
      <c r="J102" s="29">
        <f t="shared" si="28"/>
        <v>34083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0"/>
        <v>0</v>
      </c>
      <c r="Q102" s="41">
        <f t="shared" si="31"/>
        <v>34083</v>
      </c>
      <c r="R102" s="88"/>
    </row>
    <row r="103" spans="1:18" x14ac:dyDescent="0.3">
      <c r="A103" s="128"/>
      <c r="B103" s="129"/>
      <c r="C103" s="119"/>
      <c r="D103" s="59"/>
      <c r="E103" s="42"/>
      <c r="F103" s="43"/>
      <c r="G103" s="43"/>
      <c r="H103" s="43"/>
      <c r="I103" s="43"/>
      <c r="J103" s="34">
        <f t="shared" si="28"/>
        <v>0</v>
      </c>
      <c r="K103" s="55"/>
      <c r="L103" s="43"/>
      <c r="M103" s="34">
        <f t="shared" si="29"/>
        <v>0</v>
      </c>
      <c r="N103" s="55"/>
      <c r="O103" s="43"/>
      <c r="P103" s="34">
        <f t="shared" si="30"/>
        <v>0</v>
      </c>
      <c r="Q103" s="35">
        <f t="shared" si="31"/>
        <v>0</v>
      </c>
      <c r="R103" s="88"/>
    </row>
    <row r="104" spans="1:18" x14ac:dyDescent="0.3">
      <c r="A104" s="128" t="s">
        <v>90</v>
      </c>
      <c r="B104" s="129"/>
      <c r="C104" s="119" t="s">
        <v>91</v>
      </c>
      <c r="D104" s="59" t="s">
        <v>92</v>
      </c>
      <c r="E104" s="37">
        <v>0</v>
      </c>
      <c r="F104" s="38">
        <v>228</v>
      </c>
      <c r="G104" s="38">
        <v>464</v>
      </c>
      <c r="H104" s="38">
        <v>0</v>
      </c>
      <c r="I104" s="38">
        <v>0</v>
      </c>
      <c r="J104" s="29">
        <f t="shared" si="28"/>
        <v>692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0"/>
        <v>0</v>
      </c>
      <c r="Q104" s="41">
        <f t="shared" si="31"/>
        <v>692</v>
      </c>
      <c r="R104" s="88"/>
    </row>
    <row r="105" spans="1:18" x14ac:dyDescent="0.3">
      <c r="A105" s="128"/>
      <c r="B105" s="129"/>
      <c r="C105" s="119"/>
      <c r="D105" s="59"/>
      <c r="E105" s="42"/>
      <c r="F105" s="43"/>
      <c r="G105" s="43"/>
      <c r="H105" s="43"/>
      <c r="I105" s="43"/>
      <c r="J105" s="34">
        <f t="shared" si="28"/>
        <v>0</v>
      </c>
      <c r="K105" s="55"/>
      <c r="L105" s="43"/>
      <c r="M105" s="34">
        <f t="shared" si="29"/>
        <v>0</v>
      </c>
      <c r="N105" s="55"/>
      <c r="O105" s="43"/>
      <c r="P105" s="34">
        <f t="shared" si="30"/>
        <v>0</v>
      </c>
      <c r="Q105" s="35">
        <f t="shared" si="31"/>
        <v>0</v>
      </c>
      <c r="R105" s="88"/>
    </row>
    <row r="106" spans="1:18" x14ac:dyDescent="0.3">
      <c r="A106" s="128" t="s">
        <v>93</v>
      </c>
      <c r="B106" s="129"/>
      <c r="C106" s="119" t="s">
        <v>94</v>
      </c>
      <c r="D106" s="59" t="s">
        <v>95</v>
      </c>
      <c r="E106" s="37">
        <v>0</v>
      </c>
      <c r="F106" s="38">
        <v>840</v>
      </c>
      <c r="G106" s="38">
        <v>14350</v>
      </c>
      <c r="H106" s="38">
        <v>0</v>
      </c>
      <c r="I106" s="38">
        <v>0</v>
      </c>
      <c r="J106" s="29">
        <f t="shared" si="28"/>
        <v>15190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0"/>
        <v>0</v>
      </c>
      <c r="Q106" s="41">
        <f t="shared" si="31"/>
        <v>15190</v>
      </c>
      <c r="R106" s="88"/>
    </row>
    <row r="107" spans="1:18" ht="14.4" thickBot="1" x14ac:dyDescent="0.35">
      <c r="A107" s="133"/>
      <c r="B107" s="134"/>
      <c r="C107" s="135"/>
      <c r="D107" s="60"/>
      <c r="E107" s="51"/>
      <c r="F107" s="45"/>
      <c r="G107" s="45"/>
      <c r="H107" s="45"/>
      <c r="I107" s="45"/>
      <c r="J107" s="24">
        <f t="shared" si="28"/>
        <v>0</v>
      </c>
      <c r="K107" s="56"/>
      <c r="L107" s="45"/>
      <c r="M107" s="24">
        <f t="shared" si="29"/>
        <v>0</v>
      </c>
      <c r="N107" s="55"/>
      <c r="O107" s="43"/>
      <c r="P107" s="34">
        <f t="shared" si="30"/>
        <v>0</v>
      </c>
      <c r="Q107" s="35">
        <f t="shared" si="31"/>
        <v>0</v>
      </c>
      <c r="R107" s="88"/>
    </row>
    <row r="108" spans="1:18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8"/>
    </row>
    <row r="109" spans="1:18" x14ac:dyDescent="0.3">
      <c r="A109" s="120" t="s">
        <v>96</v>
      </c>
      <c r="B109" s="121"/>
      <c r="C109" s="124" t="s">
        <v>97</v>
      </c>
      <c r="D109" s="126"/>
      <c r="E109" s="16">
        <f>E111+E113</f>
        <v>0</v>
      </c>
      <c r="F109" s="17">
        <f t="shared" ref="E109:I110" si="32">F111+F113</f>
        <v>0</v>
      </c>
      <c r="G109" s="17">
        <f t="shared" si="32"/>
        <v>188705</v>
      </c>
      <c r="H109" s="17">
        <f t="shared" si="32"/>
        <v>0</v>
      </c>
      <c r="I109" s="17">
        <f t="shared" si="32"/>
        <v>0</v>
      </c>
      <c r="J109" s="19">
        <f t="shared" ref="J109:J114" si="33">SUM(E109:I109)</f>
        <v>188705</v>
      </c>
      <c r="K109" s="16">
        <f>K111+K113</f>
        <v>542081</v>
      </c>
      <c r="L109" s="17">
        <f>L111+L113</f>
        <v>0</v>
      </c>
      <c r="M109" s="19">
        <f t="shared" ref="M109:M114" si="34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5">SUM(N109:O109)</f>
        <v>0</v>
      </c>
      <c r="Q109" s="20">
        <f t="shared" ref="Q109:Q114" si="36">P109+M109+J109</f>
        <v>730786</v>
      </c>
      <c r="R109" s="88"/>
    </row>
    <row r="110" spans="1:18" ht="14.4" thickBot="1" x14ac:dyDescent="0.35">
      <c r="A110" s="122"/>
      <c r="B110" s="123"/>
      <c r="C110" s="125"/>
      <c r="D110" s="127"/>
      <c r="E110" s="21">
        <f t="shared" si="32"/>
        <v>0</v>
      </c>
      <c r="F110" s="22">
        <f t="shared" si="32"/>
        <v>0</v>
      </c>
      <c r="G110" s="22">
        <f t="shared" si="32"/>
        <v>0</v>
      </c>
      <c r="H110" s="22">
        <f t="shared" si="32"/>
        <v>0</v>
      </c>
      <c r="I110" s="22">
        <f t="shared" si="32"/>
        <v>0</v>
      </c>
      <c r="J110" s="24">
        <f t="shared" si="33"/>
        <v>0</v>
      </c>
      <c r="K110" s="21">
        <f>K112+K114</f>
        <v>0</v>
      </c>
      <c r="L110" s="22">
        <f>L112+L114</f>
        <v>0</v>
      </c>
      <c r="M110" s="24">
        <f t="shared" si="34"/>
        <v>0</v>
      </c>
      <c r="N110" s="53">
        <f>N112+N114</f>
        <v>0</v>
      </c>
      <c r="O110" s="22">
        <f>O112+O114</f>
        <v>0</v>
      </c>
      <c r="P110" s="24">
        <f t="shared" si="35"/>
        <v>0</v>
      </c>
      <c r="Q110" s="25">
        <f t="shared" si="36"/>
        <v>0</v>
      </c>
      <c r="R110" s="88"/>
    </row>
    <row r="111" spans="1:18" x14ac:dyDescent="0.3">
      <c r="A111" s="116" t="s">
        <v>98</v>
      </c>
      <c r="B111" s="116"/>
      <c r="C111" s="114" t="s">
        <v>99</v>
      </c>
      <c r="D111" s="49" t="s">
        <v>63</v>
      </c>
      <c r="E111" s="26">
        <v>0</v>
      </c>
      <c r="F111" s="27">
        <v>0</v>
      </c>
      <c r="G111" s="27">
        <v>184205</v>
      </c>
      <c r="H111" s="27">
        <v>0</v>
      </c>
      <c r="I111" s="27">
        <v>0</v>
      </c>
      <c r="J111" s="29">
        <f>SUM(E111:I111)</f>
        <v>184205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5"/>
        <v>0</v>
      </c>
      <c r="Q111" s="30">
        <f t="shared" si="36"/>
        <v>726286</v>
      </c>
      <c r="R111" s="88"/>
    </row>
    <row r="112" spans="1:18" x14ac:dyDescent="0.3">
      <c r="A112" s="129"/>
      <c r="B112" s="129"/>
      <c r="C112" s="119"/>
      <c r="D112" s="36"/>
      <c r="E112" s="42"/>
      <c r="F112" s="43"/>
      <c r="G112" s="43"/>
      <c r="H112" s="43"/>
      <c r="I112" s="43"/>
      <c r="J112" s="34">
        <f t="shared" si="33"/>
        <v>0</v>
      </c>
      <c r="K112" s="42"/>
      <c r="L112" s="43"/>
      <c r="M112" s="34">
        <f t="shared" si="34"/>
        <v>0</v>
      </c>
      <c r="N112" s="55"/>
      <c r="O112" s="43"/>
      <c r="P112" s="34">
        <f t="shared" si="35"/>
        <v>0</v>
      </c>
      <c r="Q112" s="35">
        <f t="shared" si="36"/>
        <v>0</v>
      </c>
      <c r="R112" s="88"/>
    </row>
    <row r="113" spans="1:19" x14ac:dyDescent="0.3">
      <c r="A113" s="129" t="s">
        <v>100</v>
      </c>
      <c r="B113" s="129"/>
      <c r="C113" s="119" t="s">
        <v>101</v>
      </c>
      <c r="D113" s="36" t="s">
        <v>102</v>
      </c>
      <c r="E113" s="37">
        <v>0</v>
      </c>
      <c r="F113" s="38">
        <v>0</v>
      </c>
      <c r="G113" s="38">
        <v>4500</v>
      </c>
      <c r="H113" s="38">
        <v>0</v>
      </c>
      <c r="I113" s="38">
        <v>0</v>
      </c>
      <c r="J113" s="29">
        <f>SUM(E113:I113)</f>
        <v>4500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5"/>
        <v>0</v>
      </c>
      <c r="Q113" s="41">
        <f t="shared" si="36"/>
        <v>4500</v>
      </c>
      <c r="R113" s="88"/>
    </row>
    <row r="114" spans="1:19" ht="14.4" thickBot="1" x14ac:dyDescent="0.35">
      <c r="A114" s="134"/>
      <c r="B114" s="134"/>
      <c r="C114" s="135"/>
      <c r="D114" s="50"/>
      <c r="E114" s="51"/>
      <c r="F114" s="45"/>
      <c r="G114" s="45"/>
      <c r="H114" s="45"/>
      <c r="I114" s="45"/>
      <c r="J114" s="24">
        <f t="shared" si="33"/>
        <v>0</v>
      </c>
      <c r="K114" s="51"/>
      <c r="L114" s="45"/>
      <c r="M114" s="24">
        <f t="shared" si="34"/>
        <v>0</v>
      </c>
      <c r="N114" s="56"/>
      <c r="O114" s="45"/>
      <c r="P114" s="24">
        <f t="shared" si="35"/>
        <v>0</v>
      </c>
      <c r="Q114" s="25">
        <f t="shared" si="36"/>
        <v>0</v>
      </c>
      <c r="R114" s="88"/>
    </row>
    <row r="115" spans="1:19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8"/>
    </row>
    <row r="116" spans="1:19" x14ac:dyDescent="0.3">
      <c r="A116" s="120" t="s">
        <v>103</v>
      </c>
      <c r="B116" s="121"/>
      <c r="C116" s="124" t="s">
        <v>104</v>
      </c>
      <c r="D116" s="126"/>
      <c r="E116" s="16">
        <f t="shared" ref="E116:I117" si="37">E118+E120+E122+E124+E126+E128+E130+E132</f>
        <v>0</v>
      </c>
      <c r="F116" s="17">
        <f t="shared" si="37"/>
        <v>0</v>
      </c>
      <c r="G116" s="17">
        <f t="shared" si="37"/>
        <v>191000</v>
      </c>
      <c r="H116" s="17">
        <f t="shared" si="37"/>
        <v>0</v>
      </c>
      <c r="I116" s="17">
        <f t="shared" si="37"/>
        <v>2200</v>
      </c>
      <c r="J116" s="19">
        <f t="shared" ref="J116:J133" si="38">SUM(E116:I116)</f>
        <v>193200</v>
      </c>
      <c r="K116" s="16">
        <f>K118+K120+K122+K124+K126+K128+K130+K132</f>
        <v>0</v>
      </c>
      <c r="L116" s="17">
        <f>L118+L120+L122+L124+L126+L128+L132</f>
        <v>0</v>
      </c>
      <c r="M116" s="19">
        <f t="shared" ref="M116:M129" si="39">SUM(K116:L116)</f>
        <v>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0">SUM(N116:O116)</f>
        <v>17160</v>
      </c>
      <c r="Q116" s="20">
        <f>P116+M116+J116</f>
        <v>210360</v>
      </c>
      <c r="R116" s="88"/>
    </row>
    <row r="117" spans="1:19" ht="14.4" thickBot="1" x14ac:dyDescent="0.35">
      <c r="A117" s="122"/>
      <c r="B117" s="123"/>
      <c r="C117" s="125"/>
      <c r="D117" s="127"/>
      <c r="E117" s="21">
        <f t="shared" si="37"/>
        <v>0</v>
      </c>
      <c r="F117" s="22">
        <f t="shared" si="37"/>
        <v>0</v>
      </c>
      <c r="G117" s="22">
        <f t="shared" si="37"/>
        <v>0</v>
      </c>
      <c r="H117" s="22">
        <f t="shared" si="37"/>
        <v>0</v>
      </c>
      <c r="I117" s="22">
        <f t="shared" si="37"/>
        <v>0</v>
      </c>
      <c r="J117" s="24">
        <f t="shared" si="38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9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0"/>
        <v>0</v>
      </c>
      <c r="Q117" s="25">
        <f t="shared" ref="Q117:Q133" si="41">P117+M117+J117</f>
        <v>0</v>
      </c>
      <c r="R117" s="88"/>
    </row>
    <row r="118" spans="1:19" x14ac:dyDescent="0.3">
      <c r="A118" s="136" t="s">
        <v>105</v>
      </c>
      <c r="B118" s="137"/>
      <c r="C118" s="138" t="s">
        <v>106</v>
      </c>
      <c r="D118" s="100" t="s">
        <v>107</v>
      </c>
      <c r="E118" s="16">
        <v>0</v>
      </c>
      <c r="F118" s="17">
        <v>0</v>
      </c>
      <c r="G118" s="17">
        <v>29500</v>
      </c>
      <c r="H118" s="17">
        <v>0</v>
      </c>
      <c r="I118" s="17">
        <v>0</v>
      </c>
      <c r="J118" s="19">
        <f t="shared" si="38"/>
        <v>29500</v>
      </c>
      <c r="K118" s="16">
        <v>0</v>
      </c>
      <c r="L118" s="17">
        <v>0</v>
      </c>
      <c r="M118" s="19">
        <f>SUM(K118:L118)</f>
        <v>0</v>
      </c>
      <c r="N118" s="52">
        <v>0</v>
      </c>
      <c r="O118" s="17">
        <v>0</v>
      </c>
      <c r="P118" s="19">
        <f t="shared" si="40"/>
        <v>0</v>
      </c>
      <c r="Q118" s="20">
        <f t="shared" si="41"/>
        <v>29500</v>
      </c>
      <c r="R118" s="136" t="s">
        <v>105</v>
      </c>
      <c r="S118" s="104">
        <f>Q118+Q120+Q122+Q124</f>
        <v>51000</v>
      </c>
    </row>
    <row r="119" spans="1:19" x14ac:dyDescent="0.3">
      <c r="A119" s="128"/>
      <c r="B119" s="129"/>
      <c r="C119" s="119"/>
      <c r="D119" s="36"/>
      <c r="E119" s="42"/>
      <c r="F119" s="43"/>
      <c r="G119" s="43"/>
      <c r="H119" s="43"/>
      <c r="I119" s="43"/>
      <c r="J119" s="34">
        <f t="shared" si="38"/>
        <v>0</v>
      </c>
      <c r="K119" s="42"/>
      <c r="L119" s="43"/>
      <c r="M119" s="34">
        <f t="shared" si="39"/>
        <v>0</v>
      </c>
      <c r="N119" s="55"/>
      <c r="O119" s="43"/>
      <c r="P119" s="34">
        <f t="shared" si="40"/>
        <v>0</v>
      </c>
      <c r="Q119" s="35">
        <f t="shared" si="41"/>
        <v>0</v>
      </c>
      <c r="R119" s="128"/>
      <c r="S119" s="105">
        <f>Q119+Q121+Q123+Q125</f>
        <v>0</v>
      </c>
    </row>
    <row r="120" spans="1:19" x14ac:dyDescent="0.3">
      <c r="A120" s="118" t="s">
        <v>105</v>
      </c>
      <c r="B120" s="129"/>
      <c r="C120" s="119" t="s">
        <v>108</v>
      </c>
      <c r="D120" s="36" t="s">
        <v>63</v>
      </c>
      <c r="E120" s="37">
        <v>0</v>
      </c>
      <c r="F120" s="38">
        <v>0</v>
      </c>
      <c r="G120" s="38">
        <v>15000</v>
      </c>
      <c r="H120" s="38">
        <v>0</v>
      </c>
      <c r="I120" s="38">
        <v>0</v>
      </c>
      <c r="J120" s="29">
        <f t="shared" si="38"/>
        <v>15000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0"/>
        <v>0</v>
      </c>
      <c r="Q120" s="41">
        <f t="shared" si="41"/>
        <v>15000</v>
      </c>
      <c r="R120" s="88"/>
    </row>
    <row r="121" spans="1:19" x14ac:dyDescent="0.3">
      <c r="A121" s="128"/>
      <c r="B121" s="129"/>
      <c r="C121" s="119"/>
      <c r="D121" s="36"/>
      <c r="E121" s="42"/>
      <c r="F121" s="43"/>
      <c r="G121" s="43"/>
      <c r="H121" s="43"/>
      <c r="I121" s="43"/>
      <c r="J121" s="34">
        <f t="shared" si="38"/>
        <v>0</v>
      </c>
      <c r="K121" s="42"/>
      <c r="L121" s="43"/>
      <c r="M121" s="34">
        <f t="shared" si="39"/>
        <v>0</v>
      </c>
      <c r="N121" s="55"/>
      <c r="O121" s="43"/>
      <c r="P121" s="34">
        <f t="shared" si="40"/>
        <v>0</v>
      </c>
      <c r="Q121" s="35">
        <f t="shared" si="41"/>
        <v>0</v>
      </c>
      <c r="R121" s="88"/>
    </row>
    <row r="122" spans="1:19" x14ac:dyDescent="0.3">
      <c r="A122" s="128" t="s">
        <v>105</v>
      </c>
      <c r="B122" s="129"/>
      <c r="C122" s="119" t="s">
        <v>109</v>
      </c>
      <c r="D122" s="36" t="s">
        <v>102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38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0"/>
        <v>0</v>
      </c>
      <c r="Q122" s="41">
        <f t="shared" si="41"/>
        <v>6000</v>
      </c>
      <c r="R122" s="88"/>
    </row>
    <row r="123" spans="1:19" x14ac:dyDescent="0.3">
      <c r="A123" s="128"/>
      <c r="B123" s="129"/>
      <c r="C123" s="119"/>
      <c r="D123" s="36"/>
      <c r="E123" s="42"/>
      <c r="F123" s="43"/>
      <c r="G123" s="43"/>
      <c r="H123" s="43"/>
      <c r="I123" s="43"/>
      <c r="J123" s="34">
        <f t="shared" si="38"/>
        <v>0</v>
      </c>
      <c r="K123" s="42"/>
      <c r="L123" s="43"/>
      <c r="M123" s="34">
        <f t="shared" si="39"/>
        <v>0</v>
      </c>
      <c r="N123" s="55"/>
      <c r="O123" s="43"/>
      <c r="P123" s="34">
        <f t="shared" si="40"/>
        <v>0</v>
      </c>
      <c r="Q123" s="35">
        <f t="shared" si="41"/>
        <v>0</v>
      </c>
      <c r="R123" s="88"/>
    </row>
    <row r="124" spans="1:19" x14ac:dyDescent="0.3">
      <c r="A124" s="128" t="s">
        <v>105</v>
      </c>
      <c r="B124" s="129"/>
      <c r="C124" s="119" t="s">
        <v>110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8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0"/>
        <v>0</v>
      </c>
      <c r="Q124" s="41">
        <f t="shared" si="41"/>
        <v>500</v>
      </c>
      <c r="R124" s="88"/>
    </row>
    <row r="125" spans="1:19" x14ac:dyDescent="0.3">
      <c r="A125" s="128"/>
      <c r="B125" s="129"/>
      <c r="C125" s="119"/>
      <c r="D125" s="36"/>
      <c r="E125" s="42"/>
      <c r="F125" s="43"/>
      <c r="G125" s="43"/>
      <c r="H125" s="43"/>
      <c r="I125" s="43"/>
      <c r="J125" s="34">
        <f t="shared" si="38"/>
        <v>0</v>
      </c>
      <c r="K125" s="42"/>
      <c r="L125" s="43"/>
      <c r="M125" s="34">
        <f t="shared" si="39"/>
        <v>0</v>
      </c>
      <c r="N125" s="55"/>
      <c r="O125" s="43"/>
      <c r="P125" s="34">
        <f t="shared" si="40"/>
        <v>0</v>
      </c>
      <c r="Q125" s="35">
        <f t="shared" si="41"/>
        <v>0</v>
      </c>
      <c r="R125" s="88"/>
    </row>
    <row r="126" spans="1:19" x14ac:dyDescent="0.3">
      <c r="A126" s="117" t="s">
        <v>111</v>
      </c>
      <c r="B126" s="115"/>
      <c r="C126" s="113" t="s">
        <v>309</v>
      </c>
      <c r="D126" s="36" t="s">
        <v>112</v>
      </c>
      <c r="E126" s="37">
        <v>0</v>
      </c>
      <c r="F126" s="38">
        <v>0</v>
      </c>
      <c r="G126" s="38">
        <v>0</v>
      </c>
      <c r="H126" s="38">
        <v>0</v>
      </c>
      <c r="I126" s="38">
        <v>2200</v>
      </c>
      <c r="J126" s="29">
        <f t="shared" si="38"/>
        <v>2200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0"/>
        <v>17160</v>
      </c>
      <c r="Q126" s="41">
        <f t="shared" si="41"/>
        <v>19360</v>
      </c>
      <c r="R126" s="117" t="s">
        <v>111</v>
      </c>
      <c r="S126" s="104">
        <f>Q126+Q128</f>
        <v>19360</v>
      </c>
    </row>
    <row r="127" spans="1:19" x14ac:dyDescent="0.3">
      <c r="A127" s="118"/>
      <c r="B127" s="116"/>
      <c r="C127" s="114"/>
      <c r="D127" s="36"/>
      <c r="E127" s="42"/>
      <c r="F127" s="43"/>
      <c r="G127" s="43"/>
      <c r="H127" s="43"/>
      <c r="I127" s="43"/>
      <c r="J127" s="34">
        <f t="shared" si="38"/>
        <v>0</v>
      </c>
      <c r="K127" s="42"/>
      <c r="L127" s="43"/>
      <c r="M127" s="34">
        <f t="shared" si="39"/>
        <v>0</v>
      </c>
      <c r="N127" s="55"/>
      <c r="O127" s="43"/>
      <c r="P127" s="34">
        <f t="shared" si="40"/>
        <v>0</v>
      </c>
      <c r="Q127" s="35">
        <f t="shared" si="41"/>
        <v>0</v>
      </c>
      <c r="R127" s="118"/>
      <c r="S127" s="105">
        <f>Q127+Q129</f>
        <v>0</v>
      </c>
    </row>
    <row r="128" spans="1:19" hidden="1" x14ac:dyDescent="0.3">
      <c r="A128" s="117" t="s">
        <v>111</v>
      </c>
      <c r="B128" s="115"/>
      <c r="C128" s="113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8"/>
        <v>0</v>
      </c>
      <c r="K128" s="94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0"/>
        <v>0</v>
      </c>
      <c r="Q128" s="41">
        <f t="shared" si="41"/>
        <v>0</v>
      </c>
      <c r="R128" s="88"/>
    </row>
    <row r="129" spans="1:18" hidden="1" x14ac:dyDescent="0.3">
      <c r="A129" s="118"/>
      <c r="B129" s="116"/>
      <c r="C129" s="114"/>
      <c r="D129" s="36"/>
      <c r="E129" s="42"/>
      <c r="F129" s="43"/>
      <c r="G129" s="43"/>
      <c r="H129" s="43"/>
      <c r="I129" s="43"/>
      <c r="J129" s="34">
        <f t="shared" si="38"/>
        <v>0</v>
      </c>
      <c r="K129" s="95"/>
      <c r="L129" s="43"/>
      <c r="M129" s="34">
        <f t="shared" si="39"/>
        <v>0</v>
      </c>
      <c r="N129" s="55"/>
      <c r="O129" s="43"/>
      <c r="P129" s="34">
        <f t="shared" si="40"/>
        <v>0</v>
      </c>
      <c r="Q129" s="35">
        <f t="shared" si="41"/>
        <v>0</v>
      </c>
      <c r="R129" s="88"/>
    </row>
    <row r="130" spans="1:18" x14ac:dyDescent="0.3">
      <c r="A130" s="117" t="s">
        <v>111</v>
      </c>
      <c r="B130" s="115"/>
      <c r="C130" s="113" t="s">
        <v>310</v>
      </c>
      <c r="D130" s="36" t="s">
        <v>112</v>
      </c>
      <c r="E130" s="37">
        <v>0</v>
      </c>
      <c r="F130" s="38">
        <v>0</v>
      </c>
      <c r="G130" s="38">
        <v>140000</v>
      </c>
      <c r="H130" s="38">
        <v>0</v>
      </c>
      <c r="I130" s="38">
        <v>0</v>
      </c>
      <c r="J130" s="29">
        <f>SUM(E130:I130)</f>
        <v>140000</v>
      </c>
      <c r="K130" s="94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>SUM(N130:O130)</f>
        <v>0</v>
      </c>
      <c r="Q130" s="41">
        <f t="shared" si="41"/>
        <v>140000</v>
      </c>
      <c r="R130" s="88"/>
    </row>
    <row r="131" spans="1:18" ht="14.4" thickBot="1" x14ac:dyDescent="0.35">
      <c r="A131" s="157"/>
      <c r="B131" s="158"/>
      <c r="C131" s="159"/>
      <c r="D131" s="50"/>
      <c r="E131" s="51"/>
      <c r="F131" s="45"/>
      <c r="G131" s="45"/>
      <c r="H131" s="45"/>
      <c r="I131" s="45"/>
      <c r="J131" s="24">
        <f>SUM(E131:I131)</f>
        <v>0</v>
      </c>
      <c r="K131" s="101"/>
      <c r="L131" s="45"/>
      <c r="M131" s="24">
        <f>SUM(K131:L131)</f>
        <v>0</v>
      </c>
      <c r="N131" s="56"/>
      <c r="O131" s="45"/>
      <c r="P131" s="24">
        <f>SUM(N131:O131)</f>
        <v>0</v>
      </c>
      <c r="Q131" s="25">
        <f t="shared" si="41"/>
        <v>0</v>
      </c>
      <c r="R131" s="88"/>
    </row>
    <row r="132" spans="1:18" hidden="1" x14ac:dyDescent="0.3">
      <c r="A132" s="118" t="s">
        <v>111</v>
      </c>
      <c r="B132" s="116"/>
      <c r="C132" s="114" t="s">
        <v>251</v>
      </c>
      <c r="D132" s="49" t="s">
        <v>112</v>
      </c>
      <c r="E132" s="26">
        <v>0</v>
      </c>
      <c r="F132" s="27">
        <v>0</v>
      </c>
      <c r="G132" s="27">
        <v>0</v>
      </c>
      <c r="H132" s="27">
        <v>0</v>
      </c>
      <c r="I132" s="27">
        <v>0</v>
      </c>
      <c r="J132" s="29">
        <f t="shared" si="38"/>
        <v>0</v>
      </c>
      <c r="K132" s="96">
        <v>0</v>
      </c>
      <c r="L132" s="27">
        <v>0</v>
      </c>
      <c r="M132" s="29">
        <f>SUM(K132:L132)</f>
        <v>0</v>
      </c>
      <c r="N132" s="54">
        <v>0</v>
      </c>
      <c r="O132" s="27">
        <v>0</v>
      </c>
      <c r="P132" s="29">
        <f t="shared" si="40"/>
        <v>0</v>
      </c>
      <c r="Q132" s="30">
        <f t="shared" si="41"/>
        <v>0</v>
      </c>
      <c r="R132" s="88"/>
    </row>
    <row r="133" spans="1:18" ht="14.4" hidden="1" thickBot="1" x14ac:dyDescent="0.35">
      <c r="A133" s="133"/>
      <c r="B133" s="134"/>
      <c r="C133" s="135"/>
      <c r="D133" s="50"/>
      <c r="E133" s="51"/>
      <c r="F133" s="45"/>
      <c r="G133" s="45"/>
      <c r="H133" s="45"/>
      <c r="I133" s="45"/>
      <c r="J133" s="24">
        <f t="shared" si="38"/>
        <v>0</v>
      </c>
      <c r="K133" s="51"/>
      <c r="L133" s="45"/>
      <c r="M133" s="24">
        <f>SUM(K133:L133)</f>
        <v>0</v>
      </c>
      <c r="N133" s="56"/>
      <c r="O133" s="45"/>
      <c r="P133" s="24">
        <f t="shared" si="40"/>
        <v>0</v>
      </c>
      <c r="Q133" s="25">
        <f t="shared" si="41"/>
        <v>0</v>
      </c>
      <c r="R133" s="88"/>
    </row>
    <row r="134" spans="1:18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8"/>
    </row>
    <row r="135" spans="1:18" x14ac:dyDescent="0.3">
      <c r="A135" s="120" t="s">
        <v>113</v>
      </c>
      <c r="B135" s="121"/>
      <c r="C135" s="124" t="s">
        <v>114</v>
      </c>
      <c r="D135" s="126"/>
      <c r="E135" s="16">
        <f t="shared" ref="E135:I136" si="42">E137+E139+E141+E143+E145</f>
        <v>200371</v>
      </c>
      <c r="F135" s="17">
        <f t="shared" si="42"/>
        <v>68892</v>
      </c>
      <c r="G135" s="17">
        <f t="shared" si="42"/>
        <v>57226</v>
      </c>
      <c r="H135" s="17">
        <f t="shared" si="42"/>
        <v>3080</v>
      </c>
      <c r="I135" s="17">
        <f t="shared" si="42"/>
        <v>0</v>
      </c>
      <c r="J135" s="18">
        <f t="shared" ref="J135:J146" si="43">SUM(E135:I135)</f>
        <v>329569</v>
      </c>
      <c r="K135" s="16">
        <f>K137+K139+K141+K143+K145</f>
        <v>0</v>
      </c>
      <c r="L135" s="17">
        <f>L137+L139+L141+L143+L145</f>
        <v>0</v>
      </c>
      <c r="M135" s="19">
        <f t="shared" ref="M135:M146" si="44">SUM(K135:L135)</f>
        <v>0</v>
      </c>
      <c r="N135" s="52">
        <f>N137+N139+N141+N143+N145</f>
        <v>0</v>
      </c>
      <c r="O135" s="52">
        <f>O137+O139+O141+O143+O145</f>
        <v>0</v>
      </c>
      <c r="P135" s="19">
        <f t="shared" ref="P135:P146" si="45">SUM(N135:O135)</f>
        <v>0</v>
      </c>
      <c r="Q135" s="20">
        <f t="shared" ref="Q135:Q146" si="46">P135+M135+J135</f>
        <v>329569</v>
      </c>
      <c r="R135" s="88"/>
    </row>
    <row r="136" spans="1:18" ht="14.4" thickBot="1" x14ac:dyDescent="0.35">
      <c r="A136" s="122"/>
      <c r="B136" s="123"/>
      <c r="C136" s="125"/>
      <c r="D136" s="127"/>
      <c r="E136" s="21">
        <f t="shared" si="42"/>
        <v>0</v>
      </c>
      <c r="F136" s="22">
        <f t="shared" si="42"/>
        <v>0</v>
      </c>
      <c r="G136" s="22">
        <f t="shared" si="42"/>
        <v>0</v>
      </c>
      <c r="H136" s="22">
        <f t="shared" si="42"/>
        <v>0</v>
      </c>
      <c r="I136" s="22">
        <f t="shared" si="42"/>
        <v>0</v>
      </c>
      <c r="J136" s="23">
        <f t="shared" si="43"/>
        <v>0</v>
      </c>
      <c r="K136" s="21">
        <f>K138+K140+K142+K144+K146</f>
        <v>0</v>
      </c>
      <c r="L136" s="22">
        <f>L138+L140+L142+L144+L146</f>
        <v>0</v>
      </c>
      <c r="M136" s="24">
        <f t="shared" si="44"/>
        <v>0</v>
      </c>
      <c r="N136" s="53">
        <f>N138+N140+N142+N144+N146</f>
        <v>0</v>
      </c>
      <c r="O136" s="53">
        <f>O138+O140+O142+O144+O146</f>
        <v>0</v>
      </c>
      <c r="P136" s="24">
        <f t="shared" si="45"/>
        <v>0</v>
      </c>
      <c r="Q136" s="25">
        <f t="shared" si="46"/>
        <v>0</v>
      </c>
      <c r="R136" s="88"/>
    </row>
    <row r="137" spans="1:18" x14ac:dyDescent="0.3">
      <c r="A137" s="118" t="s">
        <v>115</v>
      </c>
      <c r="B137" s="116"/>
      <c r="C137" s="114" t="s">
        <v>116</v>
      </c>
      <c r="D137" s="49" t="s">
        <v>117</v>
      </c>
      <c r="E137" s="26">
        <v>184261</v>
      </c>
      <c r="F137" s="27">
        <v>63907</v>
      </c>
      <c r="G137" s="27">
        <v>50168</v>
      </c>
      <c r="H137" s="27">
        <v>2694</v>
      </c>
      <c r="I137" s="27">
        <v>0</v>
      </c>
      <c r="J137" s="29">
        <f t="shared" si="43"/>
        <v>301030</v>
      </c>
      <c r="K137" s="96">
        <v>0</v>
      </c>
      <c r="L137" s="27">
        <v>0</v>
      </c>
      <c r="M137" s="29">
        <f>SUM(K137:L137)</f>
        <v>0</v>
      </c>
      <c r="N137" s="54">
        <v>0</v>
      </c>
      <c r="O137" s="27">
        <v>0</v>
      </c>
      <c r="P137" s="29">
        <f t="shared" si="45"/>
        <v>0</v>
      </c>
      <c r="Q137" s="30">
        <f t="shared" si="46"/>
        <v>301030</v>
      </c>
      <c r="R137" s="88"/>
    </row>
    <row r="138" spans="1:18" x14ac:dyDescent="0.3">
      <c r="A138" s="128"/>
      <c r="B138" s="129"/>
      <c r="C138" s="119"/>
      <c r="D138" s="36"/>
      <c r="E138" s="42"/>
      <c r="F138" s="43"/>
      <c r="G138" s="43"/>
      <c r="H138" s="43"/>
      <c r="I138" s="43"/>
      <c r="J138" s="34">
        <f t="shared" si="43"/>
        <v>0</v>
      </c>
      <c r="K138" s="95"/>
      <c r="L138" s="43"/>
      <c r="M138" s="34">
        <f t="shared" si="44"/>
        <v>0</v>
      </c>
      <c r="N138" s="55"/>
      <c r="O138" s="43"/>
      <c r="P138" s="34">
        <f t="shared" si="45"/>
        <v>0</v>
      </c>
      <c r="Q138" s="35">
        <f t="shared" si="46"/>
        <v>0</v>
      </c>
      <c r="R138" s="88"/>
    </row>
    <row r="139" spans="1:18" x14ac:dyDescent="0.3">
      <c r="A139" s="117" t="s">
        <v>118</v>
      </c>
      <c r="B139" s="115"/>
      <c r="C139" s="113" t="s">
        <v>311</v>
      </c>
      <c r="D139" s="111"/>
      <c r="E139" s="37">
        <v>0</v>
      </c>
      <c r="F139" s="38">
        <v>0</v>
      </c>
      <c r="G139" s="38">
        <v>0</v>
      </c>
      <c r="H139" s="38">
        <v>37</v>
      </c>
      <c r="I139" s="38">
        <v>0</v>
      </c>
      <c r="J139" s="28">
        <f t="shared" si="43"/>
        <v>37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5"/>
        <v>0</v>
      </c>
      <c r="Q139" s="41">
        <f t="shared" si="46"/>
        <v>37</v>
      </c>
      <c r="R139" s="88"/>
    </row>
    <row r="140" spans="1:18" x14ac:dyDescent="0.3">
      <c r="A140" s="118"/>
      <c r="B140" s="116"/>
      <c r="C140" s="114"/>
      <c r="D140" s="112"/>
      <c r="E140" s="42"/>
      <c r="F140" s="43"/>
      <c r="G140" s="43"/>
      <c r="H140" s="43"/>
      <c r="I140" s="43"/>
      <c r="J140" s="33">
        <f t="shared" si="43"/>
        <v>0</v>
      </c>
      <c r="K140" s="42"/>
      <c r="L140" s="43"/>
      <c r="M140" s="34">
        <f t="shared" si="44"/>
        <v>0</v>
      </c>
      <c r="N140" s="55"/>
      <c r="O140" s="55"/>
      <c r="P140" s="34">
        <f t="shared" si="45"/>
        <v>0</v>
      </c>
      <c r="Q140" s="35">
        <f t="shared" si="46"/>
        <v>0</v>
      </c>
      <c r="R140" s="88"/>
    </row>
    <row r="141" spans="1:18" x14ac:dyDescent="0.3">
      <c r="A141" s="128" t="s">
        <v>119</v>
      </c>
      <c r="B141" s="129"/>
      <c r="C141" s="119" t="s">
        <v>290</v>
      </c>
      <c r="D141" s="13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6"/>
        <v>150</v>
      </c>
      <c r="R141" s="88"/>
    </row>
    <row r="142" spans="1:18" x14ac:dyDescent="0.3">
      <c r="A142" s="128"/>
      <c r="B142" s="129"/>
      <c r="C142" s="119"/>
      <c r="D142" s="130"/>
      <c r="E142" s="42"/>
      <c r="F142" s="43"/>
      <c r="G142" s="43"/>
      <c r="H142" s="43"/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6"/>
        <v>0</v>
      </c>
      <c r="R142" s="88"/>
    </row>
    <row r="143" spans="1:18" ht="13.8" hidden="1" customHeight="1" x14ac:dyDescent="0.3">
      <c r="A143" s="128" t="s">
        <v>120</v>
      </c>
      <c r="B143" s="129"/>
      <c r="C143" s="119" t="s">
        <v>289</v>
      </c>
      <c r="D143" s="5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3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5"/>
        <v>0</v>
      </c>
      <c r="Q143" s="41">
        <f t="shared" si="46"/>
        <v>0</v>
      </c>
      <c r="R143" s="88"/>
    </row>
    <row r="144" spans="1:18" hidden="1" x14ac:dyDescent="0.3">
      <c r="A144" s="128"/>
      <c r="B144" s="129"/>
      <c r="C144" s="119"/>
      <c r="D144" s="59"/>
      <c r="E144" s="42"/>
      <c r="F144" s="43"/>
      <c r="G144" s="43"/>
      <c r="H144" s="43"/>
      <c r="I144" s="43"/>
      <c r="J144" s="33">
        <f t="shared" si="43"/>
        <v>0</v>
      </c>
      <c r="K144" s="42"/>
      <c r="L144" s="43"/>
      <c r="M144" s="34">
        <f t="shared" si="44"/>
        <v>0</v>
      </c>
      <c r="N144" s="55"/>
      <c r="O144" s="55"/>
      <c r="P144" s="34">
        <f t="shared" si="45"/>
        <v>0</v>
      </c>
      <c r="Q144" s="35">
        <f t="shared" si="46"/>
        <v>0</v>
      </c>
      <c r="R144" s="88"/>
    </row>
    <row r="145" spans="1:19" x14ac:dyDescent="0.3">
      <c r="A145" s="128" t="s">
        <v>120</v>
      </c>
      <c r="B145" s="129"/>
      <c r="C145" s="119" t="s">
        <v>121</v>
      </c>
      <c r="D145" s="59" t="s">
        <v>122</v>
      </c>
      <c r="E145" s="94">
        <v>16110</v>
      </c>
      <c r="F145" s="97">
        <v>4985</v>
      </c>
      <c r="G145" s="97">
        <v>7058</v>
      </c>
      <c r="H145" s="97">
        <v>199</v>
      </c>
      <c r="I145" s="38">
        <v>0</v>
      </c>
      <c r="J145" s="28">
        <f t="shared" si="43"/>
        <v>28352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5"/>
        <v>0</v>
      </c>
      <c r="Q145" s="41">
        <f t="shared" si="46"/>
        <v>28352</v>
      </c>
      <c r="R145" s="88"/>
    </row>
    <row r="146" spans="1:19" ht="14.4" thickBot="1" x14ac:dyDescent="0.35">
      <c r="A146" s="133"/>
      <c r="B146" s="134"/>
      <c r="C146" s="135"/>
      <c r="D146" s="60"/>
      <c r="E146" s="51"/>
      <c r="F146" s="45"/>
      <c r="G146" s="45"/>
      <c r="H146" s="45"/>
      <c r="I146" s="45"/>
      <c r="J146" s="23">
        <f t="shared" si="43"/>
        <v>0</v>
      </c>
      <c r="K146" s="51"/>
      <c r="L146" s="45"/>
      <c r="M146" s="24">
        <f t="shared" si="44"/>
        <v>0</v>
      </c>
      <c r="N146" s="56"/>
      <c r="O146" s="56"/>
      <c r="P146" s="24">
        <f t="shared" si="45"/>
        <v>0</v>
      </c>
      <c r="Q146" s="25">
        <f t="shared" si="46"/>
        <v>0</v>
      </c>
      <c r="R146" s="88"/>
    </row>
    <row r="147" spans="1:19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8"/>
    </row>
    <row r="148" spans="1:19" x14ac:dyDescent="0.3">
      <c r="A148" s="120" t="s">
        <v>123</v>
      </c>
      <c r="B148" s="121"/>
      <c r="C148" s="124" t="s">
        <v>124</v>
      </c>
      <c r="D148" s="131"/>
      <c r="E148" s="16">
        <f t="shared" ref="E148:H149" si="47">E150+E152+E154+E156</f>
        <v>0</v>
      </c>
      <c r="F148" s="17">
        <f t="shared" si="47"/>
        <v>0</v>
      </c>
      <c r="G148" s="17">
        <f t="shared" si="47"/>
        <v>0</v>
      </c>
      <c r="H148" s="17">
        <f t="shared" si="47"/>
        <v>182755</v>
      </c>
      <c r="I148" s="17">
        <f>I150+I152+I154+I156</f>
        <v>0</v>
      </c>
      <c r="J148" s="19">
        <f>SUM(E148:I148)</f>
        <v>182755</v>
      </c>
      <c r="K148" s="52">
        <f>K150+K152+K154+K156</f>
        <v>0</v>
      </c>
      <c r="L148" s="17">
        <f>L150+L152+L154+L156</f>
        <v>0</v>
      </c>
      <c r="M148" s="19">
        <f t="shared" ref="M148:M157" si="48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9">SUM(N148:O148)</f>
        <v>0</v>
      </c>
      <c r="Q148" s="20">
        <f>P148+M148+J148</f>
        <v>182755</v>
      </c>
      <c r="R148" s="88"/>
    </row>
    <row r="149" spans="1:19" ht="14.4" thickBot="1" x14ac:dyDescent="0.35">
      <c r="A149" s="122"/>
      <c r="B149" s="123"/>
      <c r="C149" s="125"/>
      <c r="D149" s="132"/>
      <c r="E149" s="21">
        <f t="shared" si="47"/>
        <v>0</v>
      </c>
      <c r="F149" s="22">
        <f t="shared" si="47"/>
        <v>0</v>
      </c>
      <c r="G149" s="22">
        <f t="shared" si="47"/>
        <v>0</v>
      </c>
      <c r="H149" s="22">
        <f t="shared" si="47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48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  <c r="R149" s="88"/>
    </row>
    <row r="150" spans="1:19" x14ac:dyDescent="0.3">
      <c r="A150" s="136" t="s">
        <v>125</v>
      </c>
      <c r="B150" s="137"/>
      <c r="C150" s="138" t="s">
        <v>126</v>
      </c>
      <c r="D150" s="102" t="s">
        <v>127</v>
      </c>
      <c r="E150" s="16">
        <v>0</v>
      </c>
      <c r="F150" s="17">
        <v>0</v>
      </c>
      <c r="G150" s="17">
        <v>0</v>
      </c>
      <c r="H150" s="17">
        <v>162955</v>
      </c>
      <c r="I150" s="17">
        <v>0</v>
      </c>
      <c r="J150" s="19">
        <f t="shared" ref="J150:J157" si="50">SUM(E150:I150)</f>
        <v>162955</v>
      </c>
      <c r="K150" s="52">
        <v>0</v>
      </c>
      <c r="L150" s="17">
        <v>0</v>
      </c>
      <c r="M150" s="19">
        <f t="shared" si="48"/>
        <v>0</v>
      </c>
      <c r="N150" s="52">
        <v>0</v>
      </c>
      <c r="O150" s="17">
        <v>0</v>
      </c>
      <c r="P150" s="19">
        <f t="shared" si="49"/>
        <v>0</v>
      </c>
      <c r="Q150" s="20">
        <f t="shared" ref="Q150:Q157" si="51">P150+M150+J150</f>
        <v>162955</v>
      </c>
      <c r="R150" s="136" t="s">
        <v>125</v>
      </c>
      <c r="S150" s="104">
        <f>Q150+Q152</f>
        <v>165255</v>
      </c>
    </row>
    <row r="151" spans="1:19" x14ac:dyDescent="0.3">
      <c r="A151" s="128"/>
      <c r="B151" s="129"/>
      <c r="C151" s="119"/>
      <c r="D151" s="59"/>
      <c r="E151" s="42"/>
      <c r="F151" s="43"/>
      <c r="G151" s="43"/>
      <c r="H151" s="43"/>
      <c r="I151" s="43"/>
      <c r="J151" s="34">
        <f t="shared" si="50"/>
        <v>0</v>
      </c>
      <c r="K151" s="55"/>
      <c r="L151" s="43"/>
      <c r="M151" s="34">
        <f t="shared" si="48"/>
        <v>0</v>
      </c>
      <c r="N151" s="55"/>
      <c r="O151" s="43"/>
      <c r="P151" s="34">
        <f t="shared" si="49"/>
        <v>0</v>
      </c>
      <c r="Q151" s="35">
        <f t="shared" si="51"/>
        <v>0</v>
      </c>
      <c r="R151" s="128"/>
      <c r="S151" s="105">
        <f>Q151+Q153</f>
        <v>0</v>
      </c>
    </row>
    <row r="152" spans="1:19" x14ac:dyDescent="0.3">
      <c r="A152" s="128" t="s">
        <v>125</v>
      </c>
      <c r="B152" s="129"/>
      <c r="C152" s="119" t="s">
        <v>128</v>
      </c>
      <c r="D152" s="59" t="s">
        <v>23</v>
      </c>
      <c r="E152" s="37">
        <v>0</v>
      </c>
      <c r="F152" s="38">
        <v>0</v>
      </c>
      <c r="G152" s="38">
        <v>0</v>
      </c>
      <c r="H152" s="38">
        <v>2300</v>
      </c>
      <c r="I152" s="38">
        <v>0</v>
      </c>
      <c r="J152" s="29">
        <f t="shared" si="50"/>
        <v>2300</v>
      </c>
      <c r="K152" s="44">
        <v>0</v>
      </c>
      <c r="L152" s="38">
        <v>0</v>
      </c>
      <c r="M152" s="40">
        <f t="shared" si="48"/>
        <v>0</v>
      </c>
      <c r="N152" s="44">
        <v>0</v>
      </c>
      <c r="O152" s="38">
        <v>0</v>
      </c>
      <c r="P152" s="40">
        <f t="shared" si="49"/>
        <v>0</v>
      </c>
      <c r="Q152" s="41">
        <f t="shared" si="51"/>
        <v>2300</v>
      </c>
      <c r="R152" s="88"/>
    </row>
    <row r="153" spans="1:19" x14ac:dyDescent="0.3">
      <c r="A153" s="128"/>
      <c r="B153" s="129"/>
      <c r="C153" s="119"/>
      <c r="D153" s="59"/>
      <c r="E153" s="42"/>
      <c r="F153" s="43"/>
      <c r="G153" s="43"/>
      <c r="H153" s="43"/>
      <c r="I153" s="43"/>
      <c r="J153" s="34">
        <f t="shared" si="50"/>
        <v>0</v>
      </c>
      <c r="K153" s="55"/>
      <c r="L153" s="43"/>
      <c r="M153" s="34">
        <f t="shared" si="48"/>
        <v>0</v>
      </c>
      <c r="N153" s="55"/>
      <c r="O153" s="43"/>
      <c r="P153" s="34">
        <f t="shared" si="49"/>
        <v>0</v>
      </c>
      <c r="Q153" s="35">
        <f t="shared" si="51"/>
        <v>0</v>
      </c>
      <c r="R153" s="88"/>
    </row>
    <row r="154" spans="1:19" x14ac:dyDescent="0.3">
      <c r="A154" s="128" t="s">
        <v>129</v>
      </c>
      <c r="B154" s="129"/>
      <c r="C154" s="119" t="s">
        <v>130</v>
      </c>
      <c r="D154" s="59" t="s">
        <v>127</v>
      </c>
      <c r="E154" s="37">
        <v>0</v>
      </c>
      <c r="F154" s="38">
        <v>0</v>
      </c>
      <c r="G154" s="38">
        <v>0</v>
      </c>
      <c r="H154" s="38">
        <v>17500</v>
      </c>
      <c r="I154" s="38">
        <v>0</v>
      </c>
      <c r="J154" s="29">
        <f>SUM(E154:I154)</f>
        <v>17500</v>
      </c>
      <c r="K154" s="44">
        <v>0</v>
      </c>
      <c r="L154" s="38">
        <v>0</v>
      </c>
      <c r="M154" s="40">
        <f t="shared" si="48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17500</v>
      </c>
      <c r="R154" s="88"/>
    </row>
    <row r="155" spans="1:19" ht="14.4" thickBot="1" x14ac:dyDescent="0.35">
      <c r="A155" s="133"/>
      <c r="B155" s="134"/>
      <c r="C155" s="135"/>
      <c r="D155" s="60"/>
      <c r="E155" s="51"/>
      <c r="F155" s="45"/>
      <c r="G155" s="45"/>
      <c r="H155" s="45"/>
      <c r="I155" s="45"/>
      <c r="J155" s="24">
        <f>SUM(E155:I155)</f>
        <v>0</v>
      </c>
      <c r="K155" s="56"/>
      <c r="L155" s="45"/>
      <c r="M155" s="24">
        <f t="shared" si="48"/>
        <v>0</v>
      </c>
      <c r="N155" s="56"/>
      <c r="O155" s="45"/>
      <c r="P155" s="24">
        <f>SUM(N155:O155)</f>
        <v>0</v>
      </c>
      <c r="Q155" s="25">
        <f>P155+M155+J155</f>
        <v>0</v>
      </c>
      <c r="R155" s="88"/>
    </row>
    <row r="156" spans="1:19" hidden="1" x14ac:dyDescent="0.3">
      <c r="A156" s="118" t="s">
        <v>131</v>
      </c>
      <c r="B156" s="116"/>
      <c r="C156" s="114" t="s">
        <v>132</v>
      </c>
      <c r="D156" s="58" t="s">
        <v>127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50"/>
        <v>0</v>
      </c>
      <c r="K156" s="54">
        <v>0</v>
      </c>
      <c r="L156" s="27">
        <v>0</v>
      </c>
      <c r="M156" s="29">
        <f t="shared" si="48"/>
        <v>0</v>
      </c>
      <c r="N156" s="54">
        <v>0</v>
      </c>
      <c r="O156" s="27">
        <v>0</v>
      </c>
      <c r="P156" s="29">
        <f t="shared" si="49"/>
        <v>0</v>
      </c>
      <c r="Q156" s="30">
        <f t="shared" si="51"/>
        <v>0</v>
      </c>
      <c r="R156" s="88"/>
    </row>
    <row r="157" spans="1:19" ht="14.4" hidden="1" thickBot="1" x14ac:dyDescent="0.35">
      <c r="A157" s="133"/>
      <c r="B157" s="134"/>
      <c r="C157" s="135"/>
      <c r="D157" s="60"/>
      <c r="E157" s="51"/>
      <c r="F157" s="45"/>
      <c r="G157" s="45"/>
      <c r="H157" s="45"/>
      <c r="I157" s="45"/>
      <c r="J157" s="24">
        <f t="shared" si="50"/>
        <v>0</v>
      </c>
      <c r="K157" s="56"/>
      <c r="L157" s="45"/>
      <c r="M157" s="24">
        <f t="shared" si="48"/>
        <v>0</v>
      </c>
      <c r="N157" s="56"/>
      <c r="O157" s="45"/>
      <c r="P157" s="24">
        <f t="shared" si="49"/>
        <v>0</v>
      </c>
      <c r="Q157" s="25">
        <f t="shared" si="51"/>
        <v>0</v>
      </c>
      <c r="R157" s="88"/>
    </row>
    <row r="158" spans="1:19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8"/>
    </row>
    <row r="159" spans="1:19" x14ac:dyDescent="0.3">
      <c r="A159" s="120" t="s">
        <v>133</v>
      </c>
      <c r="B159" s="121"/>
      <c r="C159" s="124" t="s">
        <v>134</v>
      </c>
      <c r="D159" s="126"/>
      <c r="E159" s="16">
        <f>E161+E163+E165+E167+E169+E171+E173+E175+E177+E179+E181+E183+E185+E187+E189+E191</f>
        <v>0</v>
      </c>
      <c r="F159" s="17">
        <f t="shared" ref="F159:I159" si="52">F161+F163+F165+F167+F169+F171+F173+F175+F177+F179+F181+F183+F185+F187+F189+F191</f>
        <v>1213</v>
      </c>
      <c r="G159" s="17">
        <f t="shared" si="52"/>
        <v>114590</v>
      </c>
      <c r="H159" s="17">
        <f t="shared" si="52"/>
        <v>0</v>
      </c>
      <c r="I159" s="17">
        <f t="shared" si="52"/>
        <v>0</v>
      </c>
      <c r="J159" s="19">
        <f t="shared" ref="J159" si="53">SUM(E159:I159)</f>
        <v>115803</v>
      </c>
      <c r="K159" s="52">
        <f t="shared" ref="K159:L160" si="54">K161+K163+K165+K167+K169+K171+K173+K175+K177+K179+K181+K183+K185+K187+K189+K191</f>
        <v>0</v>
      </c>
      <c r="L159" s="17">
        <f t="shared" si="54"/>
        <v>0</v>
      </c>
      <c r="M159" s="19">
        <f t="shared" ref="M159:M192" si="55">SUM(K159:L159)</f>
        <v>0</v>
      </c>
      <c r="N159" s="52">
        <f t="shared" ref="N159:O160" si="56">N161+N163+N165+N167+N169+N171+N173+N175+N177+N179+N181+N183+N185+N187+N189+N191</f>
        <v>0</v>
      </c>
      <c r="O159" s="17">
        <f t="shared" si="56"/>
        <v>0</v>
      </c>
      <c r="P159" s="19">
        <f>SUM(N159:O159)</f>
        <v>0</v>
      </c>
      <c r="Q159" s="20">
        <f>P159+M159+J159</f>
        <v>115803</v>
      </c>
      <c r="R159" s="88"/>
    </row>
    <row r="160" spans="1:19" ht="14.4" thickBot="1" x14ac:dyDescent="0.35">
      <c r="A160" s="122"/>
      <c r="B160" s="123"/>
      <c r="C160" s="125"/>
      <c r="D160" s="127"/>
      <c r="E160" s="21">
        <f t="shared" ref="E160:I160" si="57">E162+E164+E166+E168+E170+E172+E174+E176+E178+E180+E182+E184+E186+E188+E190+E192</f>
        <v>0</v>
      </c>
      <c r="F160" s="22">
        <f t="shared" si="57"/>
        <v>0</v>
      </c>
      <c r="G160" s="22">
        <f t="shared" si="57"/>
        <v>0</v>
      </c>
      <c r="H160" s="22">
        <f t="shared" si="57"/>
        <v>0</v>
      </c>
      <c r="I160" s="22">
        <f t="shared" si="57"/>
        <v>0</v>
      </c>
      <c r="J160" s="24">
        <f>SUM(E160:I160)</f>
        <v>0</v>
      </c>
      <c r="K160" s="53">
        <f t="shared" si="54"/>
        <v>0</v>
      </c>
      <c r="L160" s="22">
        <f t="shared" si="54"/>
        <v>0</v>
      </c>
      <c r="M160" s="24">
        <f t="shared" si="55"/>
        <v>0</v>
      </c>
      <c r="N160" s="53">
        <f t="shared" si="56"/>
        <v>0</v>
      </c>
      <c r="O160" s="22">
        <f t="shared" si="56"/>
        <v>0</v>
      </c>
      <c r="P160" s="24">
        <f t="shared" ref="P160:P178" si="58">SUM(N160:O160)</f>
        <v>0</v>
      </c>
      <c r="Q160" s="25">
        <f>P160+M160+J160</f>
        <v>0</v>
      </c>
      <c r="R160" s="88"/>
    </row>
    <row r="161" spans="1:19" x14ac:dyDescent="0.3">
      <c r="A161" s="118" t="s">
        <v>135</v>
      </c>
      <c r="B161" s="116"/>
      <c r="C161" s="114" t="s">
        <v>252</v>
      </c>
      <c r="D161" s="49" t="s">
        <v>21</v>
      </c>
      <c r="E161" s="26">
        <v>0</v>
      </c>
      <c r="F161" s="27">
        <v>1213</v>
      </c>
      <c r="G161" s="27">
        <v>0</v>
      </c>
      <c r="H161" s="27">
        <v>0</v>
      </c>
      <c r="I161" s="27">
        <v>0</v>
      </c>
      <c r="J161" s="29">
        <f t="shared" ref="J161:J192" si="59">SUM(E161:I161)</f>
        <v>1213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8"/>
        <v>0</v>
      </c>
      <c r="Q161" s="30">
        <f t="shared" ref="Q161:Q192" si="60">P161+M161+J161</f>
        <v>1213</v>
      </c>
      <c r="R161" s="118" t="s">
        <v>135</v>
      </c>
      <c r="S161" s="104">
        <f>Q161+Q163+Q165+Q167+Q169+Q171+Q173+Q175+Q177+Q179+Q181+Q183+Q185+Q187</f>
        <v>100603</v>
      </c>
    </row>
    <row r="162" spans="1:19" x14ac:dyDescent="0.3">
      <c r="A162" s="128"/>
      <c r="B162" s="129"/>
      <c r="C162" s="119"/>
      <c r="D162" s="36"/>
      <c r="E162" s="42"/>
      <c r="F162" s="43"/>
      <c r="G162" s="43"/>
      <c r="H162" s="43"/>
      <c r="I162" s="43"/>
      <c r="J162" s="34">
        <f t="shared" si="59"/>
        <v>0</v>
      </c>
      <c r="K162" s="42"/>
      <c r="L162" s="43"/>
      <c r="M162" s="34">
        <f t="shared" si="55"/>
        <v>0</v>
      </c>
      <c r="N162" s="55"/>
      <c r="O162" s="43"/>
      <c r="P162" s="34">
        <f t="shared" si="58"/>
        <v>0</v>
      </c>
      <c r="Q162" s="35">
        <f t="shared" si="60"/>
        <v>0</v>
      </c>
      <c r="R162" s="128"/>
      <c r="S162" s="105">
        <f>Q162+Q164+Q166+Q168+Q170+Q172+Q174+Q176+Q178+Q180+Q182+Q184+Q186+Q188</f>
        <v>0</v>
      </c>
    </row>
    <row r="163" spans="1:19" x14ac:dyDescent="0.3">
      <c r="A163" s="128" t="s">
        <v>135</v>
      </c>
      <c r="B163" s="129"/>
      <c r="C163" s="119" t="s">
        <v>253</v>
      </c>
      <c r="D163" s="36" t="s">
        <v>23</v>
      </c>
      <c r="E163" s="37">
        <v>0</v>
      </c>
      <c r="F163" s="38">
        <v>0</v>
      </c>
      <c r="G163" s="38">
        <v>43550</v>
      </c>
      <c r="H163" s="38">
        <v>0</v>
      </c>
      <c r="I163" s="38">
        <v>0</v>
      </c>
      <c r="J163" s="29">
        <f t="shared" si="59"/>
        <v>43550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8"/>
        <v>0</v>
      </c>
      <c r="Q163" s="41">
        <f t="shared" si="60"/>
        <v>43550</v>
      </c>
      <c r="R163" s="88"/>
    </row>
    <row r="164" spans="1:19" x14ac:dyDescent="0.3">
      <c r="A164" s="128"/>
      <c r="B164" s="129"/>
      <c r="C164" s="119"/>
      <c r="D164" s="36"/>
      <c r="E164" s="42"/>
      <c r="F164" s="43"/>
      <c r="G164" s="43"/>
      <c r="H164" s="43"/>
      <c r="I164" s="43"/>
      <c r="J164" s="34">
        <f t="shared" si="59"/>
        <v>0</v>
      </c>
      <c r="K164" s="55"/>
      <c r="L164" s="43"/>
      <c r="M164" s="34">
        <f t="shared" si="55"/>
        <v>0</v>
      </c>
      <c r="N164" s="55"/>
      <c r="O164" s="43"/>
      <c r="P164" s="34">
        <f t="shared" si="58"/>
        <v>0</v>
      </c>
      <c r="Q164" s="35">
        <f t="shared" si="60"/>
        <v>0</v>
      </c>
      <c r="R164" s="88"/>
    </row>
    <row r="165" spans="1:19" x14ac:dyDescent="0.3">
      <c r="A165" s="128" t="s">
        <v>135</v>
      </c>
      <c r="B165" s="129"/>
      <c r="C165" s="119" t="s">
        <v>254</v>
      </c>
      <c r="D165" s="130"/>
      <c r="E165" s="37">
        <v>0</v>
      </c>
      <c r="F165" s="38">
        <v>0</v>
      </c>
      <c r="G165" s="38">
        <v>1000</v>
      </c>
      <c r="H165" s="38">
        <v>0</v>
      </c>
      <c r="I165" s="38">
        <v>0</v>
      </c>
      <c r="J165" s="29">
        <f t="shared" si="59"/>
        <v>1000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8"/>
        <v>0</v>
      </c>
      <c r="Q165" s="41">
        <f t="shared" si="60"/>
        <v>1000</v>
      </c>
      <c r="R165" s="88"/>
    </row>
    <row r="166" spans="1:19" x14ac:dyDescent="0.3">
      <c r="A166" s="128"/>
      <c r="B166" s="129"/>
      <c r="C166" s="119"/>
      <c r="D166" s="130"/>
      <c r="E166" s="42"/>
      <c r="F166" s="43"/>
      <c r="G166" s="43"/>
      <c r="H166" s="43"/>
      <c r="I166" s="43"/>
      <c r="J166" s="34">
        <f t="shared" si="59"/>
        <v>0</v>
      </c>
      <c r="K166" s="55"/>
      <c r="L166" s="43"/>
      <c r="M166" s="34">
        <f t="shared" si="55"/>
        <v>0</v>
      </c>
      <c r="N166" s="55"/>
      <c r="O166" s="43"/>
      <c r="P166" s="34">
        <f t="shared" si="58"/>
        <v>0</v>
      </c>
      <c r="Q166" s="35">
        <f t="shared" si="60"/>
        <v>0</v>
      </c>
      <c r="R166" s="88"/>
    </row>
    <row r="167" spans="1:19" x14ac:dyDescent="0.3">
      <c r="A167" s="128" t="s">
        <v>135</v>
      </c>
      <c r="B167" s="129"/>
      <c r="C167" s="119" t="s">
        <v>291</v>
      </c>
      <c r="D167" s="130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59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0"/>
        <v>1500</v>
      </c>
      <c r="R167" s="88"/>
    </row>
    <row r="168" spans="1:19" x14ac:dyDescent="0.3">
      <c r="A168" s="128"/>
      <c r="B168" s="129"/>
      <c r="C168" s="119"/>
      <c r="D168" s="130"/>
      <c r="E168" s="42"/>
      <c r="F168" s="43"/>
      <c r="G168" s="43"/>
      <c r="H168" s="43"/>
      <c r="I168" s="43"/>
      <c r="J168" s="34">
        <f t="shared" si="59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60"/>
        <v>0</v>
      </c>
      <c r="R168" s="88"/>
    </row>
    <row r="169" spans="1:19" x14ac:dyDescent="0.3">
      <c r="A169" s="128" t="s">
        <v>135</v>
      </c>
      <c r="B169" s="129"/>
      <c r="C169" s="119" t="s">
        <v>312</v>
      </c>
      <c r="D169" s="13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9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0"/>
        <v>2500</v>
      </c>
      <c r="R169" s="88"/>
    </row>
    <row r="170" spans="1:19" x14ac:dyDescent="0.3">
      <c r="A170" s="128"/>
      <c r="B170" s="129"/>
      <c r="C170" s="119"/>
      <c r="D170" s="130"/>
      <c r="E170" s="42"/>
      <c r="F170" s="43"/>
      <c r="G170" s="43"/>
      <c r="H170" s="43"/>
      <c r="I170" s="43"/>
      <c r="J170" s="34">
        <f t="shared" si="59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0"/>
        <v>0</v>
      </c>
      <c r="R170" s="88"/>
    </row>
    <row r="171" spans="1:19" x14ac:dyDescent="0.3">
      <c r="A171" s="128" t="s">
        <v>135</v>
      </c>
      <c r="B171" s="129"/>
      <c r="C171" s="119" t="s">
        <v>313</v>
      </c>
      <c r="D171" s="130"/>
      <c r="E171" s="37">
        <v>0</v>
      </c>
      <c r="F171" s="38">
        <v>0</v>
      </c>
      <c r="G171" s="97">
        <v>2000</v>
      </c>
      <c r="H171" s="38">
        <v>0</v>
      </c>
      <c r="I171" s="38">
        <v>0</v>
      </c>
      <c r="J171" s="29">
        <f t="shared" si="59"/>
        <v>2000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58"/>
        <v>0</v>
      </c>
      <c r="Q171" s="41">
        <f t="shared" si="60"/>
        <v>2000</v>
      </c>
      <c r="R171" s="88"/>
    </row>
    <row r="172" spans="1:19" x14ac:dyDescent="0.3">
      <c r="A172" s="128"/>
      <c r="B172" s="129"/>
      <c r="C172" s="119"/>
      <c r="D172" s="130"/>
      <c r="E172" s="42"/>
      <c r="F172" s="43"/>
      <c r="G172" s="43"/>
      <c r="H172" s="43"/>
      <c r="I172" s="43"/>
      <c r="J172" s="34">
        <f t="shared" si="59"/>
        <v>0</v>
      </c>
      <c r="K172" s="55"/>
      <c r="L172" s="43"/>
      <c r="M172" s="34">
        <f t="shared" si="55"/>
        <v>0</v>
      </c>
      <c r="N172" s="55"/>
      <c r="O172" s="43"/>
      <c r="P172" s="34">
        <f t="shared" si="58"/>
        <v>0</v>
      </c>
      <c r="Q172" s="35">
        <f t="shared" si="60"/>
        <v>0</v>
      </c>
      <c r="R172" s="88"/>
    </row>
    <row r="173" spans="1:19" x14ac:dyDescent="0.3">
      <c r="A173" s="128" t="s">
        <v>135</v>
      </c>
      <c r="B173" s="129"/>
      <c r="C173" s="119" t="s">
        <v>316</v>
      </c>
      <c r="D173" s="130"/>
      <c r="E173" s="37">
        <v>0</v>
      </c>
      <c r="F173" s="38">
        <v>0</v>
      </c>
      <c r="G173" s="97">
        <v>3000</v>
      </c>
      <c r="H173" s="38">
        <v>0</v>
      </c>
      <c r="I173" s="38">
        <v>0</v>
      </c>
      <c r="J173" s="29">
        <f t="shared" si="59"/>
        <v>3000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8"/>
        <v>0</v>
      </c>
      <c r="Q173" s="41">
        <f t="shared" si="60"/>
        <v>3000</v>
      </c>
      <c r="R173" s="88"/>
    </row>
    <row r="174" spans="1:19" x14ac:dyDescent="0.3">
      <c r="A174" s="128"/>
      <c r="B174" s="129"/>
      <c r="C174" s="119"/>
      <c r="D174" s="130"/>
      <c r="E174" s="42"/>
      <c r="F174" s="43"/>
      <c r="G174" s="43"/>
      <c r="H174" s="43"/>
      <c r="I174" s="43"/>
      <c r="J174" s="34">
        <f t="shared" si="59"/>
        <v>0</v>
      </c>
      <c r="K174" s="55"/>
      <c r="L174" s="43"/>
      <c r="M174" s="34">
        <f t="shared" ref="M174" si="61">SUM(K174:L174)</f>
        <v>0</v>
      </c>
      <c r="N174" s="55"/>
      <c r="O174" s="43"/>
      <c r="P174" s="34">
        <f t="shared" si="58"/>
        <v>0</v>
      </c>
      <c r="Q174" s="35">
        <f t="shared" si="60"/>
        <v>0</v>
      </c>
      <c r="R174" s="88"/>
    </row>
    <row r="175" spans="1:19" x14ac:dyDescent="0.3">
      <c r="A175" s="128" t="s">
        <v>135</v>
      </c>
      <c r="B175" s="129"/>
      <c r="C175" s="119" t="s">
        <v>317</v>
      </c>
      <c r="D175" s="130"/>
      <c r="E175" s="37">
        <v>0</v>
      </c>
      <c r="F175" s="38">
        <v>0</v>
      </c>
      <c r="G175" s="97">
        <v>1000</v>
      </c>
      <c r="H175" s="38">
        <v>0</v>
      </c>
      <c r="I175" s="38">
        <v>0</v>
      </c>
      <c r="J175" s="29">
        <f t="shared" ref="J175:J176" si="62">SUM(E175:I175)</f>
        <v>1000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76" si="63">SUM(N175:O175)</f>
        <v>0</v>
      </c>
      <c r="Q175" s="41">
        <f t="shared" si="60"/>
        <v>1000</v>
      </c>
      <c r="R175" s="88"/>
    </row>
    <row r="176" spans="1:19" x14ac:dyDescent="0.3">
      <c r="A176" s="128"/>
      <c r="B176" s="129"/>
      <c r="C176" s="119"/>
      <c r="D176" s="130"/>
      <c r="E176" s="42"/>
      <c r="F176" s="43"/>
      <c r="G176" s="43"/>
      <c r="H176" s="43"/>
      <c r="I176" s="43"/>
      <c r="J176" s="34">
        <f t="shared" si="62"/>
        <v>0</v>
      </c>
      <c r="K176" s="55"/>
      <c r="L176" s="43"/>
      <c r="M176" s="34">
        <f t="shared" ref="M176" si="64">SUM(K176:L176)</f>
        <v>0</v>
      </c>
      <c r="N176" s="55"/>
      <c r="O176" s="43"/>
      <c r="P176" s="34">
        <f t="shared" si="63"/>
        <v>0</v>
      </c>
      <c r="Q176" s="35">
        <f t="shared" si="60"/>
        <v>0</v>
      </c>
      <c r="R176" s="88"/>
    </row>
    <row r="177" spans="1:19" x14ac:dyDescent="0.3">
      <c r="A177" s="128" t="s">
        <v>135</v>
      </c>
      <c r="B177" s="129"/>
      <c r="C177" s="119" t="s">
        <v>314</v>
      </c>
      <c r="D177" s="130"/>
      <c r="E177" s="37">
        <v>0</v>
      </c>
      <c r="F177" s="38">
        <v>0</v>
      </c>
      <c r="G177" s="38">
        <v>36400</v>
      </c>
      <c r="H177" s="38">
        <v>0</v>
      </c>
      <c r="I177" s="38">
        <v>0</v>
      </c>
      <c r="J177" s="29">
        <f t="shared" si="59"/>
        <v>36400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8"/>
        <v>0</v>
      </c>
      <c r="Q177" s="41">
        <f t="shared" si="60"/>
        <v>36400</v>
      </c>
      <c r="R177" s="88"/>
    </row>
    <row r="178" spans="1:19" x14ac:dyDescent="0.3">
      <c r="A178" s="128"/>
      <c r="B178" s="129"/>
      <c r="C178" s="119"/>
      <c r="D178" s="130"/>
      <c r="E178" s="42"/>
      <c r="F178" s="43"/>
      <c r="G178" s="43"/>
      <c r="H178" s="43"/>
      <c r="I178" s="43"/>
      <c r="J178" s="34">
        <f t="shared" si="59"/>
        <v>0</v>
      </c>
      <c r="K178" s="55"/>
      <c r="L178" s="43"/>
      <c r="M178" s="34">
        <f t="shared" si="55"/>
        <v>0</v>
      </c>
      <c r="N178" s="55"/>
      <c r="O178" s="43"/>
      <c r="P178" s="34">
        <f t="shared" si="58"/>
        <v>0</v>
      </c>
      <c r="Q178" s="35">
        <f t="shared" si="60"/>
        <v>0</v>
      </c>
      <c r="R178" s="88"/>
    </row>
    <row r="179" spans="1:19" x14ac:dyDescent="0.3">
      <c r="A179" s="128" t="s">
        <v>135</v>
      </c>
      <c r="B179" s="129"/>
      <c r="C179" s="119" t="s">
        <v>256</v>
      </c>
      <c r="D179" s="130"/>
      <c r="E179" s="37">
        <v>0</v>
      </c>
      <c r="F179" s="38">
        <v>0</v>
      </c>
      <c r="G179" s="38">
        <v>3500</v>
      </c>
      <c r="H179" s="38">
        <v>0</v>
      </c>
      <c r="I179" s="38">
        <v>0</v>
      </c>
      <c r="J179" s="29">
        <f t="shared" ref="J179:J180" si="65">SUM(E179:I179)</f>
        <v>3500</v>
      </c>
      <c r="K179" s="44">
        <v>0</v>
      </c>
      <c r="L179" s="38">
        <v>0</v>
      </c>
      <c r="M179" s="40">
        <f t="shared" ref="M179:M180" si="66">SUM(K179:L179)</f>
        <v>0</v>
      </c>
      <c r="N179" s="44">
        <v>0</v>
      </c>
      <c r="O179" s="38">
        <v>0</v>
      </c>
      <c r="P179" s="40">
        <f t="shared" ref="P179:P192" si="67">SUM(N179:O179)</f>
        <v>0</v>
      </c>
      <c r="Q179" s="41">
        <f t="shared" si="60"/>
        <v>3500</v>
      </c>
      <c r="R179" s="88"/>
    </row>
    <row r="180" spans="1:19" x14ac:dyDescent="0.3">
      <c r="A180" s="128"/>
      <c r="B180" s="129"/>
      <c r="C180" s="119"/>
      <c r="D180" s="130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6"/>
        <v>0</v>
      </c>
      <c r="N180" s="55"/>
      <c r="O180" s="43"/>
      <c r="P180" s="34">
        <f t="shared" si="67"/>
        <v>0</v>
      </c>
      <c r="Q180" s="35">
        <f t="shared" si="60"/>
        <v>0</v>
      </c>
      <c r="R180" s="88"/>
    </row>
    <row r="181" spans="1:19" x14ac:dyDescent="0.3">
      <c r="A181" s="128" t="s">
        <v>135</v>
      </c>
      <c r="B181" s="129"/>
      <c r="C181" s="119" t="s">
        <v>212</v>
      </c>
      <c r="D181" s="130"/>
      <c r="E181" s="37">
        <v>0</v>
      </c>
      <c r="F181" s="38">
        <v>0</v>
      </c>
      <c r="G181" s="38">
        <v>150</v>
      </c>
      <c r="H181" s="38">
        <v>0</v>
      </c>
      <c r="I181" s="38">
        <v>0</v>
      </c>
      <c r="J181" s="29">
        <f>SUM(E181:I181)</f>
        <v>150</v>
      </c>
      <c r="K181" s="44">
        <v>0</v>
      </c>
      <c r="L181" s="38">
        <v>0</v>
      </c>
      <c r="M181" s="40">
        <f>SUM(K181:L181)</f>
        <v>0</v>
      </c>
      <c r="N181" s="44">
        <v>0</v>
      </c>
      <c r="O181" s="38">
        <v>0</v>
      </c>
      <c r="P181" s="40">
        <f t="shared" si="67"/>
        <v>0</v>
      </c>
      <c r="Q181" s="41">
        <f t="shared" si="60"/>
        <v>150</v>
      </c>
      <c r="R181" s="88"/>
    </row>
    <row r="182" spans="1:19" x14ac:dyDescent="0.3">
      <c r="A182" s="128"/>
      <c r="B182" s="129"/>
      <c r="C182" s="119"/>
      <c r="D182" s="130"/>
      <c r="E182" s="42"/>
      <c r="F182" s="43"/>
      <c r="G182" s="43"/>
      <c r="H182" s="43"/>
      <c r="I182" s="43"/>
      <c r="J182" s="34">
        <f t="shared" si="59"/>
        <v>0</v>
      </c>
      <c r="K182" s="55"/>
      <c r="L182" s="43"/>
      <c r="M182" s="34">
        <f t="shared" si="55"/>
        <v>0</v>
      </c>
      <c r="N182" s="55"/>
      <c r="O182" s="43"/>
      <c r="P182" s="34">
        <f t="shared" si="67"/>
        <v>0</v>
      </c>
      <c r="Q182" s="35">
        <f t="shared" si="60"/>
        <v>0</v>
      </c>
      <c r="R182" s="88"/>
    </row>
    <row r="183" spans="1:19" x14ac:dyDescent="0.3">
      <c r="A183" s="128" t="s">
        <v>255</v>
      </c>
      <c r="B183" s="129"/>
      <c r="C183" s="119" t="s">
        <v>136</v>
      </c>
      <c r="D183" s="130"/>
      <c r="E183" s="37">
        <v>0</v>
      </c>
      <c r="F183" s="38">
        <v>0</v>
      </c>
      <c r="G183" s="38">
        <v>2540</v>
      </c>
      <c r="H183" s="38">
        <v>0</v>
      </c>
      <c r="I183" s="38">
        <v>0</v>
      </c>
      <c r="J183" s="29">
        <f t="shared" ref="J183:J191" si="68">SUM(E183:I183)</f>
        <v>2540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7"/>
        <v>0</v>
      </c>
      <c r="Q183" s="41">
        <f t="shared" si="60"/>
        <v>2540</v>
      </c>
      <c r="R183" s="88"/>
    </row>
    <row r="184" spans="1:19" x14ac:dyDescent="0.3">
      <c r="A184" s="128"/>
      <c r="B184" s="129"/>
      <c r="C184" s="119"/>
      <c r="D184" s="130"/>
      <c r="E184" s="42"/>
      <c r="F184" s="43"/>
      <c r="G184" s="43"/>
      <c r="H184" s="43"/>
      <c r="I184" s="43"/>
      <c r="J184" s="34">
        <f t="shared" si="59"/>
        <v>0</v>
      </c>
      <c r="K184" s="55"/>
      <c r="L184" s="43"/>
      <c r="M184" s="34">
        <f t="shared" si="55"/>
        <v>0</v>
      </c>
      <c r="N184" s="55"/>
      <c r="O184" s="43"/>
      <c r="P184" s="34">
        <f t="shared" si="67"/>
        <v>0</v>
      </c>
      <c r="Q184" s="35">
        <f t="shared" si="60"/>
        <v>0</v>
      </c>
      <c r="R184" s="88"/>
    </row>
    <row r="185" spans="1:19" x14ac:dyDescent="0.3">
      <c r="A185" s="128" t="s">
        <v>135</v>
      </c>
      <c r="B185" s="129"/>
      <c r="C185" s="119" t="s">
        <v>257</v>
      </c>
      <c r="D185" s="130"/>
      <c r="E185" s="37">
        <v>0</v>
      </c>
      <c r="F185" s="38">
        <v>0</v>
      </c>
      <c r="G185" s="38">
        <v>1500</v>
      </c>
      <c r="H185" s="38">
        <v>0</v>
      </c>
      <c r="I185" s="38">
        <v>0</v>
      </c>
      <c r="J185" s="29">
        <f t="shared" si="68"/>
        <v>1500</v>
      </c>
      <c r="K185" s="44">
        <v>0</v>
      </c>
      <c r="L185" s="38">
        <v>0</v>
      </c>
      <c r="M185" s="40">
        <f t="shared" si="55"/>
        <v>0</v>
      </c>
      <c r="N185" s="44">
        <v>0</v>
      </c>
      <c r="O185" s="38">
        <v>0</v>
      </c>
      <c r="P185" s="40">
        <f t="shared" si="67"/>
        <v>0</v>
      </c>
      <c r="Q185" s="41">
        <f t="shared" si="60"/>
        <v>1500</v>
      </c>
      <c r="R185" s="88"/>
    </row>
    <row r="186" spans="1:19" x14ac:dyDescent="0.3">
      <c r="A186" s="128"/>
      <c r="B186" s="129"/>
      <c r="C186" s="119"/>
      <c r="D186" s="130"/>
      <c r="E186" s="42"/>
      <c r="F186" s="43"/>
      <c r="G186" s="43"/>
      <c r="H186" s="43"/>
      <c r="I186" s="43"/>
      <c r="J186" s="34">
        <f t="shared" si="59"/>
        <v>0</v>
      </c>
      <c r="K186" s="55"/>
      <c r="L186" s="43"/>
      <c r="M186" s="34">
        <f t="shared" si="55"/>
        <v>0</v>
      </c>
      <c r="N186" s="55"/>
      <c r="O186" s="43"/>
      <c r="P186" s="34">
        <f t="shared" si="67"/>
        <v>0</v>
      </c>
      <c r="Q186" s="35">
        <f t="shared" si="60"/>
        <v>0</v>
      </c>
      <c r="R186" s="88"/>
    </row>
    <row r="187" spans="1:19" x14ac:dyDescent="0.3">
      <c r="A187" s="128" t="s">
        <v>255</v>
      </c>
      <c r="B187" s="129"/>
      <c r="C187" s="119" t="s">
        <v>224</v>
      </c>
      <c r="D187" s="130"/>
      <c r="E187" s="37">
        <v>0</v>
      </c>
      <c r="F187" s="38">
        <v>0</v>
      </c>
      <c r="G187" s="38">
        <v>750</v>
      </c>
      <c r="H187" s="38">
        <v>0</v>
      </c>
      <c r="I187" s="38">
        <v>0</v>
      </c>
      <c r="J187" s="29">
        <f t="shared" si="68"/>
        <v>750</v>
      </c>
      <c r="K187" s="44">
        <v>0</v>
      </c>
      <c r="L187" s="38">
        <v>0</v>
      </c>
      <c r="M187" s="40">
        <f t="shared" si="55"/>
        <v>0</v>
      </c>
      <c r="N187" s="44">
        <v>0</v>
      </c>
      <c r="O187" s="38">
        <v>0</v>
      </c>
      <c r="P187" s="40">
        <f t="shared" si="67"/>
        <v>0</v>
      </c>
      <c r="Q187" s="41">
        <f t="shared" si="60"/>
        <v>750</v>
      </c>
      <c r="R187" s="88"/>
    </row>
    <row r="188" spans="1:19" x14ac:dyDescent="0.3">
      <c r="A188" s="128"/>
      <c r="B188" s="129"/>
      <c r="C188" s="119"/>
      <c r="D188" s="130"/>
      <c r="E188" s="42"/>
      <c r="F188" s="43"/>
      <c r="G188" s="43"/>
      <c r="H188" s="43"/>
      <c r="I188" s="43"/>
      <c r="J188" s="34">
        <f t="shared" si="59"/>
        <v>0</v>
      </c>
      <c r="K188" s="55"/>
      <c r="L188" s="43"/>
      <c r="M188" s="34">
        <f t="shared" si="55"/>
        <v>0</v>
      </c>
      <c r="N188" s="55"/>
      <c r="O188" s="43"/>
      <c r="P188" s="34">
        <f t="shared" si="67"/>
        <v>0</v>
      </c>
      <c r="Q188" s="35">
        <f t="shared" si="60"/>
        <v>0</v>
      </c>
      <c r="R188" s="88"/>
    </row>
    <row r="189" spans="1:19" x14ac:dyDescent="0.3">
      <c r="A189" s="128" t="s">
        <v>285</v>
      </c>
      <c r="B189" s="129"/>
      <c r="C189" s="119" t="s">
        <v>286</v>
      </c>
      <c r="D189" s="130"/>
      <c r="E189" s="37">
        <v>0</v>
      </c>
      <c r="F189" s="38">
        <v>0</v>
      </c>
      <c r="G189" s="38">
        <v>11200</v>
      </c>
      <c r="H189" s="38">
        <v>0</v>
      </c>
      <c r="I189" s="38">
        <v>0</v>
      </c>
      <c r="J189" s="29">
        <f t="shared" si="68"/>
        <v>11200</v>
      </c>
      <c r="K189" s="44">
        <v>0</v>
      </c>
      <c r="L189" s="38">
        <v>0</v>
      </c>
      <c r="M189" s="40">
        <f>SUM(K189:L189)</f>
        <v>0</v>
      </c>
      <c r="N189" s="44">
        <v>0</v>
      </c>
      <c r="O189" s="38">
        <v>0</v>
      </c>
      <c r="P189" s="40">
        <f t="shared" si="67"/>
        <v>0</v>
      </c>
      <c r="Q189" s="41">
        <f t="shared" si="60"/>
        <v>11200</v>
      </c>
      <c r="R189" s="128" t="s">
        <v>285</v>
      </c>
      <c r="S189" s="104">
        <f t="shared" ref="S189:S190" si="69">Q189+Q191</f>
        <v>15200</v>
      </c>
    </row>
    <row r="190" spans="1:19" x14ac:dyDescent="0.3">
      <c r="A190" s="128"/>
      <c r="B190" s="129"/>
      <c r="C190" s="119"/>
      <c r="D190" s="130"/>
      <c r="E190" s="42"/>
      <c r="F190" s="43"/>
      <c r="G190" s="43"/>
      <c r="H190" s="43"/>
      <c r="I190" s="43"/>
      <c r="J190" s="34">
        <f t="shared" si="59"/>
        <v>0</v>
      </c>
      <c r="K190" s="55"/>
      <c r="L190" s="43"/>
      <c r="M190" s="34">
        <f t="shared" si="55"/>
        <v>0</v>
      </c>
      <c r="N190" s="55"/>
      <c r="O190" s="43"/>
      <c r="P190" s="34">
        <f t="shared" si="67"/>
        <v>0</v>
      </c>
      <c r="Q190" s="35">
        <f t="shared" si="60"/>
        <v>0</v>
      </c>
      <c r="R190" s="128"/>
      <c r="S190" s="105">
        <f t="shared" si="69"/>
        <v>0</v>
      </c>
    </row>
    <row r="191" spans="1:19" x14ac:dyDescent="0.3">
      <c r="A191" s="128" t="s">
        <v>285</v>
      </c>
      <c r="B191" s="129"/>
      <c r="C191" s="119" t="s">
        <v>315</v>
      </c>
      <c r="D191" s="130"/>
      <c r="E191" s="37">
        <v>0</v>
      </c>
      <c r="F191" s="38">
        <v>0</v>
      </c>
      <c r="G191" s="38">
        <v>4000</v>
      </c>
      <c r="H191" s="38">
        <v>0</v>
      </c>
      <c r="I191" s="38">
        <v>0</v>
      </c>
      <c r="J191" s="29">
        <f t="shared" si="68"/>
        <v>4000</v>
      </c>
      <c r="K191" s="44">
        <v>0</v>
      </c>
      <c r="L191" s="38">
        <v>0</v>
      </c>
      <c r="M191" s="40">
        <f t="shared" si="55"/>
        <v>0</v>
      </c>
      <c r="N191" s="44">
        <v>0</v>
      </c>
      <c r="O191" s="38">
        <v>0</v>
      </c>
      <c r="P191" s="40">
        <f t="shared" si="67"/>
        <v>0</v>
      </c>
      <c r="Q191" s="41">
        <f t="shared" si="60"/>
        <v>4000</v>
      </c>
      <c r="R191" s="88"/>
    </row>
    <row r="192" spans="1:19" ht="14.4" thickBot="1" x14ac:dyDescent="0.35">
      <c r="A192" s="133"/>
      <c r="B192" s="134"/>
      <c r="C192" s="135"/>
      <c r="D192" s="127"/>
      <c r="E192" s="51"/>
      <c r="F192" s="45"/>
      <c r="G192" s="45"/>
      <c r="H192" s="45"/>
      <c r="I192" s="45"/>
      <c r="J192" s="24">
        <f t="shared" si="59"/>
        <v>0</v>
      </c>
      <c r="K192" s="56"/>
      <c r="L192" s="45"/>
      <c r="M192" s="24">
        <f t="shared" si="55"/>
        <v>0</v>
      </c>
      <c r="N192" s="56"/>
      <c r="O192" s="45"/>
      <c r="P192" s="24">
        <f t="shared" si="67"/>
        <v>0</v>
      </c>
      <c r="Q192" s="25">
        <f t="shared" si="60"/>
        <v>0</v>
      </c>
      <c r="R192" s="88"/>
    </row>
    <row r="193" spans="1:19" s="89" customFormat="1" ht="14.4" thickBot="1" x14ac:dyDescent="0.35">
      <c r="A193" s="85"/>
      <c r="B193" s="85"/>
      <c r="C193" s="86"/>
      <c r="D193" s="85"/>
      <c r="E193" s="87"/>
      <c r="F193" s="87"/>
      <c r="G193" s="87"/>
      <c r="H193" s="87"/>
      <c r="I193" s="87"/>
      <c r="J193" s="88"/>
      <c r="K193" s="87"/>
      <c r="L193" s="87"/>
      <c r="M193" s="88"/>
      <c r="N193" s="87"/>
      <c r="O193" s="87"/>
      <c r="P193" s="88"/>
      <c r="Q193" s="88"/>
      <c r="R193" s="88"/>
    </row>
    <row r="194" spans="1:19" x14ac:dyDescent="0.3">
      <c r="A194" s="120" t="s">
        <v>137</v>
      </c>
      <c r="B194" s="121"/>
      <c r="C194" s="124" t="s">
        <v>138</v>
      </c>
      <c r="D194" s="126"/>
      <c r="E194" s="16">
        <f>E196+E202+E204+E206+E222+E224+E226+E228+E238+E240</f>
        <v>99672</v>
      </c>
      <c r="F194" s="17">
        <f t="shared" ref="F194:I194" si="70">F196+F202+F204+F206+F222+F224+F226+F228+F238+F240</f>
        <v>34447</v>
      </c>
      <c r="G194" s="17">
        <f t="shared" si="70"/>
        <v>279420</v>
      </c>
      <c r="H194" s="17">
        <f t="shared" si="70"/>
        <v>877</v>
      </c>
      <c r="I194" s="17">
        <f t="shared" si="70"/>
        <v>7720</v>
      </c>
      <c r="J194" s="19">
        <f>SUM(E194:I194)</f>
        <v>422136</v>
      </c>
      <c r="K194" s="52">
        <f t="shared" ref="K194:L195" si="71">K196+K202+K204+K206+K222+K224+K226+K228+K238+K240</f>
        <v>0</v>
      </c>
      <c r="L194" s="17">
        <f t="shared" si="71"/>
        <v>0</v>
      </c>
      <c r="M194" s="19">
        <f t="shared" ref="M194:M229" si="72">SUM(K194:L194)</f>
        <v>0</v>
      </c>
      <c r="N194" s="52">
        <f t="shared" ref="N194:O195" si="73">N196+N202+N204+N206+N222+N224+N226+N228+N238+N240</f>
        <v>0</v>
      </c>
      <c r="O194" s="17">
        <f>O196+O202+O204+O206+O222+O224+O226+O228+O238+O240</f>
        <v>110132</v>
      </c>
      <c r="P194" s="19">
        <f>SUM(N194:O194)</f>
        <v>110132</v>
      </c>
      <c r="Q194" s="20">
        <f>P194+M194+J194</f>
        <v>532268</v>
      </c>
      <c r="R194" s="88"/>
    </row>
    <row r="195" spans="1:19" ht="14.4" thickBot="1" x14ac:dyDescent="0.35">
      <c r="A195" s="122"/>
      <c r="B195" s="123"/>
      <c r="C195" s="125"/>
      <c r="D195" s="127"/>
      <c r="E195" s="21">
        <f t="shared" ref="E195:I195" si="74">E197+E203+E205+E207+E223+E225+E227+E229+E239+E241</f>
        <v>0</v>
      </c>
      <c r="F195" s="22">
        <f t="shared" si="74"/>
        <v>0</v>
      </c>
      <c r="G195" s="22">
        <f t="shared" si="74"/>
        <v>0</v>
      </c>
      <c r="H195" s="22">
        <f t="shared" si="74"/>
        <v>0</v>
      </c>
      <c r="I195" s="22">
        <f t="shared" si="74"/>
        <v>0</v>
      </c>
      <c r="J195" s="24">
        <f t="shared" ref="J195:J241" si="75">SUM(E195:I195)</f>
        <v>0</v>
      </c>
      <c r="K195" s="53">
        <f t="shared" si="71"/>
        <v>0</v>
      </c>
      <c r="L195" s="22">
        <f t="shared" si="71"/>
        <v>0</v>
      </c>
      <c r="M195" s="24">
        <f t="shared" si="72"/>
        <v>0</v>
      </c>
      <c r="N195" s="53">
        <f t="shared" si="73"/>
        <v>0</v>
      </c>
      <c r="O195" s="22">
        <f t="shared" si="73"/>
        <v>0</v>
      </c>
      <c r="P195" s="24">
        <f t="shared" ref="P195:P241" si="76">SUM(N195:O195)</f>
        <v>0</v>
      </c>
      <c r="Q195" s="25">
        <f t="shared" ref="Q195:Q241" si="77">P195+M195+J195</f>
        <v>0</v>
      </c>
      <c r="R195" s="88"/>
    </row>
    <row r="196" spans="1:19" x14ac:dyDescent="0.3">
      <c r="A196" s="155" t="s">
        <v>139</v>
      </c>
      <c r="B196" s="137"/>
      <c r="C196" s="138" t="s">
        <v>318</v>
      </c>
      <c r="D196" s="100" t="s">
        <v>26</v>
      </c>
      <c r="E196" s="16">
        <f>E198+E200</f>
        <v>48151</v>
      </c>
      <c r="F196" s="17">
        <f>F198+F200</f>
        <v>16441</v>
      </c>
      <c r="G196" s="17">
        <f t="shared" ref="G196:I197" si="78">G198+G200</f>
        <v>13139</v>
      </c>
      <c r="H196" s="17">
        <f t="shared" si="78"/>
        <v>386</v>
      </c>
      <c r="I196" s="17">
        <f t="shared" si="78"/>
        <v>0</v>
      </c>
      <c r="J196" s="18">
        <f t="shared" ref="J196:J201" si="79">SUM(E196:I196)</f>
        <v>78117</v>
      </c>
      <c r="K196" s="16">
        <f>K198+K200</f>
        <v>0</v>
      </c>
      <c r="L196" s="17">
        <f>L198+L200</f>
        <v>0</v>
      </c>
      <c r="M196" s="18">
        <f t="shared" ref="M196:M201" si="80">SUM(K196:L196)</f>
        <v>0</v>
      </c>
      <c r="N196" s="16">
        <f>N198+N200</f>
        <v>0</v>
      </c>
      <c r="O196" s="17">
        <f>O198+O200</f>
        <v>0</v>
      </c>
      <c r="P196" s="19">
        <f t="shared" ref="P196:P201" si="81">SUM(N196:O196)</f>
        <v>0</v>
      </c>
      <c r="Q196" s="20">
        <f t="shared" si="77"/>
        <v>78117</v>
      </c>
      <c r="R196" s="88"/>
    </row>
    <row r="197" spans="1:19" x14ac:dyDescent="0.3">
      <c r="A197" s="118"/>
      <c r="B197" s="129"/>
      <c r="C197" s="119"/>
      <c r="D197" s="36"/>
      <c r="E197" s="31">
        <f>E199+E201</f>
        <v>0</v>
      </c>
      <c r="F197" s="32">
        <f>F199+F201</f>
        <v>0</v>
      </c>
      <c r="G197" s="32">
        <f t="shared" si="78"/>
        <v>0</v>
      </c>
      <c r="H197" s="32">
        <f t="shared" si="78"/>
        <v>0</v>
      </c>
      <c r="I197" s="32">
        <f t="shared" si="78"/>
        <v>0</v>
      </c>
      <c r="J197" s="33">
        <f t="shared" si="79"/>
        <v>0</v>
      </c>
      <c r="K197" s="31">
        <f>K199+K201</f>
        <v>0</v>
      </c>
      <c r="L197" s="32">
        <f>L199+L201</f>
        <v>0</v>
      </c>
      <c r="M197" s="33">
        <f t="shared" si="80"/>
        <v>0</v>
      </c>
      <c r="N197" s="31">
        <f>N199+N201</f>
        <v>0</v>
      </c>
      <c r="O197" s="32">
        <f>O199+O201</f>
        <v>0</v>
      </c>
      <c r="P197" s="34">
        <f t="shared" si="81"/>
        <v>0</v>
      </c>
      <c r="Q197" s="35">
        <f t="shared" si="77"/>
        <v>0</v>
      </c>
      <c r="R197" s="88"/>
    </row>
    <row r="198" spans="1:19" x14ac:dyDescent="0.3">
      <c r="A198" s="128"/>
      <c r="B198" s="129" t="s">
        <v>320</v>
      </c>
      <c r="C198" s="114" t="s">
        <v>258</v>
      </c>
      <c r="D198" s="36"/>
      <c r="E198" s="37">
        <v>40320</v>
      </c>
      <c r="F198" s="38">
        <v>14092</v>
      </c>
      <c r="G198" s="38">
        <v>11819</v>
      </c>
      <c r="H198" s="38">
        <v>282</v>
      </c>
      <c r="I198" s="38">
        <v>0</v>
      </c>
      <c r="J198" s="39">
        <f t="shared" si="79"/>
        <v>66513</v>
      </c>
      <c r="K198" s="37">
        <v>0</v>
      </c>
      <c r="L198" s="38">
        <v>0</v>
      </c>
      <c r="M198" s="39">
        <f t="shared" si="80"/>
        <v>0</v>
      </c>
      <c r="N198" s="37">
        <v>0</v>
      </c>
      <c r="O198" s="38">
        <v>0</v>
      </c>
      <c r="P198" s="40">
        <f t="shared" si="81"/>
        <v>0</v>
      </c>
      <c r="Q198" s="41">
        <f t="shared" si="77"/>
        <v>66513</v>
      </c>
      <c r="R198" s="88"/>
    </row>
    <row r="199" spans="1:19" x14ac:dyDescent="0.3">
      <c r="A199" s="128"/>
      <c r="B199" s="129"/>
      <c r="C199" s="119"/>
      <c r="D199" s="36"/>
      <c r="E199" s="42"/>
      <c r="F199" s="43"/>
      <c r="G199" s="43"/>
      <c r="H199" s="43"/>
      <c r="I199" s="43"/>
      <c r="J199" s="33">
        <f t="shared" si="79"/>
        <v>0</v>
      </c>
      <c r="K199" s="42"/>
      <c r="L199" s="43"/>
      <c r="M199" s="33">
        <f t="shared" si="80"/>
        <v>0</v>
      </c>
      <c r="N199" s="42"/>
      <c r="O199" s="43"/>
      <c r="P199" s="34">
        <f t="shared" si="81"/>
        <v>0</v>
      </c>
      <c r="Q199" s="35">
        <f t="shared" si="77"/>
        <v>0</v>
      </c>
      <c r="R199" s="88"/>
    </row>
    <row r="200" spans="1:19" x14ac:dyDescent="0.3">
      <c r="A200" s="128"/>
      <c r="B200" s="129" t="s">
        <v>321</v>
      </c>
      <c r="C200" s="114" t="s">
        <v>319</v>
      </c>
      <c r="D200" s="36"/>
      <c r="E200" s="37">
        <v>7831</v>
      </c>
      <c r="F200" s="38">
        <v>2349</v>
      </c>
      <c r="G200" s="38">
        <v>1320</v>
      </c>
      <c r="H200" s="38">
        <v>104</v>
      </c>
      <c r="I200" s="38">
        <v>0</v>
      </c>
      <c r="J200" s="39">
        <f t="shared" si="79"/>
        <v>11604</v>
      </c>
      <c r="K200" s="37">
        <v>0</v>
      </c>
      <c r="L200" s="38">
        <v>0</v>
      </c>
      <c r="M200" s="39">
        <f t="shared" si="80"/>
        <v>0</v>
      </c>
      <c r="N200" s="37">
        <v>0</v>
      </c>
      <c r="O200" s="38">
        <v>0</v>
      </c>
      <c r="P200" s="40">
        <f t="shared" si="81"/>
        <v>0</v>
      </c>
      <c r="Q200" s="41">
        <f t="shared" si="77"/>
        <v>11604</v>
      </c>
      <c r="R200" s="88"/>
    </row>
    <row r="201" spans="1:19" x14ac:dyDescent="0.3">
      <c r="A201" s="128"/>
      <c r="B201" s="129"/>
      <c r="C201" s="119"/>
      <c r="D201" s="36"/>
      <c r="E201" s="42"/>
      <c r="F201" s="43"/>
      <c r="G201" s="43"/>
      <c r="H201" s="43"/>
      <c r="I201" s="43"/>
      <c r="J201" s="33">
        <f t="shared" si="79"/>
        <v>0</v>
      </c>
      <c r="K201" s="42"/>
      <c r="L201" s="43"/>
      <c r="M201" s="33">
        <f t="shared" si="80"/>
        <v>0</v>
      </c>
      <c r="N201" s="42"/>
      <c r="O201" s="43"/>
      <c r="P201" s="34">
        <f t="shared" si="81"/>
        <v>0</v>
      </c>
      <c r="Q201" s="35">
        <f t="shared" si="77"/>
        <v>0</v>
      </c>
      <c r="R201" s="88"/>
    </row>
    <row r="202" spans="1:19" x14ac:dyDescent="0.3">
      <c r="A202" s="128" t="s">
        <v>140</v>
      </c>
      <c r="B202" s="129"/>
      <c r="C202" s="119" t="s">
        <v>141</v>
      </c>
      <c r="D202" s="36" t="s">
        <v>142</v>
      </c>
      <c r="E202" s="37">
        <v>0</v>
      </c>
      <c r="F202" s="38">
        <v>0</v>
      </c>
      <c r="G202" s="38">
        <v>1600</v>
      </c>
      <c r="H202" s="38">
        <v>0</v>
      </c>
      <c r="I202" s="38">
        <v>0</v>
      </c>
      <c r="J202" s="29">
        <f t="shared" si="75"/>
        <v>1600</v>
      </c>
      <c r="K202" s="44">
        <v>0</v>
      </c>
      <c r="L202" s="38">
        <v>0</v>
      </c>
      <c r="M202" s="40">
        <f t="shared" si="72"/>
        <v>0</v>
      </c>
      <c r="N202" s="44">
        <v>0</v>
      </c>
      <c r="O202" s="38">
        <v>0</v>
      </c>
      <c r="P202" s="40">
        <f t="shared" si="76"/>
        <v>0</v>
      </c>
      <c r="Q202" s="41">
        <f t="shared" si="77"/>
        <v>1600</v>
      </c>
      <c r="R202" s="88"/>
    </row>
    <row r="203" spans="1:19" x14ac:dyDescent="0.3">
      <c r="A203" s="128"/>
      <c r="B203" s="129"/>
      <c r="C203" s="119"/>
      <c r="D203" s="36"/>
      <c r="E203" s="42"/>
      <c r="F203" s="43"/>
      <c r="G203" s="43"/>
      <c r="H203" s="43"/>
      <c r="I203" s="43"/>
      <c r="J203" s="34">
        <f t="shared" si="75"/>
        <v>0</v>
      </c>
      <c r="K203" s="55"/>
      <c r="L203" s="43"/>
      <c r="M203" s="34">
        <f t="shared" si="72"/>
        <v>0</v>
      </c>
      <c r="N203" s="55"/>
      <c r="O203" s="43"/>
      <c r="P203" s="34">
        <f t="shared" si="76"/>
        <v>0</v>
      </c>
      <c r="Q203" s="35">
        <f t="shared" si="77"/>
        <v>0</v>
      </c>
      <c r="R203" s="88"/>
    </row>
    <row r="204" spans="1:19" x14ac:dyDescent="0.3">
      <c r="A204" s="128" t="s">
        <v>143</v>
      </c>
      <c r="B204" s="129"/>
      <c r="C204" s="119" t="s">
        <v>144</v>
      </c>
      <c r="D204" s="36" t="s">
        <v>26</v>
      </c>
      <c r="E204" s="37">
        <v>0</v>
      </c>
      <c r="F204" s="38">
        <v>0</v>
      </c>
      <c r="G204" s="97">
        <v>17000</v>
      </c>
      <c r="H204" s="38">
        <v>0</v>
      </c>
      <c r="I204" s="38">
        <v>0</v>
      </c>
      <c r="J204" s="29">
        <f t="shared" si="75"/>
        <v>17000</v>
      </c>
      <c r="K204" s="44">
        <v>0</v>
      </c>
      <c r="L204" s="38">
        <v>0</v>
      </c>
      <c r="M204" s="40">
        <f t="shared" si="72"/>
        <v>0</v>
      </c>
      <c r="N204" s="44">
        <v>0</v>
      </c>
      <c r="O204" s="38">
        <v>0</v>
      </c>
      <c r="P204" s="40">
        <f t="shared" si="76"/>
        <v>0</v>
      </c>
      <c r="Q204" s="41">
        <f t="shared" si="77"/>
        <v>17000</v>
      </c>
      <c r="R204" s="88"/>
    </row>
    <row r="205" spans="1:19" x14ac:dyDescent="0.3">
      <c r="A205" s="128"/>
      <c r="B205" s="129"/>
      <c r="C205" s="119"/>
      <c r="D205" s="36"/>
      <c r="E205" s="42"/>
      <c r="F205" s="43"/>
      <c r="G205" s="43"/>
      <c r="H205" s="43"/>
      <c r="I205" s="43"/>
      <c r="J205" s="34">
        <f t="shared" si="75"/>
        <v>0</v>
      </c>
      <c r="K205" s="55"/>
      <c r="L205" s="43"/>
      <c r="M205" s="34">
        <f t="shared" si="72"/>
        <v>0</v>
      </c>
      <c r="N205" s="55"/>
      <c r="O205" s="43"/>
      <c r="P205" s="34">
        <f t="shared" si="76"/>
        <v>0</v>
      </c>
      <c r="Q205" s="35">
        <f t="shared" si="77"/>
        <v>0</v>
      </c>
      <c r="R205" s="88"/>
    </row>
    <row r="206" spans="1:19" x14ac:dyDescent="0.3">
      <c r="A206" s="128" t="s">
        <v>145</v>
      </c>
      <c r="B206" s="129"/>
      <c r="C206" s="119" t="s">
        <v>323</v>
      </c>
      <c r="D206" s="36" t="s">
        <v>112</v>
      </c>
      <c r="E206" s="37">
        <f>E208+E210+E212+E214+E216+E218+E220</f>
        <v>0</v>
      </c>
      <c r="F206" s="38">
        <f t="shared" ref="F206:I206" si="82">F208+F210+F212+F214+F216+F218+F220</f>
        <v>0</v>
      </c>
      <c r="G206" s="38">
        <f t="shared" si="82"/>
        <v>0</v>
      </c>
      <c r="H206" s="38">
        <f t="shared" si="82"/>
        <v>0</v>
      </c>
      <c r="I206" s="38">
        <f t="shared" si="82"/>
        <v>7720</v>
      </c>
      <c r="J206" s="29">
        <f>SUM(E206:I206)</f>
        <v>7720</v>
      </c>
      <c r="K206" s="44">
        <f t="shared" ref="K206:L207" si="83">K208+K210+K212+K214+K216+K218+K220</f>
        <v>0</v>
      </c>
      <c r="L206" s="38">
        <f t="shared" si="83"/>
        <v>0</v>
      </c>
      <c r="M206" s="40">
        <f t="shared" si="72"/>
        <v>0</v>
      </c>
      <c r="N206" s="44">
        <f t="shared" ref="N206:O207" si="84">N208+N210+N212+N214+N216+N218+N220</f>
        <v>0</v>
      </c>
      <c r="O206" s="38">
        <f>O208+O210+O212+O214+O216+O218+O220</f>
        <v>110132</v>
      </c>
      <c r="P206" s="40">
        <f>SUM(N206:O206)</f>
        <v>110132</v>
      </c>
      <c r="Q206" s="41">
        <f>P206+M206+J206</f>
        <v>117852</v>
      </c>
      <c r="R206" s="128" t="s">
        <v>145</v>
      </c>
      <c r="S206" s="104">
        <f>Q206+Q222</f>
        <v>123352</v>
      </c>
    </row>
    <row r="207" spans="1:19" x14ac:dyDescent="0.3">
      <c r="A207" s="128"/>
      <c r="B207" s="129"/>
      <c r="C207" s="119"/>
      <c r="D207" s="36"/>
      <c r="E207" s="42">
        <f t="shared" ref="E207:I207" si="85">E209+E211+E213+E215+E217+E219+E221</f>
        <v>0</v>
      </c>
      <c r="F207" s="57">
        <f t="shared" si="85"/>
        <v>0</v>
      </c>
      <c r="G207" s="57">
        <f t="shared" si="85"/>
        <v>0</v>
      </c>
      <c r="H207" s="57">
        <f t="shared" si="85"/>
        <v>0</v>
      </c>
      <c r="I207" s="57">
        <f t="shared" si="85"/>
        <v>0</v>
      </c>
      <c r="J207" s="34">
        <f t="shared" si="75"/>
        <v>0</v>
      </c>
      <c r="K207" s="57">
        <f t="shared" si="83"/>
        <v>0</v>
      </c>
      <c r="L207" s="32">
        <f t="shared" si="83"/>
        <v>0</v>
      </c>
      <c r="M207" s="34">
        <f t="shared" si="72"/>
        <v>0</v>
      </c>
      <c r="N207" s="57">
        <f t="shared" si="84"/>
        <v>0</v>
      </c>
      <c r="O207" s="32">
        <f t="shared" si="84"/>
        <v>0</v>
      </c>
      <c r="P207" s="34">
        <f t="shared" si="76"/>
        <v>0</v>
      </c>
      <c r="Q207" s="35">
        <f t="shared" si="77"/>
        <v>0</v>
      </c>
      <c r="R207" s="128"/>
      <c r="S207" s="105">
        <f>Q207+Q223</f>
        <v>0</v>
      </c>
    </row>
    <row r="208" spans="1:19" x14ac:dyDescent="0.3">
      <c r="A208" s="128"/>
      <c r="B208" s="129" t="s">
        <v>259</v>
      </c>
      <c r="C208" s="119" t="s">
        <v>264</v>
      </c>
      <c r="D208" s="36" t="s">
        <v>112</v>
      </c>
      <c r="E208" s="37">
        <v>0</v>
      </c>
      <c r="F208" s="38">
        <v>0</v>
      </c>
      <c r="G208" s="97">
        <v>0</v>
      </c>
      <c r="H208" s="38">
        <v>0</v>
      </c>
      <c r="I208" s="38">
        <v>1100</v>
      </c>
      <c r="J208" s="29">
        <f t="shared" si="75"/>
        <v>1100</v>
      </c>
      <c r="K208" s="44">
        <v>0</v>
      </c>
      <c r="L208" s="38">
        <v>0</v>
      </c>
      <c r="M208" s="40">
        <f t="shared" si="72"/>
        <v>0</v>
      </c>
      <c r="N208" s="44">
        <v>0</v>
      </c>
      <c r="O208" s="38">
        <v>10000</v>
      </c>
      <c r="P208" s="40">
        <f t="shared" si="76"/>
        <v>10000</v>
      </c>
      <c r="Q208" s="41">
        <f t="shared" si="77"/>
        <v>11100</v>
      </c>
      <c r="R208" s="88"/>
    </row>
    <row r="209" spans="1:18" x14ac:dyDescent="0.3">
      <c r="A209" s="128"/>
      <c r="B209" s="129"/>
      <c r="C209" s="119"/>
      <c r="D209" s="36"/>
      <c r="E209" s="42"/>
      <c r="F209" s="43"/>
      <c r="G209" s="98"/>
      <c r="H209" s="43"/>
      <c r="I209" s="43"/>
      <c r="J209" s="34">
        <f t="shared" si="75"/>
        <v>0</v>
      </c>
      <c r="K209" s="55"/>
      <c r="L209" s="43"/>
      <c r="M209" s="34">
        <f t="shared" si="72"/>
        <v>0</v>
      </c>
      <c r="N209" s="55"/>
      <c r="O209" s="43"/>
      <c r="P209" s="34">
        <f t="shared" si="76"/>
        <v>0</v>
      </c>
      <c r="Q209" s="35">
        <f t="shared" si="77"/>
        <v>0</v>
      </c>
      <c r="R209" s="88"/>
    </row>
    <row r="210" spans="1:18" ht="12.75" customHeight="1" x14ac:dyDescent="0.3">
      <c r="A210" s="128"/>
      <c r="B210" s="129" t="s">
        <v>259</v>
      </c>
      <c r="C210" s="119" t="s">
        <v>266</v>
      </c>
      <c r="D210" s="36" t="s">
        <v>112</v>
      </c>
      <c r="E210" s="37">
        <v>0</v>
      </c>
      <c r="F210" s="38">
        <v>0</v>
      </c>
      <c r="G210" s="97">
        <v>0</v>
      </c>
      <c r="H210" s="38">
        <v>0</v>
      </c>
      <c r="I210" s="38">
        <v>2000</v>
      </c>
      <c r="J210" s="29">
        <f t="shared" si="75"/>
        <v>2000</v>
      </c>
      <c r="K210" s="44">
        <v>0</v>
      </c>
      <c r="L210" s="38">
        <v>0</v>
      </c>
      <c r="M210" s="40">
        <f t="shared" si="72"/>
        <v>0</v>
      </c>
      <c r="N210" s="44">
        <v>0</v>
      </c>
      <c r="O210" s="38">
        <v>11244</v>
      </c>
      <c r="P210" s="40">
        <f>SUM(N210:O210)</f>
        <v>11244</v>
      </c>
      <c r="Q210" s="41">
        <f t="shared" si="77"/>
        <v>13244</v>
      </c>
      <c r="R210" s="88"/>
    </row>
    <row r="211" spans="1:18" x14ac:dyDescent="0.3">
      <c r="A211" s="128"/>
      <c r="B211" s="129"/>
      <c r="C211" s="119"/>
      <c r="D211" s="36"/>
      <c r="E211" s="42"/>
      <c r="F211" s="43"/>
      <c r="G211" s="98"/>
      <c r="H211" s="43"/>
      <c r="I211" s="43"/>
      <c r="J211" s="34">
        <f t="shared" si="75"/>
        <v>0</v>
      </c>
      <c r="K211" s="55"/>
      <c r="L211" s="43"/>
      <c r="M211" s="34">
        <f t="shared" si="72"/>
        <v>0</v>
      </c>
      <c r="N211" s="55"/>
      <c r="O211" s="43"/>
      <c r="P211" s="34">
        <f t="shared" si="76"/>
        <v>0</v>
      </c>
      <c r="Q211" s="35">
        <f t="shared" si="77"/>
        <v>0</v>
      </c>
      <c r="R211" s="88"/>
    </row>
    <row r="212" spans="1:18" ht="12.75" customHeight="1" x14ac:dyDescent="0.3">
      <c r="A212" s="128"/>
      <c r="B212" s="129" t="s">
        <v>259</v>
      </c>
      <c r="C212" s="119" t="s">
        <v>265</v>
      </c>
      <c r="D212" s="36" t="s">
        <v>112</v>
      </c>
      <c r="E212" s="37">
        <v>0</v>
      </c>
      <c r="F212" s="38">
        <v>0</v>
      </c>
      <c r="G212" s="97">
        <v>0</v>
      </c>
      <c r="H212" s="38">
        <v>0</v>
      </c>
      <c r="I212" s="38">
        <v>750</v>
      </c>
      <c r="J212" s="29">
        <f t="shared" si="75"/>
        <v>750</v>
      </c>
      <c r="K212" s="44">
        <v>0</v>
      </c>
      <c r="L212" s="38">
        <v>0</v>
      </c>
      <c r="M212" s="40">
        <f t="shared" si="72"/>
        <v>0</v>
      </c>
      <c r="N212" s="44">
        <v>0</v>
      </c>
      <c r="O212" s="38">
        <v>32928</v>
      </c>
      <c r="P212" s="40">
        <f t="shared" si="76"/>
        <v>32928</v>
      </c>
      <c r="Q212" s="41">
        <f t="shared" si="77"/>
        <v>33678</v>
      </c>
      <c r="R212" s="88"/>
    </row>
    <row r="213" spans="1:18" x14ac:dyDescent="0.3">
      <c r="A213" s="128"/>
      <c r="B213" s="129"/>
      <c r="C213" s="119"/>
      <c r="D213" s="36"/>
      <c r="E213" s="42"/>
      <c r="F213" s="43"/>
      <c r="G213" s="98"/>
      <c r="H213" s="43"/>
      <c r="I213" s="43"/>
      <c r="J213" s="34">
        <f t="shared" si="75"/>
        <v>0</v>
      </c>
      <c r="K213" s="55"/>
      <c r="L213" s="43"/>
      <c r="M213" s="34">
        <f t="shared" si="72"/>
        <v>0</v>
      </c>
      <c r="N213" s="55"/>
      <c r="O213" s="43"/>
      <c r="P213" s="34">
        <f t="shared" si="76"/>
        <v>0</v>
      </c>
      <c r="Q213" s="35">
        <f t="shared" si="77"/>
        <v>0</v>
      </c>
      <c r="R213" s="88"/>
    </row>
    <row r="214" spans="1:18" x14ac:dyDescent="0.3">
      <c r="A214" s="128"/>
      <c r="B214" s="129" t="s">
        <v>259</v>
      </c>
      <c r="C214" s="119" t="s">
        <v>292</v>
      </c>
      <c r="D214" s="36" t="s">
        <v>112</v>
      </c>
      <c r="E214" s="37">
        <v>0</v>
      </c>
      <c r="F214" s="38">
        <v>0</v>
      </c>
      <c r="G214" s="97">
        <v>0</v>
      </c>
      <c r="H214" s="38">
        <v>0</v>
      </c>
      <c r="I214" s="38">
        <v>1000</v>
      </c>
      <c r="J214" s="29">
        <f t="shared" ref="J214:J215" si="86">SUM(E214:I214)</f>
        <v>1000</v>
      </c>
      <c r="K214" s="44">
        <v>0</v>
      </c>
      <c r="L214" s="38">
        <v>0</v>
      </c>
      <c r="M214" s="40">
        <f t="shared" ref="M214:M215" si="87">SUM(K214:L214)</f>
        <v>0</v>
      </c>
      <c r="N214" s="44">
        <v>0</v>
      </c>
      <c r="O214" s="38">
        <v>16080</v>
      </c>
      <c r="P214" s="40">
        <f t="shared" ref="P214:P215" si="88">SUM(N214:O214)</f>
        <v>16080</v>
      </c>
      <c r="Q214" s="41">
        <f t="shared" si="77"/>
        <v>17080</v>
      </c>
      <c r="R214" s="88"/>
    </row>
    <row r="215" spans="1:18" x14ac:dyDescent="0.3">
      <c r="A215" s="128"/>
      <c r="B215" s="129"/>
      <c r="C215" s="119"/>
      <c r="D215" s="36"/>
      <c r="E215" s="42"/>
      <c r="F215" s="43"/>
      <c r="G215" s="43"/>
      <c r="H215" s="43"/>
      <c r="I215" s="43"/>
      <c r="J215" s="34">
        <f t="shared" si="86"/>
        <v>0</v>
      </c>
      <c r="K215" s="55"/>
      <c r="L215" s="43"/>
      <c r="M215" s="34">
        <f t="shared" si="87"/>
        <v>0</v>
      </c>
      <c r="N215" s="55"/>
      <c r="O215" s="43"/>
      <c r="P215" s="34">
        <f t="shared" si="88"/>
        <v>0</v>
      </c>
      <c r="Q215" s="35">
        <f t="shared" si="77"/>
        <v>0</v>
      </c>
      <c r="R215" s="88"/>
    </row>
    <row r="216" spans="1:18" ht="13.8" customHeight="1" x14ac:dyDescent="0.3">
      <c r="A216" s="128"/>
      <c r="B216" s="129" t="s">
        <v>259</v>
      </c>
      <c r="C216" s="119" t="s">
        <v>322</v>
      </c>
      <c r="D216" s="36" t="s">
        <v>112</v>
      </c>
      <c r="E216" s="37">
        <v>0</v>
      </c>
      <c r="F216" s="38">
        <v>0</v>
      </c>
      <c r="G216" s="97">
        <v>0</v>
      </c>
      <c r="H216" s="38">
        <v>0</v>
      </c>
      <c r="I216" s="38">
        <v>650</v>
      </c>
      <c r="J216" s="29">
        <f t="shared" si="75"/>
        <v>650</v>
      </c>
      <c r="K216" s="44">
        <v>0</v>
      </c>
      <c r="L216" s="38">
        <v>0</v>
      </c>
      <c r="M216" s="40">
        <f t="shared" si="72"/>
        <v>0</v>
      </c>
      <c r="N216" s="44">
        <v>0</v>
      </c>
      <c r="O216" s="38">
        <v>10000</v>
      </c>
      <c r="P216" s="40">
        <f t="shared" si="76"/>
        <v>10000</v>
      </c>
      <c r="Q216" s="41">
        <f t="shared" si="77"/>
        <v>10650</v>
      </c>
      <c r="R216" s="88"/>
    </row>
    <row r="217" spans="1:18" x14ac:dyDescent="0.3">
      <c r="A217" s="128"/>
      <c r="B217" s="129"/>
      <c r="C217" s="119"/>
      <c r="D217" s="36"/>
      <c r="E217" s="42"/>
      <c r="F217" s="43"/>
      <c r="G217" s="43"/>
      <c r="H217" s="43"/>
      <c r="I217" s="43"/>
      <c r="J217" s="34">
        <f t="shared" si="75"/>
        <v>0</v>
      </c>
      <c r="K217" s="55"/>
      <c r="L217" s="43"/>
      <c r="M217" s="34">
        <f t="shared" si="72"/>
        <v>0</v>
      </c>
      <c r="N217" s="55"/>
      <c r="O217" s="43"/>
      <c r="P217" s="34">
        <f t="shared" si="76"/>
        <v>0</v>
      </c>
      <c r="Q217" s="35">
        <f t="shared" si="77"/>
        <v>0</v>
      </c>
      <c r="R217" s="88"/>
    </row>
    <row r="218" spans="1:18" ht="13.8" customHeight="1" x14ac:dyDescent="0.3">
      <c r="A218" s="128"/>
      <c r="B218" s="129" t="s">
        <v>259</v>
      </c>
      <c r="C218" s="119" t="s">
        <v>293</v>
      </c>
      <c r="D218" s="36" t="s">
        <v>112</v>
      </c>
      <c r="E218" s="37">
        <v>0</v>
      </c>
      <c r="F218" s="38">
        <v>0</v>
      </c>
      <c r="G218" s="38">
        <v>0</v>
      </c>
      <c r="H218" s="38">
        <v>0</v>
      </c>
      <c r="I218" s="38">
        <v>1600</v>
      </c>
      <c r="J218" s="29">
        <f>SUM(E218:I218)</f>
        <v>1600</v>
      </c>
      <c r="K218" s="44">
        <v>0</v>
      </c>
      <c r="L218" s="38">
        <v>0</v>
      </c>
      <c r="M218" s="40">
        <f>SUM(K218:L218)</f>
        <v>0</v>
      </c>
      <c r="N218" s="44">
        <v>0</v>
      </c>
      <c r="O218" s="38">
        <v>29880</v>
      </c>
      <c r="P218" s="40">
        <f>SUM(N218:O218)</f>
        <v>29880</v>
      </c>
      <c r="Q218" s="41">
        <f t="shared" si="77"/>
        <v>31480</v>
      </c>
      <c r="R218" s="88"/>
    </row>
    <row r="219" spans="1:18" x14ac:dyDescent="0.3">
      <c r="A219" s="128"/>
      <c r="B219" s="129"/>
      <c r="C219" s="119"/>
      <c r="D219" s="36"/>
      <c r="E219" s="42"/>
      <c r="F219" s="43"/>
      <c r="G219" s="43"/>
      <c r="H219" s="43"/>
      <c r="I219" s="43"/>
      <c r="J219" s="34">
        <f>SUM(E219:I219)</f>
        <v>0</v>
      </c>
      <c r="K219" s="55"/>
      <c r="L219" s="43"/>
      <c r="M219" s="34">
        <f>SUM(K219:L219)</f>
        <v>0</v>
      </c>
      <c r="N219" s="55"/>
      <c r="O219" s="43"/>
      <c r="P219" s="34">
        <f>SUM(N219:O219)</f>
        <v>0</v>
      </c>
      <c r="Q219" s="35">
        <f t="shared" si="77"/>
        <v>0</v>
      </c>
      <c r="R219" s="88"/>
    </row>
    <row r="220" spans="1:18" x14ac:dyDescent="0.3">
      <c r="A220" s="128"/>
      <c r="B220" s="129" t="s">
        <v>259</v>
      </c>
      <c r="C220" s="119" t="s">
        <v>267</v>
      </c>
      <c r="D220" s="36" t="s">
        <v>63</v>
      </c>
      <c r="E220" s="37">
        <v>0</v>
      </c>
      <c r="F220" s="38">
        <v>0</v>
      </c>
      <c r="G220" s="38">
        <v>0</v>
      </c>
      <c r="H220" s="38">
        <v>0</v>
      </c>
      <c r="I220" s="38">
        <v>620</v>
      </c>
      <c r="J220" s="29">
        <f t="shared" si="75"/>
        <v>620</v>
      </c>
      <c r="K220" s="44">
        <v>0</v>
      </c>
      <c r="L220" s="38">
        <v>0</v>
      </c>
      <c r="M220" s="40">
        <f t="shared" si="72"/>
        <v>0</v>
      </c>
      <c r="N220" s="44">
        <v>0</v>
      </c>
      <c r="O220" s="38">
        <v>0</v>
      </c>
      <c r="P220" s="40">
        <f t="shared" si="76"/>
        <v>0</v>
      </c>
      <c r="Q220" s="41">
        <f t="shared" si="77"/>
        <v>620</v>
      </c>
      <c r="R220" s="88"/>
    </row>
    <row r="221" spans="1:18" x14ac:dyDescent="0.3">
      <c r="A221" s="128"/>
      <c r="B221" s="129"/>
      <c r="C221" s="119"/>
      <c r="D221" s="36"/>
      <c r="E221" s="42"/>
      <c r="F221" s="43"/>
      <c r="G221" s="43"/>
      <c r="H221" s="43"/>
      <c r="I221" s="43"/>
      <c r="J221" s="34">
        <f t="shared" si="75"/>
        <v>0</v>
      </c>
      <c r="K221" s="55"/>
      <c r="L221" s="43"/>
      <c r="M221" s="34">
        <f t="shared" si="72"/>
        <v>0</v>
      </c>
      <c r="N221" s="55"/>
      <c r="O221" s="43"/>
      <c r="P221" s="34">
        <f t="shared" si="76"/>
        <v>0</v>
      </c>
      <c r="Q221" s="35">
        <f t="shared" si="77"/>
        <v>0</v>
      </c>
      <c r="R221" s="88"/>
    </row>
    <row r="222" spans="1:18" x14ac:dyDescent="0.3">
      <c r="A222" s="128" t="s">
        <v>145</v>
      </c>
      <c r="B222" s="129"/>
      <c r="C222" s="119" t="s">
        <v>324</v>
      </c>
      <c r="D222" s="36" t="s">
        <v>112</v>
      </c>
      <c r="E222" s="37">
        <v>0</v>
      </c>
      <c r="F222" s="38">
        <v>0</v>
      </c>
      <c r="G222" s="38">
        <v>5500</v>
      </c>
      <c r="H222" s="38">
        <v>0</v>
      </c>
      <c r="I222" s="38">
        <v>0</v>
      </c>
      <c r="J222" s="29">
        <f>SUM(E222:I222)</f>
        <v>5500</v>
      </c>
      <c r="K222" s="44">
        <v>0</v>
      </c>
      <c r="L222" s="38">
        <v>0</v>
      </c>
      <c r="M222" s="40">
        <f t="shared" ref="M222:M223" si="89">SUM(K222:L222)</f>
        <v>0</v>
      </c>
      <c r="N222" s="44">
        <v>0</v>
      </c>
      <c r="O222" s="38">
        <v>0</v>
      </c>
      <c r="P222" s="40">
        <f>SUM(N222:O222)</f>
        <v>0</v>
      </c>
      <c r="Q222" s="41">
        <f>P222+M222+J222</f>
        <v>5500</v>
      </c>
      <c r="R222" s="88"/>
    </row>
    <row r="223" spans="1:18" x14ac:dyDescent="0.3">
      <c r="A223" s="128"/>
      <c r="B223" s="129"/>
      <c r="C223" s="119"/>
      <c r="D223" s="36"/>
      <c r="E223" s="42"/>
      <c r="F223" s="57"/>
      <c r="G223" s="57"/>
      <c r="H223" s="57"/>
      <c r="I223" s="57"/>
      <c r="J223" s="34">
        <f t="shared" ref="J223" si="90">SUM(E223:I223)</f>
        <v>0</v>
      </c>
      <c r="K223" s="57"/>
      <c r="L223" s="32"/>
      <c r="M223" s="34">
        <f t="shared" si="89"/>
        <v>0</v>
      </c>
      <c r="N223" s="57"/>
      <c r="O223" s="32"/>
      <c r="P223" s="34">
        <f t="shared" ref="P223" si="91">SUM(N223:O223)</f>
        <v>0</v>
      </c>
      <c r="Q223" s="35">
        <f t="shared" ref="Q223" si="92">P223+M223+J223</f>
        <v>0</v>
      </c>
      <c r="R223" s="88"/>
    </row>
    <row r="224" spans="1:18" x14ac:dyDescent="0.3">
      <c r="A224" s="128" t="s">
        <v>146</v>
      </c>
      <c r="B224" s="129"/>
      <c r="C224" s="119" t="s">
        <v>147</v>
      </c>
      <c r="D224" s="36" t="s">
        <v>142</v>
      </c>
      <c r="E224" s="37">
        <v>0</v>
      </c>
      <c r="F224" s="38">
        <v>0</v>
      </c>
      <c r="G224" s="38">
        <v>109210</v>
      </c>
      <c r="H224" s="38">
        <v>0</v>
      </c>
      <c r="I224" s="38">
        <v>0</v>
      </c>
      <c r="J224" s="29">
        <f t="shared" si="75"/>
        <v>109210</v>
      </c>
      <c r="K224" s="44">
        <v>0</v>
      </c>
      <c r="L224" s="38">
        <v>0</v>
      </c>
      <c r="M224" s="40">
        <f t="shared" si="72"/>
        <v>0</v>
      </c>
      <c r="N224" s="44">
        <v>0</v>
      </c>
      <c r="O224" s="38">
        <v>0</v>
      </c>
      <c r="P224" s="40">
        <f t="shared" si="76"/>
        <v>0</v>
      </c>
      <c r="Q224" s="41">
        <f t="shared" si="77"/>
        <v>109210</v>
      </c>
      <c r="R224" s="88"/>
    </row>
    <row r="225" spans="1:18" x14ac:dyDescent="0.3">
      <c r="A225" s="128"/>
      <c r="B225" s="129"/>
      <c r="C225" s="119"/>
      <c r="D225" s="36"/>
      <c r="E225" s="42"/>
      <c r="F225" s="43"/>
      <c r="G225" s="43"/>
      <c r="H225" s="43"/>
      <c r="I225" s="43"/>
      <c r="J225" s="34">
        <f t="shared" si="75"/>
        <v>0</v>
      </c>
      <c r="K225" s="55"/>
      <c r="L225" s="43"/>
      <c r="M225" s="34">
        <f t="shared" si="72"/>
        <v>0</v>
      </c>
      <c r="N225" s="55"/>
      <c r="O225" s="43"/>
      <c r="P225" s="34">
        <f t="shared" si="76"/>
        <v>0</v>
      </c>
      <c r="Q225" s="35">
        <f t="shared" si="77"/>
        <v>0</v>
      </c>
      <c r="R225" s="88"/>
    </row>
    <row r="226" spans="1:18" x14ac:dyDescent="0.3">
      <c r="A226" s="128" t="s">
        <v>148</v>
      </c>
      <c r="B226" s="129"/>
      <c r="C226" s="119" t="s">
        <v>149</v>
      </c>
      <c r="D226" s="36" t="s">
        <v>26</v>
      </c>
      <c r="E226" s="37">
        <v>0</v>
      </c>
      <c r="F226" s="38">
        <v>0</v>
      </c>
      <c r="G226" s="38">
        <v>7500</v>
      </c>
      <c r="H226" s="38">
        <v>0</v>
      </c>
      <c r="I226" s="38">
        <v>0</v>
      </c>
      <c r="J226" s="29">
        <f t="shared" si="75"/>
        <v>7500</v>
      </c>
      <c r="K226" s="44">
        <v>0</v>
      </c>
      <c r="L226" s="38">
        <v>0</v>
      </c>
      <c r="M226" s="40">
        <f t="shared" si="72"/>
        <v>0</v>
      </c>
      <c r="N226" s="44">
        <v>0</v>
      </c>
      <c r="O226" s="38">
        <v>0</v>
      </c>
      <c r="P226" s="40">
        <f t="shared" si="76"/>
        <v>0</v>
      </c>
      <c r="Q226" s="41">
        <f t="shared" si="77"/>
        <v>7500</v>
      </c>
      <c r="R226" s="88"/>
    </row>
    <row r="227" spans="1:18" x14ac:dyDescent="0.3">
      <c r="A227" s="128"/>
      <c r="B227" s="129"/>
      <c r="C227" s="119"/>
      <c r="D227" s="36"/>
      <c r="E227" s="42"/>
      <c r="F227" s="43"/>
      <c r="G227" s="43"/>
      <c r="H227" s="43"/>
      <c r="I227" s="43"/>
      <c r="J227" s="34">
        <f t="shared" si="75"/>
        <v>0</v>
      </c>
      <c r="K227" s="55"/>
      <c r="L227" s="43"/>
      <c r="M227" s="34">
        <f t="shared" si="72"/>
        <v>0</v>
      </c>
      <c r="N227" s="55"/>
      <c r="O227" s="43"/>
      <c r="P227" s="34">
        <f t="shared" si="76"/>
        <v>0</v>
      </c>
      <c r="Q227" s="35">
        <f t="shared" si="77"/>
        <v>0</v>
      </c>
      <c r="R227" s="88"/>
    </row>
    <row r="228" spans="1:18" x14ac:dyDescent="0.3">
      <c r="A228" s="128" t="s">
        <v>150</v>
      </c>
      <c r="B228" s="129"/>
      <c r="C228" s="119" t="s">
        <v>151</v>
      </c>
      <c r="D228" s="130"/>
      <c r="E228" s="37">
        <f>E230+E232+E234+E236</f>
        <v>0</v>
      </c>
      <c r="F228" s="38">
        <f t="shared" ref="F228:I228" si="93">F230+F232+F234+F236</f>
        <v>0</v>
      </c>
      <c r="G228" s="38">
        <f t="shared" si="93"/>
        <v>100500</v>
      </c>
      <c r="H228" s="38">
        <f t="shared" si="93"/>
        <v>0</v>
      </c>
      <c r="I228" s="38">
        <f t="shared" si="93"/>
        <v>0</v>
      </c>
      <c r="J228" s="29">
        <f t="shared" si="75"/>
        <v>100500</v>
      </c>
      <c r="K228" s="44">
        <f t="shared" ref="K228:L229" si="94">K230+K232+K234+K236</f>
        <v>0</v>
      </c>
      <c r="L228" s="38">
        <f t="shared" si="94"/>
        <v>0</v>
      </c>
      <c r="M228" s="40">
        <f t="shared" si="72"/>
        <v>0</v>
      </c>
      <c r="N228" s="44">
        <f t="shared" ref="N228:O229" si="95">N230+N232+N234+N236</f>
        <v>0</v>
      </c>
      <c r="O228" s="38">
        <f t="shared" si="95"/>
        <v>0</v>
      </c>
      <c r="P228" s="40">
        <f>SUM(N228:O228)</f>
        <v>0</v>
      </c>
      <c r="Q228" s="41">
        <f>P228+M228+J228</f>
        <v>100500</v>
      </c>
      <c r="R228" s="88"/>
    </row>
    <row r="229" spans="1:18" x14ac:dyDescent="0.3">
      <c r="A229" s="128"/>
      <c r="B229" s="129"/>
      <c r="C229" s="119"/>
      <c r="D229" s="130"/>
      <c r="E229" s="31">
        <f t="shared" ref="E229:I229" si="96">E231+E233+E235+E237</f>
        <v>0</v>
      </c>
      <c r="F229" s="32">
        <f t="shared" si="96"/>
        <v>0</v>
      </c>
      <c r="G229" s="32">
        <f t="shared" si="96"/>
        <v>0</v>
      </c>
      <c r="H229" s="32">
        <f t="shared" si="96"/>
        <v>0</v>
      </c>
      <c r="I229" s="32">
        <f t="shared" si="96"/>
        <v>0</v>
      </c>
      <c r="J229" s="34">
        <f t="shared" si="75"/>
        <v>0</v>
      </c>
      <c r="K229" s="57">
        <f t="shared" si="94"/>
        <v>0</v>
      </c>
      <c r="L229" s="32">
        <f t="shared" si="94"/>
        <v>0</v>
      </c>
      <c r="M229" s="34">
        <f t="shared" si="72"/>
        <v>0</v>
      </c>
      <c r="N229" s="57">
        <f t="shared" si="95"/>
        <v>0</v>
      </c>
      <c r="O229" s="32">
        <f t="shared" si="95"/>
        <v>0</v>
      </c>
      <c r="P229" s="34">
        <f>SUM(N229:O229)</f>
        <v>0</v>
      </c>
      <c r="Q229" s="35">
        <f>P229+M229+J229</f>
        <v>0</v>
      </c>
      <c r="R229" s="88"/>
    </row>
    <row r="230" spans="1:18" x14ac:dyDescent="0.3">
      <c r="A230" s="128"/>
      <c r="B230" s="129" t="s">
        <v>152</v>
      </c>
      <c r="C230" s="119" t="s">
        <v>260</v>
      </c>
      <c r="D230" s="36" t="s">
        <v>30</v>
      </c>
      <c r="E230" s="37">
        <v>0</v>
      </c>
      <c r="F230" s="38">
        <v>0</v>
      </c>
      <c r="G230" s="97">
        <v>68000</v>
      </c>
      <c r="H230" s="38">
        <v>0</v>
      </c>
      <c r="I230" s="38">
        <v>0</v>
      </c>
      <c r="J230" s="29">
        <f>SUM(E230:I230)</f>
        <v>68000</v>
      </c>
      <c r="K230" s="44">
        <v>0</v>
      </c>
      <c r="L230" s="38">
        <v>0</v>
      </c>
      <c r="M230" s="40">
        <f t="shared" ref="M230:M241" si="97">SUM(K230:L230)</f>
        <v>0</v>
      </c>
      <c r="N230" s="44">
        <v>0</v>
      </c>
      <c r="O230" s="38">
        <v>0</v>
      </c>
      <c r="P230" s="40">
        <f t="shared" si="76"/>
        <v>0</v>
      </c>
      <c r="Q230" s="41">
        <f t="shared" si="77"/>
        <v>68000</v>
      </c>
      <c r="R230" s="88"/>
    </row>
    <row r="231" spans="1:18" x14ac:dyDescent="0.3">
      <c r="A231" s="128"/>
      <c r="B231" s="129"/>
      <c r="C231" s="119"/>
      <c r="D231" s="36"/>
      <c r="E231" s="42"/>
      <c r="F231" s="43"/>
      <c r="G231" s="98"/>
      <c r="H231" s="43"/>
      <c r="I231" s="43"/>
      <c r="J231" s="34">
        <f t="shared" si="75"/>
        <v>0</v>
      </c>
      <c r="K231" s="55"/>
      <c r="L231" s="43"/>
      <c r="M231" s="34">
        <f t="shared" si="97"/>
        <v>0</v>
      </c>
      <c r="N231" s="55"/>
      <c r="O231" s="43"/>
      <c r="P231" s="34">
        <f t="shared" si="76"/>
        <v>0</v>
      </c>
      <c r="Q231" s="35">
        <f t="shared" si="77"/>
        <v>0</v>
      </c>
      <c r="R231" s="88"/>
    </row>
    <row r="232" spans="1:18" x14ac:dyDescent="0.3">
      <c r="A232" s="128"/>
      <c r="B232" s="129" t="s">
        <v>152</v>
      </c>
      <c r="C232" s="119" t="s">
        <v>294</v>
      </c>
      <c r="D232" s="36" t="s">
        <v>30</v>
      </c>
      <c r="E232" s="37">
        <v>0</v>
      </c>
      <c r="F232" s="38">
        <v>0</v>
      </c>
      <c r="G232" s="97">
        <v>3000</v>
      </c>
      <c r="H232" s="38">
        <v>0</v>
      </c>
      <c r="I232" s="38">
        <v>0</v>
      </c>
      <c r="J232" s="29">
        <f>SUM(E232:I232)</f>
        <v>3000</v>
      </c>
      <c r="K232" s="44">
        <v>0</v>
      </c>
      <c r="L232" s="38">
        <v>0</v>
      </c>
      <c r="M232" s="40">
        <f t="shared" si="97"/>
        <v>0</v>
      </c>
      <c r="N232" s="44">
        <v>0</v>
      </c>
      <c r="O232" s="38">
        <v>0</v>
      </c>
      <c r="P232" s="40">
        <f>SUM(N232:O232)</f>
        <v>0</v>
      </c>
      <c r="Q232" s="41">
        <f t="shared" si="77"/>
        <v>3000</v>
      </c>
      <c r="R232" s="88"/>
    </row>
    <row r="233" spans="1:18" x14ac:dyDescent="0.3">
      <c r="A233" s="128"/>
      <c r="B233" s="129"/>
      <c r="C233" s="119"/>
      <c r="D233" s="36"/>
      <c r="E233" s="31"/>
      <c r="F233" s="43"/>
      <c r="G233" s="98"/>
      <c r="H233" s="43"/>
      <c r="I233" s="43"/>
      <c r="J233" s="34">
        <f>SUM(E233:I233)</f>
        <v>0</v>
      </c>
      <c r="K233" s="55"/>
      <c r="L233" s="43"/>
      <c r="M233" s="34">
        <f t="shared" si="97"/>
        <v>0</v>
      </c>
      <c r="N233" s="55"/>
      <c r="O233" s="43"/>
      <c r="P233" s="34">
        <f>SUM(N233:O233)</f>
        <v>0</v>
      </c>
      <c r="Q233" s="35">
        <f t="shared" si="77"/>
        <v>0</v>
      </c>
      <c r="R233" s="88"/>
    </row>
    <row r="234" spans="1:18" x14ac:dyDescent="0.3">
      <c r="A234" s="128"/>
      <c r="B234" s="129" t="s">
        <v>152</v>
      </c>
      <c r="C234" s="119" t="s">
        <v>261</v>
      </c>
      <c r="D234" s="36" t="s">
        <v>30</v>
      </c>
      <c r="E234" s="37">
        <v>0</v>
      </c>
      <c r="F234" s="38">
        <v>0</v>
      </c>
      <c r="G234" s="97">
        <v>18500</v>
      </c>
      <c r="H234" s="38">
        <v>0</v>
      </c>
      <c r="I234" s="38">
        <v>0</v>
      </c>
      <c r="J234" s="29">
        <f t="shared" si="75"/>
        <v>18500</v>
      </c>
      <c r="K234" s="44">
        <v>0</v>
      </c>
      <c r="L234" s="38">
        <v>0</v>
      </c>
      <c r="M234" s="40">
        <f t="shared" si="97"/>
        <v>0</v>
      </c>
      <c r="N234" s="44">
        <v>0</v>
      </c>
      <c r="O234" s="38">
        <v>0</v>
      </c>
      <c r="P234" s="40">
        <f t="shared" si="76"/>
        <v>0</v>
      </c>
      <c r="Q234" s="41">
        <f t="shared" si="77"/>
        <v>18500</v>
      </c>
      <c r="R234" s="88"/>
    </row>
    <row r="235" spans="1:18" x14ac:dyDescent="0.3">
      <c r="A235" s="128"/>
      <c r="B235" s="129"/>
      <c r="C235" s="119"/>
      <c r="D235" s="36"/>
      <c r="E235" s="31"/>
      <c r="F235" s="43"/>
      <c r="G235" s="98"/>
      <c r="H235" s="43"/>
      <c r="I235" s="43"/>
      <c r="J235" s="34">
        <f t="shared" si="75"/>
        <v>0</v>
      </c>
      <c r="K235" s="55"/>
      <c r="L235" s="43"/>
      <c r="M235" s="34">
        <f t="shared" si="97"/>
        <v>0</v>
      </c>
      <c r="N235" s="55"/>
      <c r="O235" s="43"/>
      <c r="P235" s="34">
        <f t="shared" si="76"/>
        <v>0</v>
      </c>
      <c r="Q235" s="35">
        <f t="shared" si="77"/>
        <v>0</v>
      </c>
      <c r="R235" s="88"/>
    </row>
    <row r="236" spans="1:18" x14ac:dyDescent="0.3">
      <c r="A236" s="128"/>
      <c r="B236" s="129" t="s">
        <v>152</v>
      </c>
      <c r="C236" s="119" t="s">
        <v>262</v>
      </c>
      <c r="D236" s="36" t="s">
        <v>30</v>
      </c>
      <c r="E236" s="37">
        <v>0</v>
      </c>
      <c r="F236" s="38">
        <v>0</v>
      </c>
      <c r="G236" s="97">
        <v>11000</v>
      </c>
      <c r="H236" s="38">
        <v>0</v>
      </c>
      <c r="I236" s="38">
        <v>0</v>
      </c>
      <c r="J236" s="29">
        <f t="shared" si="75"/>
        <v>11000</v>
      </c>
      <c r="K236" s="44">
        <v>0</v>
      </c>
      <c r="L236" s="38">
        <v>0</v>
      </c>
      <c r="M236" s="40">
        <f t="shared" si="97"/>
        <v>0</v>
      </c>
      <c r="N236" s="44">
        <v>0</v>
      </c>
      <c r="O236" s="38">
        <v>0</v>
      </c>
      <c r="P236" s="40">
        <f t="shared" si="76"/>
        <v>0</v>
      </c>
      <c r="Q236" s="41">
        <f t="shared" si="77"/>
        <v>11000</v>
      </c>
      <c r="R236" s="88"/>
    </row>
    <row r="237" spans="1:18" x14ac:dyDescent="0.3">
      <c r="A237" s="128"/>
      <c r="B237" s="129"/>
      <c r="C237" s="119"/>
      <c r="D237" s="36"/>
      <c r="E237" s="31"/>
      <c r="F237" s="43"/>
      <c r="G237" s="43"/>
      <c r="H237" s="43"/>
      <c r="I237" s="43"/>
      <c r="J237" s="34">
        <f t="shared" si="75"/>
        <v>0</v>
      </c>
      <c r="K237" s="55"/>
      <c r="L237" s="43"/>
      <c r="M237" s="34">
        <f t="shared" si="97"/>
        <v>0</v>
      </c>
      <c r="N237" s="55"/>
      <c r="O237" s="43"/>
      <c r="P237" s="34">
        <f t="shared" si="76"/>
        <v>0</v>
      </c>
      <c r="Q237" s="35">
        <f t="shared" si="77"/>
        <v>0</v>
      </c>
      <c r="R237" s="88"/>
    </row>
    <row r="238" spans="1:18" x14ac:dyDescent="0.3">
      <c r="A238" s="128" t="s">
        <v>153</v>
      </c>
      <c r="B238" s="129"/>
      <c r="C238" s="119" t="s">
        <v>263</v>
      </c>
      <c r="D238" s="36" t="s">
        <v>66</v>
      </c>
      <c r="E238" s="94">
        <v>51521</v>
      </c>
      <c r="F238" s="97">
        <v>18006</v>
      </c>
      <c r="G238" s="97">
        <v>24971</v>
      </c>
      <c r="H238" s="97">
        <v>491</v>
      </c>
      <c r="I238" s="38">
        <v>0</v>
      </c>
      <c r="J238" s="29">
        <f t="shared" si="75"/>
        <v>94989</v>
      </c>
      <c r="K238" s="44">
        <v>0</v>
      </c>
      <c r="L238" s="38">
        <v>0</v>
      </c>
      <c r="M238" s="40">
        <f t="shared" si="97"/>
        <v>0</v>
      </c>
      <c r="N238" s="44">
        <v>0</v>
      </c>
      <c r="O238" s="38">
        <v>0</v>
      </c>
      <c r="P238" s="40">
        <f t="shared" si="76"/>
        <v>0</v>
      </c>
      <c r="Q238" s="41">
        <f t="shared" si="77"/>
        <v>94989</v>
      </c>
      <c r="R238" s="88"/>
    </row>
    <row r="239" spans="1:18" ht="14.4" thickBot="1" x14ac:dyDescent="0.35">
      <c r="A239" s="133"/>
      <c r="B239" s="134"/>
      <c r="C239" s="135"/>
      <c r="D239" s="50"/>
      <c r="E239" s="51"/>
      <c r="F239" s="45"/>
      <c r="G239" s="45"/>
      <c r="H239" s="45"/>
      <c r="I239" s="45"/>
      <c r="J239" s="24">
        <f t="shared" si="75"/>
        <v>0</v>
      </c>
      <c r="K239" s="56"/>
      <c r="L239" s="45"/>
      <c r="M239" s="24">
        <f t="shared" si="97"/>
        <v>0</v>
      </c>
      <c r="N239" s="56"/>
      <c r="O239" s="45"/>
      <c r="P239" s="24">
        <f t="shared" si="76"/>
        <v>0</v>
      </c>
      <c r="Q239" s="25">
        <f t="shared" si="77"/>
        <v>0</v>
      </c>
      <c r="R239" s="88"/>
    </row>
    <row r="240" spans="1:18" hidden="1" x14ac:dyDescent="0.3">
      <c r="A240" s="118" t="s">
        <v>154</v>
      </c>
      <c r="B240" s="116"/>
      <c r="C240" s="114" t="s">
        <v>155</v>
      </c>
      <c r="D240" s="49" t="s">
        <v>66</v>
      </c>
      <c r="E240" s="26">
        <v>0</v>
      </c>
      <c r="F240" s="27">
        <v>0</v>
      </c>
      <c r="G240" s="27">
        <v>0</v>
      </c>
      <c r="H240" s="27">
        <v>0</v>
      </c>
      <c r="I240" s="27">
        <v>0</v>
      </c>
      <c r="J240" s="29">
        <f t="shared" si="75"/>
        <v>0</v>
      </c>
      <c r="K240" s="54">
        <v>0</v>
      </c>
      <c r="L240" s="27">
        <v>0</v>
      </c>
      <c r="M240" s="29">
        <f t="shared" si="97"/>
        <v>0</v>
      </c>
      <c r="N240" s="54">
        <v>0</v>
      </c>
      <c r="O240" s="27">
        <v>0</v>
      </c>
      <c r="P240" s="29">
        <f t="shared" si="76"/>
        <v>0</v>
      </c>
      <c r="Q240" s="30">
        <f t="shared" si="77"/>
        <v>0</v>
      </c>
      <c r="R240" s="88"/>
    </row>
    <row r="241" spans="1:19" ht="14.4" hidden="1" thickBot="1" x14ac:dyDescent="0.35">
      <c r="A241" s="133"/>
      <c r="B241" s="134"/>
      <c r="C241" s="135"/>
      <c r="D241" s="50"/>
      <c r="E241" s="51"/>
      <c r="F241" s="45"/>
      <c r="G241" s="45"/>
      <c r="H241" s="45"/>
      <c r="I241" s="45"/>
      <c r="J241" s="24">
        <f t="shared" si="75"/>
        <v>0</v>
      </c>
      <c r="K241" s="56"/>
      <c r="L241" s="45"/>
      <c r="M241" s="24">
        <f t="shared" si="97"/>
        <v>0</v>
      </c>
      <c r="N241" s="56"/>
      <c r="O241" s="45"/>
      <c r="P241" s="24">
        <f t="shared" si="76"/>
        <v>0</v>
      </c>
      <c r="Q241" s="25">
        <f t="shared" si="77"/>
        <v>0</v>
      </c>
      <c r="R241" s="88"/>
    </row>
    <row r="242" spans="1:19" ht="14.4" thickBot="1" x14ac:dyDescent="0.35">
      <c r="D242" s="48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8"/>
    </row>
    <row r="243" spans="1:19" x14ac:dyDescent="0.3">
      <c r="A243" s="120" t="s">
        <v>156</v>
      </c>
      <c r="B243" s="121"/>
      <c r="C243" s="124" t="s">
        <v>157</v>
      </c>
      <c r="D243" s="126"/>
      <c r="E243" s="16">
        <f t="shared" ref="E243:H244" si="98">E245+E247+E249+E251+E253+E255+E257+E259+E261+E263+E265</f>
        <v>139988</v>
      </c>
      <c r="F243" s="17">
        <f t="shared" si="98"/>
        <v>50972</v>
      </c>
      <c r="G243" s="17">
        <f t="shared" si="98"/>
        <v>52487</v>
      </c>
      <c r="H243" s="17">
        <f>H245+H247+H249+H251+H253+H255+H257+H259+H261+H263+H265</f>
        <v>5210</v>
      </c>
      <c r="I243" s="17">
        <f>I245+I247+I249+I251+I253+I255+I257+I259+I261+I263+I265</f>
        <v>0</v>
      </c>
      <c r="J243" s="19">
        <f t="shared" ref="J243:J266" si="99">SUM(E243:I243)</f>
        <v>248657</v>
      </c>
      <c r="K243" s="52">
        <f t="shared" ref="K243:M244" si="100">K245+K247+K249+K251+K253+K255+K257+K259+K261+K263+K265</f>
        <v>0</v>
      </c>
      <c r="L243" s="17">
        <f t="shared" si="100"/>
        <v>0</v>
      </c>
      <c r="M243" s="19">
        <f t="shared" si="100"/>
        <v>0</v>
      </c>
      <c r="N243" s="52">
        <f>N245+N247+N249+N251+N253+N255+N257+N259+N261+N265</f>
        <v>0</v>
      </c>
      <c r="O243" s="17">
        <f>O245+O247+O249+O251+O253+O255+O257+O259+O261+O263+O265</f>
        <v>0</v>
      </c>
      <c r="P243" s="19">
        <f>P245+P247+P249+P251+P253+P255+P257+P259+P261+P263+P265</f>
        <v>0</v>
      </c>
      <c r="Q243" s="20">
        <f t="shared" ref="Q243:Q266" si="101">P243+M243+J243</f>
        <v>248657</v>
      </c>
      <c r="R243" s="88"/>
    </row>
    <row r="244" spans="1:19" ht="14.4" thickBot="1" x14ac:dyDescent="0.35">
      <c r="A244" s="122"/>
      <c r="B244" s="123"/>
      <c r="C244" s="125"/>
      <c r="D244" s="127"/>
      <c r="E244" s="21">
        <f t="shared" si="98"/>
        <v>0</v>
      </c>
      <c r="F244" s="22">
        <f t="shared" si="98"/>
        <v>0</v>
      </c>
      <c r="G244" s="22">
        <f t="shared" si="98"/>
        <v>0</v>
      </c>
      <c r="H244" s="22">
        <f t="shared" si="98"/>
        <v>0</v>
      </c>
      <c r="I244" s="22">
        <f>I246+I248+I250+I252+I254+I256+I258+I260+I262+I264+I266</f>
        <v>0</v>
      </c>
      <c r="J244" s="24">
        <f t="shared" si="99"/>
        <v>0</v>
      </c>
      <c r="K244" s="53">
        <f t="shared" si="100"/>
        <v>0</v>
      </c>
      <c r="L244" s="22">
        <f t="shared" si="100"/>
        <v>0</v>
      </c>
      <c r="M244" s="24">
        <f t="shared" si="100"/>
        <v>0</v>
      </c>
      <c r="N244" s="53">
        <f>N246+N248+N250+N252+N254+N256+N258+N260+N262+N266</f>
        <v>0</v>
      </c>
      <c r="O244" s="22">
        <f>O246+O248+O250+O252+O254+O256+O258+O260+O262+O264+O266</f>
        <v>0</v>
      </c>
      <c r="P244" s="24">
        <f>P246+P248+P250+P252+P254+P256+P258+P260+P262+P264+P266</f>
        <v>0</v>
      </c>
      <c r="Q244" s="25">
        <f t="shared" si="101"/>
        <v>0</v>
      </c>
      <c r="R244" s="88"/>
    </row>
    <row r="245" spans="1:19" x14ac:dyDescent="0.3">
      <c r="A245" s="118" t="s">
        <v>158</v>
      </c>
      <c r="B245" s="116"/>
      <c r="C245" s="114" t="s">
        <v>159</v>
      </c>
      <c r="D245" s="49" t="s">
        <v>160</v>
      </c>
      <c r="E245" s="26">
        <v>0</v>
      </c>
      <c r="F245" s="27">
        <v>0</v>
      </c>
      <c r="G245" s="27">
        <v>0</v>
      </c>
      <c r="H245" s="27">
        <v>1000</v>
      </c>
      <c r="I245" s="27">
        <v>0</v>
      </c>
      <c r="J245" s="29">
        <f t="shared" si="99"/>
        <v>1000</v>
      </c>
      <c r="K245" s="54">
        <v>0</v>
      </c>
      <c r="L245" s="27">
        <v>0</v>
      </c>
      <c r="M245" s="29">
        <f>SUM(K245:L245)</f>
        <v>0</v>
      </c>
      <c r="N245" s="54">
        <v>0</v>
      </c>
      <c r="O245" s="27">
        <v>0</v>
      </c>
      <c r="P245" s="29">
        <f t="shared" ref="P245:P266" si="102">SUM(N245:O245)</f>
        <v>0</v>
      </c>
      <c r="Q245" s="30">
        <f t="shared" si="101"/>
        <v>1000</v>
      </c>
      <c r="R245" s="88"/>
    </row>
    <row r="246" spans="1:19" x14ac:dyDescent="0.3">
      <c r="A246" s="128"/>
      <c r="B246" s="129"/>
      <c r="C246" s="119"/>
      <c r="D246" s="36"/>
      <c r="E246" s="42"/>
      <c r="F246" s="43"/>
      <c r="G246" s="43"/>
      <c r="H246" s="43"/>
      <c r="I246" s="43"/>
      <c r="J246" s="34">
        <f t="shared" si="99"/>
        <v>0</v>
      </c>
      <c r="K246" s="55"/>
      <c r="L246" s="43"/>
      <c r="M246" s="34">
        <f t="shared" ref="M246:M266" si="103">SUM(K246:L246)</f>
        <v>0</v>
      </c>
      <c r="N246" s="55"/>
      <c r="O246" s="43"/>
      <c r="P246" s="34">
        <f t="shared" si="102"/>
        <v>0</v>
      </c>
      <c r="Q246" s="35">
        <f t="shared" si="101"/>
        <v>0</v>
      </c>
      <c r="R246" s="88"/>
    </row>
    <row r="247" spans="1:19" x14ac:dyDescent="0.3">
      <c r="A247" s="128" t="s">
        <v>161</v>
      </c>
      <c r="B247" s="129"/>
      <c r="C247" s="119" t="s">
        <v>162</v>
      </c>
      <c r="D247" s="36" t="s">
        <v>163</v>
      </c>
      <c r="E247" s="37">
        <v>0</v>
      </c>
      <c r="F247" s="38">
        <v>0</v>
      </c>
      <c r="G247" s="38">
        <v>0</v>
      </c>
      <c r="H247" s="38">
        <v>3000</v>
      </c>
      <c r="I247" s="38">
        <v>0</v>
      </c>
      <c r="J247" s="29">
        <f t="shared" si="99"/>
        <v>3000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2"/>
        <v>0</v>
      </c>
      <c r="Q247" s="41">
        <f t="shared" si="101"/>
        <v>3000</v>
      </c>
      <c r="R247" s="88"/>
    </row>
    <row r="248" spans="1:19" x14ac:dyDescent="0.3">
      <c r="A248" s="128"/>
      <c r="B248" s="129"/>
      <c r="C248" s="119"/>
      <c r="D248" s="36"/>
      <c r="E248" s="42"/>
      <c r="F248" s="43"/>
      <c r="G248" s="43"/>
      <c r="H248" s="43"/>
      <c r="I248" s="43"/>
      <c r="J248" s="34">
        <f t="shared" si="99"/>
        <v>0</v>
      </c>
      <c r="K248" s="55"/>
      <c r="L248" s="43"/>
      <c r="M248" s="34">
        <f t="shared" si="103"/>
        <v>0</v>
      </c>
      <c r="N248" s="55"/>
      <c r="O248" s="43"/>
      <c r="P248" s="34">
        <f t="shared" si="102"/>
        <v>0</v>
      </c>
      <c r="Q248" s="35">
        <f t="shared" si="101"/>
        <v>0</v>
      </c>
      <c r="R248" s="88"/>
    </row>
    <row r="249" spans="1:19" x14ac:dyDescent="0.3">
      <c r="A249" s="128" t="s">
        <v>164</v>
      </c>
      <c r="B249" s="129"/>
      <c r="C249" s="119" t="s">
        <v>165</v>
      </c>
      <c r="D249" s="36" t="s">
        <v>160</v>
      </c>
      <c r="E249" s="37">
        <v>0</v>
      </c>
      <c r="F249" s="38">
        <v>0</v>
      </c>
      <c r="G249" s="38">
        <v>600</v>
      </c>
      <c r="H249" s="38">
        <v>0</v>
      </c>
      <c r="I249" s="38">
        <v>0</v>
      </c>
      <c r="J249" s="29">
        <f t="shared" si="99"/>
        <v>600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2"/>
        <v>0</v>
      </c>
      <c r="Q249" s="41">
        <f t="shared" si="101"/>
        <v>600</v>
      </c>
      <c r="R249" s="88"/>
    </row>
    <row r="250" spans="1:19" x14ac:dyDescent="0.3">
      <c r="A250" s="128"/>
      <c r="B250" s="129"/>
      <c r="C250" s="119"/>
      <c r="D250" s="36"/>
      <c r="E250" s="42"/>
      <c r="F250" s="43"/>
      <c r="G250" s="43"/>
      <c r="H250" s="43"/>
      <c r="I250" s="43"/>
      <c r="J250" s="34">
        <f t="shared" si="99"/>
        <v>0</v>
      </c>
      <c r="K250" s="55"/>
      <c r="L250" s="43"/>
      <c r="M250" s="34">
        <f t="shared" si="103"/>
        <v>0</v>
      </c>
      <c r="N250" s="55"/>
      <c r="O250" s="43"/>
      <c r="P250" s="34">
        <f t="shared" si="102"/>
        <v>0</v>
      </c>
      <c r="Q250" s="35">
        <f t="shared" si="101"/>
        <v>0</v>
      </c>
      <c r="R250" s="88"/>
    </row>
    <row r="251" spans="1:19" x14ac:dyDescent="0.3">
      <c r="A251" s="128" t="s">
        <v>166</v>
      </c>
      <c r="B251" s="129"/>
      <c r="C251" s="119" t="s">
        <v>167</v>
      </c>
      <c r="D251" s="36" t="s">
        <v>168</v>
      </c>
      <c r="E251" s="94">
        <v>22134</v>
      </c>
      <c r="F251" s="97">
        <v>7735</v>
      </c>
      <c r="G251" s="99">
        <v>198</v>
      </c>
      <c r="H251" s="97">
        <v>250</v>
      </c>
      <c r="I251" s="38">
        <v>0</v>
      </c>
      <c r="J251" s="29">
        <f t="shared" si="99"/>
        <v>30317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2"/>
        <v>0</v>
      </c>
      <c r="Q251" s="41">
        <f t="shared" si="101"/>
        <v>30317</v>
      </c>
      <c r="R251" s="128" t="s">
        <v>166</v>
      </c>
      <c r="S251" s="104">
        <f>Q251+Q253</f>
        <v>214442</v>
      </c>
    </row>
    <row r="252" spans="1:19" x14ac:dyDescent="0.3">
      <c r="A252" s="128"/>
      <c r="B252" s="129"/>
      <c r="C252" s="119"/>
      <c r="D252" s="36"/>
      <c r="E252" s="42"/>
      <c r="F252" s="43"/>
      <c r="G252" s="43"/>
      <c r="H252" s="43"/>
      <c r="I252" s="43"/>
      <c r="J252" s="34">
        <f t="shared" si="99"/>
        <v>0</v>
      </c>
      <c r="K252" s="55"/>
      <c r="L252" s="43"/>
      <c r="M252" s="34">
        <f t="shared" si="103"/>
        <v>0</v>
      </c>
      <c r="N252" s="55"/>
      <c r="O252" s="43"/>
      <c r="P252" s="34">
        <f t="shared" si="102"/>
        <v>0</v>
      </c>
      <c r="Q252" s="35">
        <f t="shared" si="101"/>
        <v>0</v>
      </c>
      <c r="R252" s="128"/>
      <c r="S252" s="105">
        <f>Q252+Q254</f>
        <v>0</v>
      </c>
    </row>
    <row r="253" spans="1:19" x14ac:dyDescent="0.3">
      <c r="A253" s="128" t="s">
        <v>166</v>
      </c>
      <c r="B253" s="129"/>
      <c r="C253" s="119" t="s">
        <v>167</v>
      </c>
      <c r="D253" s="36" t="s">
        <v>169</v>
      </c>
      <c r="E253" s="94">
        <v>117854</v>
      </c>
      <c r="F253" s="97">
        <v>43045</v>
      </c>
      <c r="G253" s="97">
        <v>22836</v>
      </c>
      <c r="H253" s="97">
        <v>390</v>
      </c>
      <c r="I253" s="38">
        <v>0</v>
      </c>
      <c r="J253" s="29">
        <f t="shared" si="99"/>
        <v>184125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2"/>
        <v>0</v>
      </c>
      <c r="Q253" s="41">
        <f t="shared" si="101"/>
        <v>184125</v>
      </c>
      <c r="R253" s="88"/>
    </row>
    <row r="254" spans="1:19" x14ac:dyDescent="0.3">
      <c r="A254" s="128"/>
      <c r="B254" s="129"/>
      <c r="C254" s="119"/>
      <c r="D254" s="36"/>
      <c r="E254" s="42"/>
      <c r="F254" s="43"/>
      <c r="G254" s="43"/>
      <c r="H254" s="43"/>
      <c r="I254" s="43"/>
      <c r="J254" s="34">
        <f t="shared" si="99"/>
        <v>0</v>
      </c>
      <c r="K254" s="55"/>
      <c r="L254" s="43"/>
      <c r="M254" s="34">
        <f t="shared" si="103"/>
        <v>0</v>
      </c>
      <c r="N254" s="55"/>
      <c r="O254" s="43"/>
      <c r="P254" s="34">
        <f t="shared" si="102"/>
        <v>0</v>
      </c>
      <c r="Q254" s="35">
        <f t="shared" si="101"/>
        <v>0</v>
      </c>
      <c r="R254" s="88"/>
    </row>
    <row r="255" spans="1:19" x14ac:dyDescent="0.3">
      <c r="A255" s="128" t="s">
        <v>170</v>
      </c>
      <c r="B255" s="129"/>
      <c r="C255" s="119" t="s">
        <v>171</v>
      </c>
      <c r="D255" s="36" t="s">
        <v>160</v>
      </c>
      <c r="E255" s="37">
        <v>0</v>
      </c>
      <c r="F255" s="38">
        <v>0</v>
      </c>
      <c r="G255" s="38">
        <v>16000</v>
      </c>
      <c r="H255" s="38">
        <v>0</v>
      </c>
      <c r="I255" s="38">
        <v>0</v>
      </c>
      <c r="J255" s="29">
        <f t="shared" si="99"/>
        <v>16000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2"/>
        <v>0</v>
      </c>
      <c r="Q255" s="41">
        <f t="shared" si="101"/>
        <v>16000</v>
      </c>
      <c r="R255" s="88"/>
    </row>
    <row r="256" spans="1:19" x14ac:dyDescent="0.3">
      <c r="A256" s="128"/>
      <c r="B256" s="129"/>
      <c r="C256" s="119"/>
      <c r="D256" s="36"/>
      <c r="E256" s="42"/>
      <c r="F256" s="43"/>
      <c r="G256" s="43"/>
      <c r="H256" s="43"/>
      <c r="I256" s="43"/>
      <c r="J256" s="34">
        <f t="shared" si="99"/>
        <v>0</v>
      </c>
      <c r="K256" s="55"/>
      <c r="L256" s="43"/>
      <c r="M256" s="34">
        <f t="shared" si="103"/>
        <v>0</v>
      </c>
      <c r="N256" s="55"/>
      <c r="O256" s="43"/>
      <c r="P256" s="34">
        <f t="shared" si="102"/>
        <v>0</v>
      </c>
      <c r="Q256" s="35">
        <f t="shared" si="101"/>
        <v>0</v>
      </c>
      <c r="R256" s="88"/>
    </row>
    <row r="257" spans="1:18" x14ac:dyDescent="0.3">
      <c r="A257" s="128" t="s">
        <v>172</v>
      </c>
      <c r="B257" s="129"/>
      <c r="C257" s="119" t="s">
        <v>173</v>
      </c>
      <c r="D257" s="36" t="s">
        <v>174</v>
      </c>
      <c r="E257" s="37">
        <v>0</v>
      </c>
      <c r="F257" s="38">
        <v>192</v>
      </c>
      <c r="G257" s="38">
        <v>6981</v>
      </c>
      <c r="H257" s="38">
        <v>0</v>
      </c>
      <c r="I257" s="38">
        <v>0</v>
      </c>
      <c r="J257" s="29">
        <f t="shared" si="99"/>
        <v>7173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2"/>
        <v>0</v>
      </c>
      <c r="Q257" s="41">
        <f t="shared" si="101"/>
        <v>7173</v>
      </c>
      <c r="R257" s="88"/>
    </row>
    <row r="258" spans="1:18" x14ac:dyDescent="0.3">
      <c r="A258" s="128"/>
      <c r="B258" s="129"/>
      <c r="C258" s="119"/>
      <c r="D258" s="36"/>
      <c r="E258" s="42"/>
      <c r="F258" s="43"/>
      <c r="G258" s="43"/>
      <c r="H258" s="43"/>
      <c r="I258" s="43"/>
      <c r="J258" s="34">
        <f t="shared" si="99"/>
        <v>0</v>
      </c>
      <c r="K258" s="55"/>
      <c r="L258" s="43"/>
      <c r="M258" s="34">
        <f t="shared" si="103"/>
        <v>0</v>
      </c>
      <c r="N258" s="55"/>
      <c r="O258" s="43"/>
      <c r="P258" s="34">
        <f t="shared" si="102"/>
        <v>0</v>
      </c>
      <c r="Q258" s="35">
        <f t="shared" si="101"/>
        <v>0</v>
      </c>
      <c r="R258" s="88"/>
    </row>
    <row r="259" spans="1:18" x14ac:dyDescent="0.3">
      <c r="A259" s="128" t="s">
        <v>175</v>
      </c>
      <c r="B259" s="129"/>
      <c r="C259" s="119" t="s">
        <v>176</v>
      </c>
      <c r="D259" s="36" t="s">
        <v>160</v>
      </c>
      <c r="E259" s="37">
        <v>0</v>
      </c>
      <c r="F259" s="38">
        <v>0</v>
      </c>
      <c r="G259" s="38">
        <v>0</v>
      </c>
      <c r="H259" s="38">
        <v>570</v>
      </c>
      <c r="I259" s="38">
        <v>0</v>
      </c>
      <c r="J259" s="29">
        <f t="shared" si="99"/>
        <v>570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2"/>
        <v>0</v>
      </c>
      <c r="Q259" s="41">
        <f t="shared" si="101"/>
        <v>570</v>
      </c>
      <c r="R259" s="88"/>
    </row>
    <row r="260" spans="1:18" x14ac:dyDescent="0.3">
      <c r="A260" s="128"/>
      <c r="B260" s="129"/>
      <c r="C260" s="119"/>
      <c r="D260" s="36"/>
      <c r="E260" s="42"/>
      <c r="F260" s="43"/>
      <c r="G260" s="43"/>
      <c r="H260" s="43"/>
      <c r="I260" s="43"/>
      <c r="J260" s="34">
        <f t="shared" si="99"/>
        <v>0</v>
      </c>
      <c r="K260" s="55"/>
      <c r="L260" s="43"/>
      <c r="M260" s="34">
        <f t="shared" si="103"/>
        <v>0</v>
      </c>
      <c r="N260" s="55"/>
      <c r="O260" s="43"/>
      <c r="P260" s="34">
        <f t="shared" si="102"/>
        <v>0</v>
      </c>
      <c r="Q260" s="35">
        <f t="shared" si="101"/>
        <v>0</v>
      </c>
      <c r="R260" s="88"/>
    </row>
    <row r="261" spans="1:18" x14ac:dyDescent="0.3">
      <c r="A261" s="128" t="s">
        <v>177</v>
      </c>
      <c r="B261" s="129"/>
      <c r="C261" s="119" t="s">
        <v>178</v>
      </c>
      <c r="D261" s="36" t="s">
        <v>160</v>
      </c>
      <c r="E261" s="37">
        <v>0</v>
      </c>
      <c r="F261" s="38">
        <v>0</v>
      </c>
      <c r="G261" s="38">
        <v>70</v>
      </c>
      <c r="H261" s="38">
        <v>0</v>
      </c>
      <c r="I261" s="38">
        <v>0</v>
      </c>
      <c r="J261" s="29">
        <f t="shared" si="99"/>
        <v>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2"/>
        <v>0</v>
      </c>
      <c r="Q261" s="41">
        <f t="shared" si="101"/>
        <v>70</v>
      </c>
      <c r="R261" s="88"/>
    </row>
    <row r="262" spans="1:18" x14ac:dyDescent="0.3">
      <c r="A262" s="128"/>
      <c r="B262" s="129"/>
      <c r="C262" s="119"/>
      <c r="D262" s="36"/>
      <c r="E262" s="42"/>
      <c r="F262" s="43"/>
      <c r="G262" s="43"/>
      <c r="H262" s="43"/>
      <c r="I262" s="43"/>
      <c r="J262" s="34">
        <f t="shared" si="99"/>
        <v>0</v>
      </c>
      <c r="K262" s="55"/>
      <c r="L262" s="43"/>
      <c r="M262" s="34">
        <f t="shared" si="103"/>
        <v>0</v>
      </c>
      <c r="N262" s="55"/>
      <c r="O262" s="43"/>
      <c r="P262" s="34">
        <f t="shared" si="102"/>
        <v>0</v>
      </c>
      <c r="Q262" s="35">
        <f t="shared" si="101"/>
        <v>0</v>
      </c>
      <c r="R262" s="88"/>
    </row>
    <row r="263" spans="1:18" x14ac:dyDescent="0.3">
      <c r="A263" s="128" t="s">
        <v>179</v>
      </c>
      <c r="B263" s="129"/>
      <c r="C263" s="119" t="s">
        <v>180</v>
      </c>
      <c r="D263" s="36" t="s">
        <v>181</v>
      </c>
      <c r="E263" s="37">
        <v>0</v>
      </c>
      <c r="F263" s="38">
        <v>0</v>
      </c>
      <c r="G263" s="38">
        <v>4640</v>
      </c>
      <c r="H263" s="38">
        <v>0</v>
      </c>
      <c r="I263" s="38">
        <v>0</v>
      </c>
      <c r="J263" s="29">
        <f>SUM(E263:I263)</f>
        <v>4640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2"/>
        <v>0</v>
      </c>
      <c r="Q263" s="41">
        <f t="shared" si="101"/>
        <v>4640</v>
      </c>
      <c r="R263" s="88"/>
    </row>
    <row r="264" spans="1:18" x14ac:dyDescent="0.3">
      <c r="A264" s="128"/>
      <c r="B264" s="129"/>
      <c r="C264" s="119"/>
      <c r="D264" s="36"/>
      <c r="E264" s="42"/>
      <c r="F264" s="43"/>
      <c r="G264" s="43"/>
      <c r="H264" s="43"/>
      <c r="I264" s="43"/>
      <c r="J264" s="34">
        <f>SUM(E264:I264)</f>
        <v>0</v>
      </c>
      <c r="K264" s="55"/>
      <c r="L264" s="43"/>
      <c r="M264" s="34">
        <f>SUM(K264:L264)</f>
        <v>0</v>
      </c>
      <c r="N264" s="55"/>
      <c r="O264" s="43"/>
      <c r="P264" s="34">
        <f t="shared" si="102"/>
        <v>0</v>
      </c>
      <c r="Q264" s="35">
        <f t="shared" si="101"/>
        <v>0</v>
      </c>
      <c r="R264" s="88"/>
    </row>
    <row r="265" spans="1:18" x14ac:dyDescent="0.3">
      <c r="A265" s="128" t="s">
        <v>295</v>
      </c>
      <c r="B265" s="129"/>
      <c r="C265" s="119" t="s">
        <v>296</v>
      </c>
      <c r="D265" s="36" t="s">
        <v>181</v>
      </c>
      <c r="E265" s="37">
        <v>0</v>
      </c>
      <c r="F265" s="38">
        <v>0</v>
      </c>
      <c r="G265" s="38">
        <v>1162</v>
      </c>
      <c r="H265" s="38">
        <v>0</v>
      </c>
      <c r="I265" s="38">
        <v>0</v>
      </c>
      <c r="J265" s="29">
        <f t="shared" si="99"/>
        <v>1162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2"/>
        <v>0</v>
      </c>
      <c r="Q265" s="41">
        <f t="shared" si="101"/>
        <v>1162</v>
      </c>
      <c r="R265" s="88"/>
    </row>
    <row r="266" spans="1:18" ht="14.4" thickBot="1" x14ac:dyDescent="0.35">
      <c r="A266" s="133"/>
      <c r="B266" s="134"/>
      <c r="C266" s="135"/>
      <c r="D266" s="50"/>
      <c r="E266" s="51"/>
      <c r="F266" s="45"/>
      <c r="G266" s="45"/>
      <c r="H266" s="45"/>
      <c r="I266" s="45"/>
      <c r="J266" s="24">
        <f t="shared" si="99"/>
        <v>0</v>
      </c>
      <c r="K266" s="56"/>
      <c r="L266" s="45"/>
      <c r="M266" s="24">
        <f t="shared" si="103"/>
        <v>0</v>
      </c>
      <c r="N266" s="56"/>
      <c r="O266" s="45"/>
      <c r="P266" s="24">
        <f t="shared" si="102"/>
        <v>0</v>
      </c>
      <c r="Q266" s="25">
        <f t="shared" si="101"/>
        <v>0</v>
      </c>
      <c r="R266" s="88"/>
    </row>
    <row r="267" spans="1:18" ht="14.4" thickBot="1" x14ac:dyDescent="0.35">
      <c r="D267" s="48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8"/>
    </row>
    <row r="268" spans="1:18" x14ac:dyDescent="0.3">
      <c r="A268" s="120" t="s">
        <v>182</v>
      </c>
      <c r="B268" s="121"/>
      <c r="C268" s="124" t="s">
        <v>183</v>
      </c>
      <c r="D268" s="126"/>
      <c r="E268" s="16">
        <f>E270+E272+E274+E276+E278+E280+E282+E284+E286</f>
        <v>0</v>
      </c>
      <c r="F268" s="17">
        <f t="shared" ref="E268:I269" si="104">F270+F272+F274+F276+F278+F280+F282+F284+F286</f>
        <v>0</v>
      </c>
      <c r="G268" s="17">
        <f>G270+G272+G274+G276+G278+G280+G282+G284+G286</f>
        <v>68400</v>
      </c>
      <c r="H268" s="17">
        <f t="shared" si="104"/>
        <v>0</v>
      </c>
      <c r="I268" s="17">
        <f>I270+I272+I274+I276+I278+I280+I282+I284+I286</f>
        <v>11946</v>
      </c>
      <c r="J268" s="19">
        <f>SUM(E268:I268)</f>
        <v>80346</v>
      </c>
      <c r="K268" s="52">
        <f>K270+K272+K274+K276+K278+K280+K282+K284+K286</f>
        <v>18000</v>
      </c>
      <c r="L268" s="17">
        <f>L270+L272+L274+L276+L278+L280+L282+L284+L286</f>
        <v>0</v>
      </c>
      <c r="M268" s="19">
        <f>SUM(K268:L268)</f>
        <v>18000</v>
      </c>
      <c r="N268" s="52">
        <f>N270+N272+N274+N276+N278+N280+N282+N284+N286</f>
        <v>0</v>
      </c>
      <c r="O268" s="17">
        <f>O270+O272+O274+O276+O278+O280+O282+O284+O286</f>
        <v>48750</v>
      </c>
      <c r="P268" s="19">
        <f>SUM(N268:O268)</f>
        <v>48750</v>
      </c>
      <c r="Q268" s="20">
        <f>P268+M268+J268</f>
        <v>147096</v>
      </c>
      <c r="R268" s="88"/>
    </row>
    <row r="269" spans="1:18" ht="14.4" thickBot="1" x14ac:dyDescent="0.35">
      <c r="A269" s="122"/>
      <c r="B269" s="123"/>
      <c r="C269" s="125"/>
      <c r="D269" s="127"/>
      <c r="E269" s="21">
        <f t="shared" si="104"/>
        <v>0</v>
      </c>
      <c r="F269" s="22">
        <f t="shared" si="104"/>
        <v>0</v>
      </c>
      <c r="G269" s="22">
        <f t="shared" si="104"/>
        <v>0</v>
      </c>
      <c r="H269" s="22">
        <f t="shared" si="104"/>
        <v>0</v>
      </c>
      <c r="I269" s="22">
        <f t="shared" si="104"/>
        <v>0</v>
      </c>
      <c r="J269" s="24">
        <f t="shared" ref="J269:J287" si="105">SUM(E269:I269)</f>
        <v>0</v>
      </c>
      <c r="K269" s="53">
        <f>K271+K273+K275+K277+K279+K281+K283+K285+K287</f>
        <v>0</v>
      </c>
      <c r="L269" s="22">
        <f>L271+L273+L275+L277+L279+L281+L283+L285+L287</f>
        <v>0</v>
      </c>
      <c r="M269" s="24">
        <f t="shared" ref="M269:M285" si="106">SUM(K269:L269)</f>
        <v>0</v>
      </c>
      <c r="N269" s="53">
        <f>N271+N273+N275+N277+N279+N281+N283+N285+N287</f>
        <v>0</v>
      </c>
      <c r="O269" s="22">
        <f>O271+O273+O275+O277+O279+O281+O283+O285+O287</f>
        <v>0</v>
      </c>
      <c r="P269" s="24">
        <f t="shared" ref="P269:P287" si="107">SUM(N269:O269)</f>
        <v>0</v>
      </c>
      <c r="Q269" s="25">
        <f t="shared" ref="Q269:Q287" si="108">P269+M269+J269</f>
        <v>0</v>
      </c>
      <c r="R269" s="88"/>
    </row>
    <row r="270" spans="1:18" hidden="1" x14ac:dyDescent="0.3">
      <c r="A270" s="118" t="s">
        <v>184</v>
      </c>
      <c r="B270" s="116"/>
      <c r="C270" s="114" t="s">
        <v>185</v>
      </c>
      <c r="D270" s="156"/>
      <c r="E270" s="26">
        <v>0</v>
      </c>
      <c r="F270" s="27">
        <v>0</v>
      </c>
      <c r="G270" s="27">
        <v>0</v>
      </c>
      <c r="H270" s="27">
        <v>0</v>
      </c>
      <c r="I270" s="27">
        <v>0</v>
      </c>
      <c r="J270" s="29">
        <f t="shared" si="105"/>
        <v>0</v>
      </c>
      <c r="K270" s="54">
        <v>0</v>
      </c>
      <c r="L270" s="27">
        <v>0</v>
      </c>
      <c r="M270" s="29">
        <f>SUM(K270:L270)</f>
        <v>0</v>
      </c>
      <c r="N270" s="54">
        <v>0</v>
      </c>
      <c r="O270" s="27">
        <v>0</v>
      </c>
      <c r="P270" s="29">
        <f t="shared" si="107"/>
        <v>0</v>
      </c>
      <c r="Q270" s="30">
        <f t="shared" si="108"/>
        <v>0</v>
      </c>
      <c r="R270" s="88"/>
    </row>
    <row r="271" spans="1:18" hidden="1" x14ac:dyDescent="0.3">
      <c r="A271" s="128"/>
      <c r="B271" s="129"/>
      <c r="C271" s="119"/>
      <c r="D271" s="130"/>
      <c r="E271" s="42"/>
      <c r="F271" s="43"/>
      <c r="G271" s="43"/>
      <c r="H271" s="43"/>
      <c r="I271" s="43"/>
      <c r="J271" s="34"/>
      <c r="K271" s="55"/>
      <c r="L271" s="43"/>
      <c r="M271" s="34">
        <f t="shared" si="106"/>
        <v>0</v>
      </c>
      <c r="N271" s="55"/>
      <c r="O271" s="43"/>
      <c r="P271" s="34">
        <f t="shared" si="107"/>
        <v>0</v>
      </c>
      <c r="Q271" s="35">
        <f t="shared" si="108"/>
        <v>0</v>
      </c>
      <c r="R271" s="88"/>
    </row>
    <row r="272" spans="1:18" x14ac:dyDescent="0.3">
      <c r="A272" s="128" t="s">
        <v>186</v>
      </c>
      <c r="B272" s="129"/>
      <c r="C272" s="119" t="s">
        <v>187</v>
      </c>
      <c r="D272" s="36" t="s">
        <v>26</v>
      </c>
      <c r="E272" s="37">
        <v>0</v>
      </c>
      <c r="F272" s="38">
        <v>0</v>
      </c>
      <c r="G272" s="38">
        <v>68200</v>
      </c>
      <c r="H272" s="38">
        <v>0</v>
      </c>
      <c r="I272" s="38">
        <v>0</v>
      </c>
      <c r="J272" s="29">
        <f t="shared" si="105"/>
        <v>68200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0</v>
      </c>
      <c r="P272" s="40">
        <f t="shared" si="107"/>
        <v>0</v>
      </c>
      <c r="Q272" s="41">
        <f t="shared" si="108"/>
        <v>68200</v>
      </c>
      <c r="R272" s="88"/>
    </row>
    <row r="273" spans="1:19" x14ac:dyDescent="0.3">
      <c r="A273" s="128"/>
      <c r="B273" s="129"/>
      <c r="C273" s="119"/>
      <c r="D273" s="36"/>
      <c r="E273" s="42"/>
      <c r="F273" s="43"/>
      <c r="G273" s="43"/>
      <c r="H273" s="43"/>
      <c r="I273" s="43"/>
      <c r="J273" s="34">
        <f t="shared" si="105"/>
        <v>0</v>
      </c>
      <c r="K273" s="55"/>
      <c r="L273" s="43"/>
      <c r="M273" s="34">
        <f t="shared" si="106"/>
        <v>0</v>
      </c>
      <c r="N273" s="55"/>
      <c r="O273" s="43"/>
      <c r="P273" s="34">
        <f t="shared" si="107"/>
        <v>0</v>
      </c>
      <c r="Q273" s="35">
        <f t="shared" si="108"/>
        <v>0</v>
      </c>
      <c r="R273" s="88"/>
    </row>
    <row r="274" spans="1:19" hidden="1" x14ac:dyDescent="0.3">
      <c r="A274" s="128" t="s">
        <v>188</v>
      </c>
      <c r="B274" s="129"/>
      <c r="C274" s="119" t="s">
        <v>297</v>
      </c>
      <c r="D274" s="36" t="s">
        <v>112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5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7"/>
        <v>0</v>
      </c>
      <c r="Q274" s="41">
        <f t="shared" si="108"/>
        <v>0</v>
      </c>
      <c r="R274" s="128" t="s">
        <v>188</v>
      </c>
      <c r="S274" s="104">
        <f>Q274+Q276</f>
        <v>10000</v>
      </c>
    </row>
    <row r="275" spans="1:19" hidden="1" x14ac:dyDescent="0.3">
      <c r="A275" s="128"/>
      <c r="B275" s="129"/>
      <c r="C275" s="119"/>
      <c r="D275" s="36"/>
      <c r="E275" s="42"/>
      <c r="F275" s="43"/>
      <c r="G275" s="43"/>
      <c r="H275" s="43"/>
      <c r="I275" s="43"/>
      <c r="J275" s="34">
        <f t="shared" si="105"/>
        <v>0</v>
      </c>
      <c r="K275" s="55"/>
      <c r="L275" s="43"/>
      <c r="M275" s="34">
        <f t="shared" si="106"/>
        <v>0</v>
      </c>
      <c r="N275" s="55"/>
      <c r="O275" s="43"/>
      <c r="P275" s="34">
        <f t="shared" si="107"/>
        <v>0</v>
      </c>
      <c r="Q275" s="35">
        <f t="shared" si="108"/>
        <v>0</v>
      </c>
      <c r="R275" s="128"/>
      <c r="S275" s="105">
        <f>Q275+Q277</f>
        <v>0</v>
      </c>
    </row>
    <row r="276" spans="1:19" x14ac:dyDescent="0.3">
      <c r="A276" s="128" t="s">
        <v>188</v>
      </c>
      <c r="B276" s="129"/>
      <c r="C276" s="119" t="s">
        <v>298</v>
      </c>
      <c r="D276" s="36" t="s">
        <v>26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5"/>
        <v>0</v>
      </c>
      <c r="K276" s="44">
        <v>10000</v>
      </c>
      <c r="L276" s="38">
        <v>0</v>
      </c>
      <c r="M276" s="40">
        <f>SUM(K276:L276)</f>
        <v>10000</v>
      </c>
      <c r="N276" s="44">
        <v>0</v>
      </c>
      <c r="O276" s="38">
        <v>0</v>
      </c>
      <c r="P276" s="40">
        <f t="shared" si="107"/>
        <v>0</v>
      </c>
      <c r="Q276" s="41">
        <f t="shared" si="108"/>
        <v>10000</v>
      </c>
      <c r="R276" s="88"/>
    </row>
    <row r="277" spans="1:19" x14ac:dyDescent="0.3">
      <c r="A277" s="128"/>
      <c r="B277" s="129"/>
      <c r="C277" s="119"/>
      <c r="D277" s="36"/>
      <c r="E277" s="42"/>
      <c r="F277" s="43"/>
      <c r="G277" s="43"/>
      <c r="H277" s="43"/>
      <c r="I277" s="43"/>
      <c r="J277" s="34">
        <f t="shared" si="105"/>
        <v>0</v>
      </c>
      <c r="K277" s="55"/>
      <c r="L277" s="43"/>
      <c r="M277" s="34">
        <f t="shared" si="106"/>
        <v>0</v>
      </c>
      <c r="N277" s="55"/>
      <c r="O277" s="43"/>
      <c r="P277" s="34">
        <f t="shared" si="107"/>
        <v>0</v>
      </c>
      <c r="Q277" s="35">
        <f t="shared" si="108"/>
        <v>0</v>
      </c>
      <c r="R277" s="88"/>
    </row>
    <row r="278" spans="1:19" x14ac:dyDescent="0.3">
      <c r="A278" s="128" t="s">
        <v>189</v>
      </c>
      <c r="B278" s="129"/>
      <c r="C278" s="119" t="s">
        <v>190</v>
      </c>
      <c r="D278" s="36" t="s">
        <v>26</v>
      </c>
      <c r="E278" s="37">
        <v>0</v>
      </c>
      <c r="F278" s="38">
        <v>0</v>
      </c>
      <c r="G278" s="38">
        <v>200</v>
      </c>
      <c r="H278" s="38">
        <v>0</v>
      </c>
      <c r="I278" s="38">
        <v>0</v>
      </c>
      <c r="J278" s="29">
        <f t="shared" si="105"/>
        <v>200</v>
      </c>
      <c r="K278" s="44">
        <v>8000</v>
      </c>
      <c r="L278" s="38">
        <v>0</v>
      </c>
      <c r="M278" s="40">
        <f>SUM(K278:L278)</f>
        <v>8000</v>
      </c>
      <c r="N278" s="44">
        <v>0</v>
      </c>
      <c r="O278" s="38">
        <v>0</v>
      </c>
      <c r="P278" s="40">
        <f t="shared" si="107"/>
        <v>0</v>
      </c>
      <c r="Q278" s="41">
        <f t="shared" si="108"/>
        <v>8200</v>
      </c>
      <c r="R278" s="88"/>
    </row>
    <row r="279" spans="1:19" x14ac:dyDescent="0.3">
      <c r="A279" s="128"/>
      <c r="B279" s="129"/>
      <c r="C279" s="119"/>
      <c r="D279" s="36"/>
      <c r="E279" s="42"/>
      <c r="F279" s="43"/>
      <c r="G279" s="43"/>
      <c r="H279" s="43"/>
      <c r="I279" s="43"/>
      <c r="J279" s="34">
        <f t="shared" si="105"/>
        <v>0</v>
      </c>
      <c r="K279" s="55"/>
      <c r="L279" s="43"/>
      <c r="M279" s="34">
        <f t="shared" si="106"/>
        <v>0</v>
      </c>
      <c r="N279" s="55"/>
      <c r="O279" s="43"/>
      <c r="P279" s="34">
        <f t="shared" si="107"/>
        <v>0</v>
      </c>
      <c r="Q279" s="35">
        <f t="shared" si="108"/>
        <v>0</v>
      </c>
      <c r="R279" s="88"/>
    </row>
    <row r="280" spans="1:19" x14ac:dyDescent="0.3">
      <c r="A280" s="128" t="s">
        <v>191</v>
      </c>
      <c r="B280" s="129"/>
      <c r="C280" s="119" t="s">
        <v>194</v>
      </c>
      <c r="D280" s="36" t="s">
        <v>112</v>
      </c>
      <c r="E280" s="37">
        <v>0</v>
      </c>
      <c r="F280" s="38">
        <v>0</v>
      </c>
      <c r="G280" s="38">
        <v>0</v>
      </c>
      <c r="H280" s="38">
        <v>0</v>
      </c>
      <c r="I280" s="38">
        <v>3279</v>
      </c>
      <c r="J280" s="29">
        <f t="shared" si="105"/>
        <v>3279</v>
      </c>
      <c r="K280" s="44">
        <v>0</v>
      </c>
      <c r="L280" s="38">
        <v>0</v>
      </c>
      <c r="M280" s="40">
        <f>SUM(K280:L280)</f>
        <v>0</v>
      </c>
      <c r="N280" s="44">
        <v>0</v>
      </c>
      <c r="O280" s="97">
        <v>15317</v>
      </c>
      <c r="P280" s="40">
        <f t="shared" si="107"/>
        <v>15317</v>
      </c>
      <c r="Q280" s="41">
        <f t="shared" si="108"/>
        <v>18596</v>
      </c>
      <c r="R280" s="128" t="s">
        <v>191</v>
      </c>
      <c r="S280" s="104">
        <f>Q280+Q282+Q284</f>
        <v>60696</v>
      </c>
    </row>
    <row r="281" spans="1:19" x14ac:dyDescent="0.3">
      <c r="A281" s="128"/>
      <c r="B281" s="129"/>
      <c r="C281" s="119"/>
      <c r="D281" s="36"/>
      <c r="E281" s="42"/>
      <c r="F281" s="43"/>
      <c r="G281" s="43"/>
      <c r="H281" s="43"/>
      <c r="I281" s="43"/>
      <c r="J281" s="34">
        <f t="shared" si="105"/>
        <v>0</v>
      </c>
      <c r="K281" s="55"/>
      <c r="L281" s="43"/>
      <c r="M281" s="34">
        <f t="shared" si="106"/>
        <v>0</v>
      </c>
      <c r="N281" s="55"/>
      <c r="O281" s="98"/>
      <c r="P281" s="34">
        <f t="shared" si="107"/>
        <v>0</v>
      </c>
      <c r="Q281" s="35">
        <f t="shared" si="108"/>
        <v>0</v>
      </c>
      <c r="R281" s="128"/>
      <c r="S281" s="105">
        <f>Q281+Q283+Q285</f>
        <v>0</v>
      </c>
    </row>
    <row r="282" spans="1:19" x14ac:dyDescent="0.3">
      <c r="A282" s="128" t="s">
        <v>191</v>
      </c>
      <c r="B282" s="129"/>
      <c r="C282" s="113" t="s">
        <v>192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97">
        <v>4030</v>
      </c>
      <c r="J282" s="29">
        <f t="shared" si="105"/>
        <v>4030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7">
        <v>16753</v>
      </c>
      <c r="P282" s="40">
        <f t="shared" si="107"/>
        <v>16753</v>
      </c>
      <c r="Q282" s="41">
        <f t="shared" si="108"/>
        <v>20783</v>
      </c>
      <c r="R282" s="88"/>
    </row>
    <row r="283" spans="1:19" x14ac:dyDescent="0.3">
      <c r="A283" s="128"/>
      <c r="B283" s="129"/>
      <c r="C283" s="114"/>
      <c r="D283" s="36"/>
      <c r="E283" s="42"/>
      <c r="F283" s="43"/>
      <c r="G283" s="43"/>
      <c r="H283" s="43"/>
      <c r="I283" s="98"/>
      <c r="J283" s="34">
        <f t="shared" si="105"/>
        <v>0</v>
      </c>
      <c r="K283" s="55"/>
      <c r="L283" s="43"/>
      <c r="M283" s="34">
        <f t="shared" si="106"/>
        <v>0</v>
      </c>
      <c r="N283" s="55"/>
      <c r="O283" s="98"/>
      <c r="P283" s="34">
        <f t="shared" si="107"/>
        <v>0</v>
      </c>
      <c r="Q283" s="35">
        <f t="shared" si="108"/>
        <v>0</v>
      </c>
      <c r="R283" s="88"/>
    </row>
    <row r="284" spans="1:19" ht="12.75" customHeight="1" x14ac:dyDescent="0.3">
      <c r="A284" s="128" t="s">
        <v>191</v>
      </c>
      <c r="B284" s="129"/>
      <c r="C284" s="113" t="s">
        <v>193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7">
        <v>4637</v>
      </c>
      <c r="J284" s="29">
        <f t="shared" si="105"/>
        <v>4637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7">
        <v>16680</v>
      </c>
      <c r="P284" s="40">
        <f t="shared" si="107"/>
        <v>16680</v>
      </c>
      <c r="Q284" s="41">
        <f t="shared" si="108"/>
        <v>21317</v>
      </c>
      <c r="R284" s="88"/>
    </row>
    <row r="285" spans="1:19" x14ac:dyDescent="0.3">
      <c r="A285" s="128"/>
      <c r="B285" s="129"/>
      <c r="C285" s="114"/>
      <c r="D285" s="36"/>
      <c r="E285" s="42"/>
      <c r="F285" s="43"/>
      <c r="G285" s="43"/>
      <c r="H285" s="43"/>
      <c r="I285" s="43"/>
      <c r="J285" s="34">
        <f t="shared" si="105"/>
        <v>0</v>
      </c>
      <c r="K285" s="55"/>
      <c r="L285" s="43"/>
      <c r="M285" s="34">
        <f t="shared" si="106"/>
        <v>0</v>
      </c>
      <c r="N285" s="55"/>
      <c r="O285" s="43"/>
      <c r="P285" s="34">
        <f t="shared" si="107"/>
        <v>0</v>
      </c>
      <c r="Q285" s="35">
        <f t="shared" si="108"/>
        <v>0</v>
      </c>
      <c r="R285" s="88"/>
    </row>
    <row r="286" spans="1:19" ht="13.8" hidden="1" customHeight="1" x14ac:dyDescent="0.3">
      <c r="A286" s="128" t="s">
        <v>191</v>
      </c>
      <c r="B286" s="129"/>
      <c r="C286" s="119" t="s">
        <v>195</v>
      </c>
      <c r="D286" s="36" t="s">
        <v>26</v>
      </c>
      <c r="E286" s="37">
        <v>0</v>
      </c>
      <c r="F286" s="38">
        <v>0</v>
      </c>
      <c r="G286" s="38">
        <v>0</v>
      </c>
      <c r="H286" s="38">
        <v>0</v>
      </c>
      <c r="I286" s="38">
        <v>0</v>
      </c>
      <c r="J286" s="29">
        <f t="shared" si="105"/>
        <v>0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38">
        <v>0</v>
      </c>
      <c r="P286" s="40">
        <f t="shared" si="107"/>
        <v>0</v>
      </c>
      <c r="Q286" s="41">
        <f t="shared" si="108"/>
        <v>0</v>
      </c>
      <c r="R286" s="88"/>
    </row>
    <row r="287" spans="1:19" ht="14.4" hidden="1" customHeight="1" x14ac:dyDescent="0.3">
      <c r="A287" s="133"/>
      <c r="B287" s="134"/>
      <c r="C287" s="135"/>
      <c r="D287" s="50"/>
      <c r="E287" s="51"/>
      <c r="F287" s="45"/>
      <c r="G287" s="45"/>
      <c r="H287" s="45"/>
      <c r="I287" s="45"/>
      <c r="J287" s="24">
        <f t="shared" si="105"/>
        <v>0</v>
      </c>
      <c r="K287" s="56"/>
      <c r="L287" s="45"/>
      <c r="M287" s="24">
        <v>0</v>
      </c>
      <c r="N287" s="56"/>
      <c r="O287" s="45"/>
      <c r="P287" s="24">
        <f t="shared" si="107"/>
        <v>0</v>
      </c>
      <c r="Q287" s="25">
        <f t="shared" si="108"/>
        <v>0</v>
      </c>
      <c r="R287" s="88"/>
    </row>
    <row r="288" spans="1:19" ht="14.4" thickBot="1" x14ac:dyDescent="0.35">
      <c r="D288" s="48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8"/>
    </row>
    <row r="289" spans="1:18" x14ac:dyDescent="0.3">
      <c r="A289" s="120" t="s">
        <v>196</v>
      </c>
      <c r="B289" s="121"/>
      <c r="C289" s="124" t="s">
        <v>197</v>
      </c>
      <c r="D289" s="126"/>
      <c r="E289" s="16">
        <f>E291+E293+E295+E297+E317+E319+E321+E343+E345+E347</f>
        <v>378651</v>
      </c>
      <c r="F289" s="17">
        <f>F291+F293+F295+F297+F317+F319+F321+F343+F345+F347</f>
        <v>135838</v>
      </c>
      <c r="G289" s="17">
        <f>G291+G293+G295+G297+G317+G319+G321+G345+G347</f>
        <v>126055</v>
      </c>
      <c r="H289" s="17">
        <f>H291+H293+H295+H297+H317+H319+H321+H345+H347+H349</f>
        <v>11141</v>
      </c>
      <c r="I289" s="17">
        <f>I291+I293+I295+I297+I317+I319+I321+I343+I345+I347</f>
        <v>0</v>
      </c>
      <c r="J289" s="19">
        <f>SUM(E289:I289)</f>
        <v>651685</v>
      </c>
      <c r="K289" s="52">
        <f>K291+K293+K295+K297+K317+K319+K321+K343+K345+K347</f>
        <v>0</v>
      </c>
      <c r="L289" s="17">
        <f>L291+L293+L295+L297+L317+L319+L321+L343+L345+L347</f>
        <v>0</v>
      </c>
      <c r="M289" s="19">
        <f>SUM(K289:L289)</f>
        <v>0</v>
      </c>
      <c r="N289" s="52">
        <f>N291+N293+N295+N297+N317+N319+N321+N343+N345+N347</f>
        <v>0</v>
      </c>
      <c r="O289" s="17">
        <f>O291+O293+O295+O297+O317+O319+O321+O343+O345+O347</f>
        <v>0</v>
      </c>
      <c r="P289" s="18">
        <f>SUM(N289:O289)</f>
        <v>0</v>
      </c>
      <c r="Q289" s="61">
        <f>P289+M289+J289</f>
        <v>651685</v>
      </c>
      <c r="R289" s="88"/>
    </row>
    <row r="290" spans="1:18" ht="14.4" thickBot="1" x14ac:dyDescent="0.35">
      <c r="A290" s="122"/>
      <c r="B290" s="123"/>
      <c r="C290" s="125"/>
      <c r="D290" s="127"/>
      <c r="E290" s="21">
        <f>E292+E294+E296+E298+E318+E320+E322+E344+E346+E348</f>
        <v>0</v>
      </c>
      <c r="F290" s="22">
        <f>F292+F294+F296+F298+F318+F320+F322+F344+F346+F348</f>
        <v>0</v>
      </c>
      <c r="G290" s="22">
        <f>G292+G294+G296+G298+G318+G320+G322+G346+G348</f>
        <v>0</v>
      </c>
      <c r="H290" s="22">
        <f>H292+H294+H296+H298+H318+H320+H322+H350+H346+H348</f>
        <v>0</v>
      </c>
      <c r="I290" s="22">
        <f>I292+I294+I296+I298+I318+I320+I322+I344+I346+I348</f>
        <v>0</v>
      </c>
      <c r="J290" s="24">
        <f>SUM(E290:I290)</f>
        <v>0</v>
      </c>
      <c r="K290" s="53">
        <f>K292+K294+K296+K298+K318+K320+K322+K344+K346+K348</f>
        <v>0</v>
      </c>
      <c r="L290" s="22">
        <f>L292+L294+L296+L298+L318+L320+L322+L344+L346+L348</f>
        <v>0</v>
      </c>
      <c r="M290" s="24">
        <f>SUM(K290:L290)</f>
        <v>0</v>
      </c>
      <c r="N290" s="53">
        <f>N292+N294+N296+N298+N318+N320+N322+N344+N346+N348</f>
        <v>0</v>
      </c>
      <c r="O290" s="22">
        <f>O292+O294+O296+O298+O318+O320+O322+O344+O346+O348+O350</f>
        <v>0</v>
      </c>
      <c r="P290" s="23">
        <f>SUM(N290:O290)</f>
        <v>0</v>
      </c>
      <c r="Q290" s="62">
        <f>P290+M290+J290</f>
        <v>0</v>
      </c>
      <c r="R290" s="88"/>
    </row>
    <row r="291" spans="1:18" x14ac:dyDescent="0.3">
      <c r="A291" s="118" t="s">
        <v>198</v>
      </c>
      <c r="B291" s="116"/>
      <c r="C291" s="114" t="s">
        <v>199</v>
      </c>
      <c r="D291" s="49" t="s">
        <v>41</v>
      </c>
      <c r="E291" s="96">
        <v>378651</v>
      </c>
      <c r="F291" s="27">
        <v>135838</v>
      </c>
      <c r="G291" s="27">
        <v>0</v>
      </c>
      <c r="H291" s="27">
        <v>0</v>
      </c>
      <c r="I291" s="27">
        <v>0</v>
      </c>
      <c r="J291" s="29">
        <f t="shared" ref="J291:J319" si="109">SUM(E291:I291)</f>
        <v>514489</v>
      </c>
      <c r="K291" s="54"/>
      <c r="L291" s="27">
        <v>0</v>
      </c>
      <c r="M291" s="29">
        <f t="shared" ref="M291:M303" si="110">SUM(K291:L291)</f>
        <v>0</v>
      </c>
      <c r="N291" s="54">
        <v>0</v>
      </c>
      <c r="O291" s="27">
        <v>0</v>
      </c>
      <c r="P291" s="28">
        <f t="shared" ref="P291:P348" si="111">SUM(N291:O291)</f>
        <v>0</v>
      </c>
      <c r="Q291" s="63">
        <f t="shared" ref="Q291:Q350" si="112">P291+M291+J291</f>
        <v>514489</v>
      </c>
      <c r="R291" s="88"/>
    </row>
    <row r="292" spans="1:18" x14ac:dyDescent="0.3">
      <c r="A292" s="128"/>
      <c r="B292" s="129"/>
      <c r="C292" s="119"/>
      <c r="D292" s="36"/>
      <c r="E292" s="42"/>
      <c r="F292" s="43"/>
      <c r="G292" s="43"/>
      <c r="H292" s="43"/>
      <c r="I292" s="43"/>
      <c r="J292" s="34">
        <f t="shared" si="109"/>
        <v>0</v>
      </c>
      <c r="K292" s="55"/>
      <c r="L292" s="43"/>
      <c r="M292" s="34">
        <f t="shared" si="110"/>
        <v>0</v>
      </c>
      <c r="N292" s="55"/>
      <c r="O292" s="43"/>
      <c r="P292" s="33">
        <f t="shared" si="111"/>
        <v>0</v>
      </c>
      <c r="Q292" s="64">
        <f t="shared" si="112"/>
        <v>0</v>
      </c>
      <c r="R292" s="88"/>
    </row>
    <row r="293" spans="1:18" x14ac:dyDescent="0.3">
      <c r="A293" s="128" t="s">
        <v>198</v>
      </c>
      <c r="B293" s="129"/>
      <c r="C293" s="119" t="s">
        <v>200</v>
      </c>
      <c r="D293" s="36"/>
      <c r="E293" s="37">
        <v>0</v>
      </c>
      <c r="F293" s="38">
        <v>0</v>
      </c>
      <c r="G293" s="38">
        <v>2000</v>
      </c>
      <c r="H293" s="38">
        <v>0</v>
      </c>
      <c r="I293" s="38">
        <v>0</v>
      </c>
      <c r="J293" s="40">
        <f t="shared" si="109"/>
        <v>2000</v>
      </c>
      <c r="K293" s="44">
        <v>0</v>
      </c>
      <c r="L293" s="38">
        <v>0</v>
      </c>
      <c r="M293" s="40">
        <f t="shared" si="110"/>
        <v>0</v>
      </c>
      <c r="N293" s="44">
        <v>0</v>
      </c>
      <c r="O293" s="38">
        <v>0</v>
      </c>
      <c r="P293" s="39">
        <f t="shared" si="111"/>
        <v>0</v>
      </c>
      <c r="Q293" s="65">
        <f t="shared" si="112"/>
        <v>2000</v>
      </c>
      <c r="R293" s="88"/>
    </row>
    <row r="294" spans="1:18" x14ac:dyDescent="0.3">
      <c r="A294" s="128"/>
      <c r="B294" s="129"/>
      <c r="C294" s="119"/>
      <c r="D294" s="36"/>
      <c r="E294" s="42"/>
      <c r="F294" s="43"/>
      <c r="G294" s="43"/>
      <c r="H294" s="43"/>
      <c r="I294" s="43"/>
      <c r="J294" s="34">
        <f t="shared" si="109"/>
        <v>0</v>
      </c>
      <c r="K294" s="55"/>
      <c r="L294" s="43"/>
      <c r="M294" s="34">
        <f t="shared" si="110"/>
        <v>0</v>
      </c>
      <c r="N294" s="55"/>
      <c r="O294" s="43"/>
      <c r="P294" s="33">
        <f t="shared" si="111"/>
        <v>0</v>
      </c>
      <c r="Q294" s="64">
        <f t="shared" si="112"/>
        <v>0</v>
      </c>
      <c r="R294" s="88"/>
    </row>
    <row r="295" spans="1:18" x14ac:dyDescent="0.3">
      <c r="A295" s="128" t="s">
        <v>198</v>
      </c>
      <c r="B295" s="129"/>
      <c r="C295" s="119" t="s">
        <v>201</v>
      </c>
      <c r="D295" s="36"/>
      <c r="E295" s="37">
        <v>0</v>
      </c>
      <c r="F295" s="38">
        <v>0</v>
      </c>
      <c r="G295" s="38">
        <v>17000</v>
      </c>
      <c r="H295" s="38">
        <v>0</v>
      </c>
      <c r="I295" s="38">
        <v>0</v>
      </c>
      <c r="J295" s="40">
        <f t="shared" si="109"/>
        <v>17000</v>
      </c>
      <c r="K295" s="44">
        <v>0</v>
      </c>
      <c r="L295" s="38">
        <v>0</v>
      </c>
      <c r="M295" s="40">
        <f t="shared" si="110"/>
        <v>0</v>
      </c>
      <c r="N295" s="44">
        <v>0</v>
      </c>
      <c r="O295" s="38">
        <v>0</v>
      </c>
      <c r="P295" s="39">
        <f t="shared" si="111"/>
        <v>0</v>
      </c>
      <c r="Q295" s="65">
        <f t="shared" si="112"/>
        <v>17000</v>
      </c>
      <c r="R295" s="88"/>
    </row>
    <row r="296" spans="1:18" x14ac:dyDescent="0.3">
      <c r="A296" s="128"/>
      <c r="B296" s="129"/>
      <c r="C296" s="119"/>
      <c r="D296" s="36"/>
      <c r="E296" s="42"/>
      <c r="F296" s="43"/>
      <c r="G296" s="43"/>
      <c r="H296" s="43"/>
      <c r="I296" s="43"/>
      <c r="J296" s="34">
        <f t="shared" si="109"/>
        <v>0</v>
      </c>
      <c r="K296" s="55"/>
      <c r="L296" s="43"/>
      <c r="M296" s="34">
        <f t="shared" si="110"/>
        <v>0</v>
      </c>
      <c r="N296" s="55"/>
      <c r="O296" s="43"/>
      <c r="P296" s="33">
        <f t="shared" si="111"/>
        <v>0</v>
      </c>
      <c r="Q296" s="64">
        <f t="shared" si="112"/>
        <v>0</v>
      </c>
      <c r="R296" s="88"/>
    </row>
    <row r="297" spans="1:18" x14ac:dyDescent="0.3">
      <c r="A297" s="128" t="s">
        <v>198</v>
      </c>
      <c r="B297" s="129"/>
      <c r="C297" s="119" t="s">
        <v>202</v>
      </c>
      <c r="D297" s="36"/>
      <c r="E297" s="37">
        <f t="shared" ref="E297:I298" si="113">E299+E301+E303+E305+E307+E309+E311+E313+E315</f>
        <v>0</v>
      </c>
      <c r="F297" s="38">
        <f t="shared" si="113"/>
        <v>0</v>
      </c>
      <c r="G297" s="38">
        <f>G299+G301+G303+G305+G307+G309+G311+G313+G315</f>
        <v>19450</v>
      </c>
      <c r="H297" s="38">
        <f t="shared" ref="H297:I297" si="114">H299+H301+H303+H305+H307+H309+H311+H313+H315</f>
        <v>0</v>
      </c>
      <c r="I297" s="38">
        <f t="shared" si="114"/>
        <v>0</v>
      </c>
      <c r="J297" s="40">
        <f t="shared" si="109"/>
        <v>19450</v>
      </c>
      <c r="K297" s="44">
        <f t="shared" ref="K297:L298" si="115">K299+K301+K303+K305+K307+K309+K311+K313+K315</f>
        <v>0</v>
      </c>
      <c r="L297" s="38">
        <f t="shared" si="115"/>
        <v>0</v>
      </c>
      <c r="M297" s="40">
        <f t="shared" si="110"/>
        <v>0</v>
      </c>
      <c r="N297" s="44">
        <f t="shared" ref="N297:O298" si="116">N299+N301+N303+N305+N307+N309+N311+N313+N315</f>
        <v>0</v>
      </c>
      <c r="O297" s="38">
        <f t="shared" si="116"/>
        <v>0</v>
      </c>
      <c r="P297" s="39">
        <f t="shared" si="111"/>
        <v>0</v>
      </c>
      <c r="Q297" s="65">
        <f t="shared" si="112"/>
        <v>19450</v>
      </c>
      <c r="R297" s="88"/>
    </row>
    <row r="298" spans="1:18" x14ac:dyDescent="0.3">
      <c r="A298" s="128"/>
      <c r="B298" s="129"/>
      <c r="C298" s="119"/>
      <c r="D298" s="36"/>
      <c r="E298" s="31">
        <f t="shared" si="113"/>
        <v>0</v>
      </c>
      <c r="F298" s="32">
        <f t="shared" si="113"/>
        <v>0</v>
      </c>
      <c r="G298" s="32">
        <f t="shared" si="113"/>
        <v>0</v>
      </c>
      <c r="H298" s="32">
        <f t="shared" si="113"/>
        <v>0</v>
      </c>
      <c r="I298" s="32">
        <f t="shared" si="113"/>
        <v>0</v>
      </c>
      <c r="J298" s="34">
        <f t="shared" si="109"/>
        <v>0</v>
      </c>
      <c r="K298" s="57">
        <f t="shared" si="115"/>
        <v>0</v>
      </c>
      <c r="L298" s="32">
        <f t="shared" si="115"/>
        <v>0</v>
      </c>
      <c r="M298" s="34">
        <f t="shared" si="110"/>
        <v>0</v>
      </c>
      <c r="N298" s="57">
        <f t="shared" si="116"/>
        <v>0</v>
      </c>
      <c r="O298" s="32">
        <f t="shared" si="116"/>
        <v>0</v>
      </c>
      <c r="P298" s="33">
        <f t="shared" si="111"/>
        <v>0</v>
      </c>
      <c r="Q298" s="64">
        <f t="shared" si="112"/>
        <v>0</v>
      </c>
      <c r="R298" s="88"/>
    </row>
    <row r="299" spans="1:18" x14ac:dyDescent="0.3">
      <c r="A299" s="128"/>
      <c r="B299" s="129" t="s">
        <v>203</v>
      </c>
      <c r="C299" s="119" t="s">
        <v>204</v>
      </c>
      <c r="D299" s="36"/>
      <c r="E299" s="37">
        <v>0</v>
      </c>
      <c r="F299" s="38">
        <v>0</v>
      </c>
      <c r="G299" s="97">
        <v>3500</v>
      </c>
      <c r="H299" s="38">
        <v>0</v>
      </c>
      <c r="I299" s="38">
        <v>0</v>
      </c>
      <c r="J299" s="40">
        <f t="shared" si="109"/>
        <v>3500</v>
      </c>
      <c r="K299" s="44">
        <v>0</v>
      </c>
      <c r="L299" s="38">
        <v>0</v>
      </c>
      <c r="M299" s="40">
        <f t="shared" si="110"/>
        <v>0</v>
      </c>
      <c r="N299" s="44">
        <v>0</v>
      </c>
      <c r="O299" s="38">
        <v>0</v>
      </c>
      <c r="P299" s="39">
        <f t="shared" si="111"/>
        <v>0</v>
      </c>
      <c r="Q299" s="65">
        <f t="shared" si="112"/>
        <v>3500</v>
      </c>
      <c r="R299" s="88"/>
    </row>
    <row r="300" spans="1:18" x14ac:dyDescent="0.3">
      <c r="A300" s="128"/>
      <c r="B300" s="129"/>
      <c r="C300" s="119"/>
      <c r="D300" s="36"/>
      <c r="E300" s="42"/>
      <c r="F300" s="43"/>
      <c r="G300" s="98"/>
      <c r="H300" s="43"/>
      <c r="I300" s="43"/>
      <c r="J300" s="34">
        <f t="shared" si="109"/>
        <v>0</v>
      </c>
      <c r="K300" s="55"/>
      <c r="L300" s="43"/>
      <c r="M300" s="34">
        <f t="shared" si="110"/>
        <v>0</v>
      </c>
      <c r="N300" s="55"/>
      <c r="O300" s="43"/>
      <c r="P300" s="33">
        <f t="shared" si="111"/>
        <v>0</v>
      </c>
      <c r="Q300" s="64">
        <f t="shared" si="112"/>
        <v>0</v>
      </c>
      <c r="R300" s="88"/>
    </row>
    <row r="301" spans="1:18" x14ac:dyDescent="0.3">
      <c r="A301" s="128"/>
      <c r="B301" s="129" t="s">
        <v>205</v>
      </c>
      <c r="C301" s="119" t="s">
        <v>206</v>
      </c>
      <c r="D301" s="36"/>
      <c r="E301" s="37">
        <v>0</v>
      </c>
      <c r="F301" s="38">
        <v>0</v>
      </c>
      <c r="G301" s="97">
        <v>50</v>
      </c>
      <c r="H301" s="38">
        <v>0</v>
      </c>
      <c r="I301" s="38">
        <v>0</v>
      </c>
      <c r="J301" s="40">
        <f t="shared" si="109"/>
        <v>50</v>
      </c>
      <c r="K301" s="44">
        <v>0</v>
      </c>
      <c r="L301" s="38">
        <v>0</v>
      </c>
      <c r="M301" s="40">
        <f t="shared" si="110"/>
        <v>0</v>
      </c>
      <c r="N301" s="44">
        <v>0</v>
      </c>
      <c r="O301" s="38">
        <v>0</v>
      </c>
      <c r="P301" s="39">
        <f t="shared" si="111"/>
        <v>0</v>
      </c>
      <c r="Q301" s="65">
        <f t="shared" si="112"/>
        <v>50</v>
      </c>
      <c r="R301" s="88"/>
    </row>
    <row r="302" spans="1:18" x14ac:dyDescent="0.3">
      <c r="A302" s="128"/>
      <c r="B302" s="129"/>
      <c r="C302" s="119"/>
      <c r="D302" s="36"/>
      <c r="E302" s="42"/>
      <c r="F302" s="43"/>
      <c r="G302" s="98"/>
      <c r="H302" s="43"/>
      <c r="I302" s="43"/>
      <c r="J302" s="34">
        <f t="shared" si="109"/>
        <v>0</v>
      </c>
      <c r="K302" s="55"/>
      <c r="L302" s="43"/>
      <c r="M302" s="34">
        <f t="shared" si="110"/>
        <v>0</v>
      </c>
      <c r="N302" s="55"/>
      <c r="O302" s="43"/>
      <c r="P302" s="33">
        <f t="shared" si="111"/>
        <v>0</v>
      </c>
      <c r="Q302" s="64">
        <f t="shared" si="112"/>
        <v>0</v>
      </c>
      <c r="R302" s="88"/>
    </row>
    <row r="303" spans="1:18" x14ac:dyDescent="0.3">
      <c r="A303" s="128"/>
      <c r="B303" s="129" t="s">
        <v>207</v>
      </c>
      <c r="C303" s="119" t="s">
        <v>208</v>
      </c>
      <c r="D303" s="36"/>
      <c r="E303" s="37">
        <v>0</v>
      </c>
      <c r="F303" s="38">
        <v>0</v>
      </c>
      <c r="G303" s="97">
        <v>3000</v>
      </c>
      <c r="H303" s="38">
        <v>0</v>
      </c>
      <c r="I303" s="38">
        <v>0</v>
      </c>
      <c r="J303" s="40">
        <f t="shared" si="109"/>
        <v>3000</v>
      </c>
      <c r="K303" s="44">
        <v>0</v>
      </c>
      <c r="L303" s="38">
        <v>0</v>
      </c>
      <c r="M303" s="40">
        <f t="shared" si="110"/>
        <v>0</v>
      </c>
      <c r="N303" s="44">
        <v>0</v>
      </c>
      <c r="O303" s="38">
        <v>0</v>
      </c>
      <c r="P303" s="39">
        <f t="shared" si="111"/>
        <v>0</v>
      </c>
      <c r="Q303" s="65">
        <f t="shared" si="112"/>
        <v>3000</v>
      </c>
      <c r="R303" s="88"/>
    </row>
    <row r="304" spans="1:18" x14ac:dyDescent="0.3">
      <c r="A304" s="128"/>
      <c r="B304" s="129"/>
      <c r="C304" s="119"/>
      <c r="D304" s="36"/>
      <c r="E304" s="42"/>
      <c r="F304" s="43"/>
      <c r="G304" s="98"/>
      <c r="H304" s="43"/>
      <c r="I304" s="43"/>
      <c r="J304" s="34">
        <f t="shared" si="109"/>
        <v>0</v>
      </c>
      <c r="K304" s="55"/>
      <c r="L304" s="43"/>
      <c r="M304" s="34">
        <f t="shared" ref="M304:M348" si="117">SUM(K304:L304)</f>
        <v>0</v>
      </c>
      <c r="N304" s="55"/>
      <c r="O304" s="43"/>
      <c r="P304" s="33">
        <f t="shared" si="111"/>
        <v>0</v>
      </c>
      <c r="Q304" s="64">
        <f t="shared" si="112"/>
        <v>0</v>
      </c>
      <c r="R304" s="88"/>
    </row>
    <row r="305" spans="1:18" x14ac:dyDescent="0.3">
      <c r="A305" s="128"/>
      <c r="B305" s="129" t="s">
        <v>209</v>
      </c>
      <c r="C305" s="119" t="s">
        <v>210</v>
      </c>
      <c r="D305" s="36"/>
      <c r="E305" s="37">
        <v>0</v>
      </c>
      <c r="F305" s="38">
        <v>0</v>
      </c>
      <c r="G305" s="97">
        <v>500</v>
      </c>
      <c r="H305" s="38">
        <v>0</v>
      </c>
      <c r="I305" s="38">
        <v>0</v>
      </c>
      <c r="J305" s="40">
        <f t="shared" si="109"/>
        <v>500</v>
      </c>
      <c r="K305" s="44">
        <v>0</v>
      </c>
      <c r="L305" s="38">
        <v>0</v>
      </c>
      <c r="M305" s="40">
        <f t="shared" si="117"/>
        <v>0</v>
      </c>
      <c r="N305" s="44">
        <v>0</v>
      </c>
      <c r="O305" s="38">
        <v>0</v>
      </c>
      <c r="P305" s="39">
        <f t="shared" si="111"/>
        <v>0</v>
      </c>
      <c r="Q305" s="65">
        <f t="shared" si="112"/>
        <v>500</v>
      </c>
      <c r="R305" s="88"/>
    </row>
    <row r="306" spans="1:18" x14ac:dyDescent="0.3">
      <c r="A306" s="128"/>
      <c r="B306" s="129"/>
      <c r="C306" s="119"/>
      <c r="D306" s="36"/>
      <c r="E306" s="42"/>
      <c r="F306" s="43"/>
      <c r="G306" s="98"/>
      <c r="H306" s="43"/>
      <c r="I306" s="43"/>
      <c r="J306" s="34">
        <f t="shared" si="109"/>
        <v>0</v>
      </c>
      <c r="K306" s="55"/>
      <c r="L306" s="43"/>
      <c r="M306" s="34">
        <f t="shared" si="117"/>
        <v>0</v>
      </c>
      <c r="N306" s="55"/>
      <c r="O306" s="43"/>
      <c r="P306" s="33">
        <f t="shared" si="111"/>
        <v>0</v>
      </c>
      <c r="Q306" s="64">
        <f t="shared" si="112"/>
        <v>0</v>
      </c>
      <c r="R306" s="88"/>
    </row>
    <row r="307" spans="1:18" x14ac:dyDescent="0.3">
      <c r="A307" s="128"/>
      <c r="B307" s="129" t="s">
        <v>211</v>
      </c>
      <c r="C307" s="119" t="s">
        <v>212</v>
      </c>
      <c r="D307" s="36"/>
      <c r="E307" s="37">
        <v>0</v>
      </c>
      <c r="F307" s="38">
        <v>0</v>
      </c>
      <c r="G307" s="97">
        <v>8000</v>
      </c>
      <c r="H307" s="38">
        <v>0</v>
      </c>
      <c r="I307" s="38">
        <v>0</v>
      </c>
      <c r="J307" s="40">
        <f t="shared" si="109"/>
        <v>8000</v>
      </c>
      <c r="K307" s="44">
        <v>0</v>
      </c>
      <c r="L307" s="38">
        <v>0</v>
      </c>
      <c r="M307" s="40">
        <f t="shared" si="117"/>
        <v>0</v>
      </c>
      <c r="N307" s="44">
        <v>0</v>
      </c>
      <c r="O307" s="38">
        <v>0</v>
      </c>
      <c r="P307" s="39">
        <f t="shared" si="111"/>
        <v>0</v>
      </c>
      <c r="Q307" s="65">
        <f t="shared" si="112"/>
        <v>8000</v>
      </c>
      <c r="R307" s="88"/>
    </row>
    <row r="308" spans="1:18" x14ac:dyDescent="0.3">
      <c r="A308" s="128"/>
      <c r="B308" s="129"/>
      <c r="C308" s="119"/>
      <c r="D308" s="36"/>
      <c r="E308" s="42"/>
      <c r="F308" s="43"/>
      <c r="G308" s="98"/>
      <c r="H308" s="43"/>
      <c r="I308" s="43"/>
      <c r="J308" s="34">
        <f t="shared" si="109"/>
        <v>0</v>
      </c>
      <c r="K308" s="55"/>
      <c r="L308" s="43"/>
      <c r="M308" s="34">
        <f t="shared" si="117"/>
        <v>0</v>
      </c>
      <c r="N308" s="55"/>
      <c r="O308" s="43"/>
      <c r="P308" s="33">
        <f t="shared" si="111"/>
        <v>0</v>
      </c>
      <c r="Q308" s="64">
        <f t="shared" si="112"/>
        <v>0</v>
      </c>
      <c r="R308" s="88"/>
    </row>
    <row r="309" spans="1:18" x14ac:dyDescent="0.3">
      <c r="A309" s="128"/>
      <c r="B309" s="129" t="s">
        <v>213</v>
      </c>
      <c r="C309" s="119" t="s">
        <v>214</v>
      </c>
      <c r="D309" s="36"/>
      <c r="E309" s="37">
        <v>0</v>
      </c>
      <c r="F309" s="38">
        <v>0</v>
      </c>
      <c r="G309" s="97">
        <v>800</v>
      </c>
      <c r="H309" s="38">
        <v>0</v>
      </c>
      <c r="I309" s="38">
        <v>0</v>
      </c>
      <c r="J309" s="40">
        <f t="shared" si="109"/>
        <v>800</v>
      </c>
      <c r="K309" s="44">
        <v>0</v>
      </c>
      <c r="L309" s="38">
        <v>0</v>
      </c>
      <c r="M309" s="40">
        <f t="shared" si="117"/>
        <v>0</v>
      </c>
      <c r="N309" s="44">
        <v>0</v>
      </c>
      <c r="O309" s="38">
        <v>0</v>
      </c>
      <c r="P309" s="39">
        <f t="shared" si="111"/>
        <v>0</v>
      </c>
      <c r="Q309" s="65">
        <f t="shared" si="112"/>
        <v>800</v>
      </c>
      <c r="R309" s="88"/>
    </row>
    <row r="310" spans="1:18" x14ac:dyDescent="0.3">
      <c r="A310" s="128"/>
      <c r="B310" s="129"/>
      <c r="C310" s="119"/>
      <c r="D310" s="36"/>
      <c r="E310" s="42"/>
      <c r="F310" s="43"/>
      <c r="G310" s="98"/>
      <c r="H310" s="43"/>
      <c r="I310" s="43"/>
      <c r="J310" s="34">
        <f t="shared" si="109"/>
        <v>0</v>
      </c>
      <c r="K310" s="55"/>
      <c r="L310" s="43"/>
      <c r="M310" s="34">
        <f t="shared" si="117"/>
        <v>0</v>
      </c>
      <c r="N310" s="55"/>
      <c r="O310" s="43"/>
      <c r="P310" s="33">
        <f t="shared" si="111"/>
        <v>0</v>
      </c>
      <c r="Q310" s="64">
        <f t="shared" si="112"/>
        <v>0</v>
      </c>
      <c r="R310" s="88"/>
    </row>
    <row r="311" spans="1:18" x14ac:dyDescent="0.3">
      <c r="A311" s="128"/>
      <c r="B311" s="129" t="s">
        <v>215</v>
      </c>
      <c r="C311" s="119" t="s">
        <v>216</v>
      </c>
      <c r="D311" s="36"/>
      <c r="E311" s="37">
        <v>0</v>
      </c>
      <c r="F311" s="38">
        <v>0</v>
      </c>
      <c r="G311" s="97">
        <v>500</v>
      </c>
      <c r="H311" s="38">
        <v>0</v>
      </c>
      <c r="I311" s="38">
        <v>0</v>
      </c>
      <c r="J311" s="40">
        <f t="shared" si="109"/>
        <v>500</v>
      </c>
      <c r="K311" s="44">
        <v>0</v>
      </c>
      <c r="L311" s="38">
        <v>0</v>
      </c>
      <c r="M311" s="40">
        <f t="shared" si="117"/>
        <v>0</v>
      </c>
      <c r="N311" s="44">
        <v>0</v>
      </c>
      <c r="O311" s="38">
        <v>0</v>
      </c>
      <c r="P311" s="39">
        <f t="shared" si="111"/>
        <v>0</v>
      </c>
      <c r="Q311" s="65">
        <f t="shared" si="112"/>
        <v>500</v>
      </c>
      <c r="R311" s="88"/>
    </row>
    <row r="312" spans="1:18" x14ac:dyDescent="0.3">
      <c r="A312" s="128"/>
      <c r="B312" s="129"/>
      <c r="C312" s="119"/>
      <c r="D312" s="36"/>
      <c r="E312" s="42"/>
      <c r="F312" s="43"/>
      <c r="G312" s="98"/>
      <c r="H312" s="43"/>
      <c r="I312" s="43"/>
      <c r="J312" s="34">
        <f t="shared" si="109"/>
        <v>0</v>
      </c>
      <c r="K312" s="55"/>
      <c r="L312" s="43"/>
      <c r="M312" s="34">
        <f t="shared" si="117"/>
        <v>0</v>
      </c>
      <c r="N312" s="55"/>
      <c r="O312" s="43"/>
      <c r="P312" s="33">
        <f t="shared" si="111"/>
        <v>0</v>
      </c>
      <c r="Q312" s="64">
        <f t="shared" si="112"/>
        <v>0</v>
      </c>
      <c r="R312" s="88"/>
    </row>
    <row r="313" spans="1:18" x14ac:dyDescent="0.3">
      <c r="A313" s="128"/>
      <c r="B313" s="129" t="s">
        <v>217</v>
      </c>
      <c r="C313" s="119" t="s">
        <v>325</v>
      </c>
      <c r="D313" s="36"/>
      <c r="E313" s="37">
        <v>0</v>
      </c>
      <c r="F313" s="38">
        <v>0</v>
      </c>
      <c r="G313" s="97">
        <v>2500</v>
      </c>
      <c r="H313" s="38">
        <v>0</v>
      </c>
      <c r="I313" s="38">
        <v>0</v>
      </c>
      <c r="J313" s="40">
        <f t="shared" ref="J313:J314" si="118">SUM(E313:I313)</f>
        <v>2500</v>
      </c>
      <c r="K313" s="44">
        <v>0</v>
      </c>
      <c r="L313" s="38">
        <v>0</v>
      </c>
      <c r="M313" s="40">
        <f t="shared" ref="M313:M314" si="119">SUM(K313:L313)</f>
        <v>0</v>
      </c>
      <c r="N313" s="44">
        <v>0</v>
      </c>
      <c r="O313" s="38">
        <v>0</v>
      </c>
      <c r="P313" s="39">
        <f t="shared" ref="P313:P314" si="120">SUM(N313:O313)</f>
        <v>0</v>
      </c>
      <c r="Q313" s="65">
        <f t="shared" si="112"/>
        <v>2500</v>
      </c>
      <c r="R313" s="88"/>
    </row>
    <row r="314" spans="1:18" x14ac:dyDescent="0.3">
      <c r="A314" s="128"/>
      <c r="B314" s="129"/>
      <c r="C314" s="119"/>
      <c r="D314" s="36"/>
      <c r="E314" s="42"/>
      <c r="F314" s="43"/>
      <c r="G314" s="43"/>
      <c r="H314" s="43"/>
      <c r="I314" s="43"/>
      <c r="J314" s="34">
        <f t="shared" si="118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20"/>
        <v>0</v>
      </c>
      <c r="Q314" s="64">
        <f t="shared" si="112"/>
        <v>0</v>
      </c>
      <c r="R314" s="88"/>
    </row>
    <row r="315" spans="1:18" x14ac:dyDescent="0.3">
      <c r="A315" s="128"/>
      <c r="B315" s="129" t="s">
        <v>217</v>
      </c>
      <c r="C315" s="119" t="s">
        <v>326</v>
      </c>
      <c r="D315" s="36"/>
      <c r="E315" s="37">
        <v>0</v>
      </c>
      <c r="F315" s="38">
        <v>0</v>
      </c>
      <c r="G315" s="97">
        <v>600</v>
      </c>
      <c r="H315" s="38">
        <v>0</v>
      </c>
      <c r="I315" s="38">
        <v>0</v>
      </c>
      <c r="J315" s="40">
        <f t="shared" si="109"/>
        <v>600</v>
      </c>
      <c r="K315" s="44">
        <v>0</v>
      </c>
      <c r="L315" s="38">
        <v>0</v>
      </c>
      <c r="M315" s="40">
        <f t="shared" si="117"/>
        <v>0</v>
      </c>
      <c r="N315" s="44">
        <v>0</v>
      </c>
      <c r="O315" s="38">
        <v>0</v>
      </c>
      <c r="P315" s="39">
        <f t="shared" si="111"/>
        <v>0</v>
      </c>
      <c r="Q315" s="65">
        <f t="shared" si="112"/>
        <v>600</v>
      </c>
      <c r="R315" s="88"/>
    </row>
    <row r="316" spans="1:18" x14ac:dyDescent="0.3">
      <c r="A316" s="128"/>
      <c r="B316" s="129"/>
      <c r="C316" s="119"/>
      <c r="D316" s="36"/>
      <c r="E316" s="42"/>
      <c r="F316" s="43"/>
      <c r="G316" s="43"/>
      <c r="H316" s="43"/>
      <c r="I316" s="43"/>
      <c r="J316" s="34">
        <f t="shared" si="109"/>
        <v>0</v>
      </c>
      <c r="K316" s="55"/>
      <c r="L316" s="43"/>
      <c r="M316" s="34">
        <f t="shared" si="117"/>
        <v>0</v>
      </c>
      <c r="N316" s="55"/>
      <c r="O316" s="43"/>
      <c r="P316" s="33">
        <f t="shared" si="111"/>
        <v>0</v>
      </c>
      <c r="Q316" s="64">
        <f t="shared" si="112"/>
        <v>0</v>
      </c>
      <c r="R316" s="88"/>
    </row>
    <row r="317" spans="1:18" x14ac:dyDescent="0.3">
      <c r="A317" s="128" t="s">
        <v>198</v>
      </c>
      <c r="B317" s="115"/>
      <c r="C317" s="113" t="s">
        <v>218</v>
      </c>
      <c r="D317" s="36"/>
      <c r="E317" s="37">
        <v>0</v>
      </c>
      <c r="F317" s="38">
        <v>0</v>
      </c>
      <c r="G317" s="97">
        <v>20800</v>
      </c>
      <c r="H317" s="38">
        <v>0</v>
      </c>
      <c r="I317" s="38">
        <v>0</v>
      </c>
      <c r="J317" s="40">
        <f t="shared" si="109"/>
        <v>20800</v>
      </c>
      <c r="K317" s="44">
        <v>0</v>
      </c>
      <c r="L317" s="38">
        <v>0</v>
      </c>
      <c r="M317" s="40">
        <f t="shared" si="117"/>
        <v>0</v>
      </c>
      <c r="N317" s="44">
        <v>0</v>
      </c>
      <c r="O317" s="38">
        <v>0</v>
      </c>
      <c r="P317" s="39">
        <f t="shared" si="111"/>
        <v>0</v>
      </c>
      <c r="Q317" s="65">
        <f t="shared" si="112"/>
        <v>20800</v>
      </c>
      <c r="R317" s="88"/>
    </row>
    <row r="318" spans="1:18" x14ac:dyDescent="0.3">
      <c r="A318" s="128"/>
      <c r="B318" s="116"/>
      <c r="C318" s="114"/>
      <c r="D318" s="36"/>
      <c r="E318" s="42"/>
      <c r="F318" s="43"/>
      <c r="G318" s="98"/>
      <c r="H318" s="43"/>
      <c r="I318" s="43"/>
      <c r="J318" s="34">
        <f t="shared" si="109"/>
        <v>0</v>
      </c>
      <c r="K318" s="55"/>
      <c r="L318" s="43"/>
      <c r="M318" s="34">
        <f t="shared" si="117"/>
        <v>0</v>
      </c>
      <c r="N318" s="55"/>
      <c r="O318" s="43"/>
      <c r="P318" s="33">
        <f t="shared" si="111"/>
        <v>0</v>
      </c>
      <c r="Q318" s="64">
        <f t="shared" si="112"/>
        <v>0</v>
      </c>
      <c r="R318" s="88"/>
    </row>
    <row r="319" spans="1:18" x14ac:dyDescent="0.3">
      <c r="A319" s="128" t="s">
        <v>198</v>
      </c>
      <c r="B319" s="115"/>
      <c r="C319" s="113" t="s">
        <v>219</v>
      </c>
      <c r="D319" s="36"/>
      <c r="E319" s="37">
        <v>0</v>
      </c>
      <c r="F319" s="38">
        <v>0</v>
      </c>
      <c r="G319" s="97">
        <v>2000</v>
      </c>
      <c r="H319" s="38">
        <v>0</v>
      </c>
      <c r="I319" s="38">
        <v>0</v>
      </c>
      <c r="J319" s="40">
        <f t="shared" si="109"/>
        <v>2000</v>
      </c>
      <c r="K319" s="44">
        <v>0</v>
      </c>
      <c r="L319" s="38">
        <v>0</v>
      </c>
      <c r="M319" s="40">
        <f t="shared" si="117"/>
        <v>0</v>
      </c>
      <c r="N319" s="44">
        <v>0</v>
      </c>
      <c r="O319" s="38">
        <v>0</v>
      </c>
      <c r="P319" s="39">
        <f t="shared" si="111"/>
        <v>0</v>
      </c>
      <c r="Q319" s="65">
        <f t="shared" si="112"/>
        <v>2000</v>
      </c>
      <c r="R319" s="88"/>
    </row>
    <row r="320" spans="1:18" x14ac:dyDescent="0.3">
      <c r="A320" s="128"/>
      <c r="B320" s="116"/>
      <c r="C320" s="114"/>
      <c r="D320" s="36"/>
      <c r="E320" s="42"/>
      <c r="F320" s="43"/>
      <c r="G320" s="43"/>
      <c r="H320" s="43"/>
      <c r="I320" s="43"/>
      <c r="J320" s="34">
        <f t="shared" ref="J320:J348" si="121">SUM(E320:I320)</f>
        <v>0</v>
      </c>
      <c r="K320" s="55"/>
      <c r="L320" s="43"/>
      <c r="M320" s="34">
        <f t="shared" si="117"/>
        <v>0</v>
      </c>
      <c r="N320" s="55"/>
      <c r="O320" s="43"/>
      <c r="P320" s="33">
        <f t="shared" si="111"/>
        <v>0</v>
      </c>
      <c r="Q320" s="64">
        <f t="shared" si="112"/>
        <v>0</v>
      </c>
      <c r="R320" s="88"/>
    </row>
    <row r="321" spans="1:18" x14ac:dyDescent="0.3">
      <c r="A321" s="128" t="s">
        <v>198</v>
      </c>
      <c r="B321" s="129"/>
      <c r="C321" s="119" t="s">
        <v>220</v>
      </c>
      <c r="D321" s="36"/>
      <c r="E321" s="37">
        <f t="shared" ref="E321:I322" si="122">E323+E325+E327+E329+E331+E333+E335+E337+E339+E341+E343</f>
        <v>0</v>
      </c>
      <c r="F321" s="38">
        <f t="shared" si="122"/>
        <v>0</v>
      </c>
      <c r="G321" s="38">
        <f>G323+G325+G327+G329+G331+G333+G335+G337+G339+G341+G343</f>
        <v>64805</v>
      </c>
      <c r="H321" s="38">
        <f t="shared" ref="H321:I321" si="123">H323+H325+H327+H329+H331+H333+H335+H337+H339+H341+H343</f>
        <v>0</v>
      </c>
      <c r="I321" s="38">
        <f t="shared" si="123"/>
        <v>0</v>
      </c>
      <c r="J321" s="40">
        <f t="shared" si="121"/>
        <v>64805</v>
      </c>
      <c r="K321" s="44">
        <f t="shared" ref="K321:L322" si="124">K323+K325+K327+K329+K331+K333+K335+K337+K339+K341+K343</f>
        <v>0</v>
      </c>
      <c r="L321" s="38">
        <f t="shared" si="124"/>
        <v>0</v>
      </c>
      <c r="M321" s="40">
        <f t="shared" si="117"/>
        <v>0</v>
      </c>
      <c r="N321" s="44">
        <f t="shared" ref="N321:O322" si="125">N323+N325+N327+N329+N331+N333+N335+N337+N339+N341+N343</f>
        <v>0</v>
      </c>
      <c r="O321" s="38">
        <f t="shared" si="125"/>
        <v>0</v>
      </c>
      <c r="P321" s="39">
        <f t="shared" si="111"/>
        <v>0</v>
      </c>
      <c r="Q321" s="65">
        <f t="shared" si="112"/>
        <v>64805</v>
      </c>
      <c r="R321" s="88"/>
    </row>
    <row r="322" spans="1:18" x14ac:dyDescent="0.3">
      <c r="A322" s="128"/>
      <c r="B322" s="129"/>
      <c r="C322" s="119"/>
      <c r="D322" s="36"/>
      <c r="E322" s="31">
        <f t="shared" si="122"/>
        <v>0</v>
      </c>
      <c r="F322" s="32">
        <f t="shared" si="122"/>
        <v>0</v>
      </c>
      <c r="G322" s="32">
        <f t="shared" si="122"/>
        <v>0</v>
      </c>
      <c r="H322" s="32">
        <f t="shared" si="122"/>
        <v>0</v>
      </c>
      <c r="I322" s="32">
        <f t="shared" si="122"/>
        <v>0</v>
      </c>
      <c r="J322" s="34">
        <f t="shared" si="121"/>
        <v>0</v>
      </c>
      <c r="K322" s="57">
        <f t="shared" si="124"/>
        <v>0</v>
      </c>
      <c r="L322" s="32">
        <f t="shared" si="124"/>
        <v>0</v>
      </c>
      <c r="M322" s="34">
        <f t="shared" si="117"/>
        <v>0</v>
      </c>
      <c r="N322" s="57">
        <f t="shared" si="125"/>
        <v>0</v>
      </c>
      <c r="O322" s="32">
        <f t="shared" si="125"/>
        <v>0</v>
      </c>
      <c r="P322" s="33">
        <f t="shared" si="111"/>
        <v>0</v>
      </c>
      <c r="Q322" s="64">
        <f t="shared" si="112"/>
        <v>0</v>
      </c>
      <c r="R322" s="88"/>
    </row>
    <row r="323" spans="1:18" x14ac:dyDescent="0.3">
      <c r="A323" s="128"/>
      <c r="B323" s="129" t="s">
        <v>221</v>
      </c>
      <c r="C323" s="119" t="s">
        <v>222</v>
      </c>
      <c r="D323" s="36"/>
      <c r="E323" s="37">
        <v>0</v>
      </c>
      <c r="F323" s="38">
        <v>0</v>
      </c>
      <c r="G323" s="97">
        <v>2500</v>
      </c>
      <c r="H323" s="38">
        <v>0</v>
      </c>
      <c r="I323" s="38">
        <v>0</v>
      </c>
      <c r="J323" s="40">
        <f t="shared" si="121"/>
        <v>2500</v>
      </c>
      <c r="K323" s="44">
        <v>0</v>
      </c>
      <c r="L323" s="38">
        <v>0</v>
      </c>
      <c r="M323" s="40">
        <f t="shared" si="117"/>
        <v>0</v>
      </c>
      <c r="N323" s="44">
        <v>0</v>
      </c>
      <c r="O323" s="38">
        <v>0</v>
      </c>
      <c r="P323" s="39">
        <f t="shared" si="111"/>
        <v>0</v>
      </c>
      <c r="Q323" s="65">
        <f t="shared" si="112"/>
        <v>2500</v>
      </c>
      <c r="R323" s="88"/>
    </row>
    <row r="324" spans="1:18" x14ac:dyDescent="0.3">
      <c r="A324" s="128"/>
      <c r="B324" s="129"/>
      <c r="C324" s="119"/>
      <c r="D324" s="36"/>
      <c r="E324" s="42"/>
      <c r="F324" s="43"/>
      <c r="G324" s="98"/>
      <c r="H324" s="43"/>
      <c r="I324" s="43"/>
      <c r="J324" s="34">
        <f t="shared" si="121"/>
        <v>0</v>
      </c>
      <c r="K324" s="55"/>
      <c r="L324" s="43"/>
      <c r="M324" s="34">
        <f t="shared" si="117"/>
        <v>0</v>
      </c>
      <c r="N324" s="55"/>
      <c r="O324" s="43"/>
      <c r="P324" s="33">
        <f t="shared" si="111"/>
        <v>0</v>
      </c>
      <c r="Q324" s="64">
        <f t="shared" si="112"/>
        <v>0</v>
      </c>
      <c r="R324" s="88"/>
    </row>
    <row r="325" spans="1:18" x14ac:dyDescent="0.3">
      <c r="A325" s="128"/>
      <c r="B325" s="129" t="s">
        <v>223</v>
      </c>
      <c r="C325" s="119" t="s">
        <v>224</v>
      </c>
      <c r="D325" s="36"/>
      <c r="E325" s="37">
        <v>0</v>
      </c>
      <c r="F325" s="38">
        <v>0</v>
      </c>
      <c r="G325" s="97">
        <v>6500</v>
      </c>
      <c r="H325" s="38">
        <v>0</v>
      </c>
      <c r="I325" s="38">
        <v>0</v>
      </c>
      <c r="J325" s="40">
        <f t="shared" si="121"/>
        <v>6500</v>
      </c>
      <c r="K325" s="44">
        <v>0</v>
      </c>
      <c r="L325" s="38">
        <v>0</v>
      </c>
      <c r="M325" s="40">
        <f t="shared" si="117"/>
        <v>0</v>
      </c>
      <c r="N325" s="44">
        <v>0</v>
      </c>
      <c r="O325" s="38">
        <v>0</v>
      </c>
      <c r="P325" s="39">
        <f t="shared" si="111"/>
        <v>0</v>
      </c>
      <c r="Q325" s="65">
        <f t="shared" si="112"/>
        <v>6500</v>
      </c>
      <c r="R325" s="88"/>
    </row>
    <row r="326" spans="1:18" x14ac:dyDescent="0.3">
      <c r="A326" s="128"/>
      <c r="B326" s="129"/>
      <c r="C326" s="119"/>
      <c r="D326" s="36"/>
      <c r="E326" s="42"/>
      <c r="F326" s="43"/>
      <c r="G326" s="98"/>
      <c r="H326" s="43"/>
      <c r="I326" s="43"/>
      <c r="J326" s="34">
        <f t="shared" si="121"/>
        <v>0</v>
      </c>
      <c r="K326" s="55"/>
      <c r="L326" s="43"/>
      <c r="M326" s="34">
        <f t="shared" si="117"/>
        <v>0</v>
      </c>
      <c r="N326" s="55"/>
      <c r="O326" s="43"/>
      <c r="P326" s="33">
        <f t="shared" si="111"/>
        <v>0</v>
      </c>
      <c r="Q326" s="64">
        <f t="shared" si="112"/>
        <v>0</v>
      </c>
      <c r="R326" s="88"/>
    </row>
    <row r="327" spans="1:18" x14ac:dyDescent="0.3">
      <c r="A327" s="128"/>
      <c r="B327" s="129" t="s">
        <v>225</v>
      </c>
      <c r="C327" s="119" t="s">
        <v>226</v>
      </c>
      <c r="D327" s="36"/>
      <c r="E327" s="37">
        <v>0</v>
      </c>
      <c r="F327" s="38">
        <v>0</v>
      </c>
      <c r="G327" s="97">
        <v>5000</v>
      </c>
      <c r="H327" s="38">
        <v>0</v>
      </c>
      <c r="I327" s="38">
        <v>0</v>
      </c>
      <c r="J327" s="40">
        <f t="shared" si="121"/>
        <v>5000</v>
      </c>
      <c r="K327" s="44">
        <v>0</v>
      </c>
      <c r="L327" s="38">
        <v>0</v>
      </c>
      <c r="M327" s="40">
        <f t="shared" si="117"/>
        <v>0</v>
      </c>
      <c r="N327" s="44">
        <v>0</v>
      </c>
      <c r="O327" s="38">
        <v>0</v>
      </c>
      <c r="P327" s="39">
        <f t="shared" si="111"/>
        <v>0</v>
      </c>
      <c r="Q327" s="65">
        <f t="shared" si="112"/>
        <v>5000</v>
      </c>
      <c r="R327" s="88"/>
    </row>
    <row r="328" spans="1:18" x14ac:dyDescent="0.3">
      <c r="A328" s="128"/>
      <c r="B328" s="129"/>
      <c r="C328" s="119"/>
      <c r="D328" s="36"/>
      <c r="E328" s="42"/>
      <c r="F328" s="43"/>
      <c r="G328" s="98"/>
      <c r="H328" s="43"/>
      <c r="I328" s="43"/>
      <c r="J328" s="34">
        <f t="shared" si="121"/>
        <v>0</v>
      </c>
      <c r="K328" s="55"/>
      <c r="L328" s="43"/>
      <c r="M328" s="34">
        <f t="shared" si="117"/>
        <v>0</v>
      </c>
      <c r="N328" s="55"/>
      <c r="O328" s="43"/>
      <c r="P328" s="33">
        <f t="shared" si="111"/>
        <v>0</v>
      </c>
      <c r="Q328" s="64">
        <f t="shared" si="112"/>
        <v>0</v>
      </c>
      <c r="R328" s="88"/>
    </row>
    <row r="329" spans="1:18" x14ac:dyDescent="0.3">
      <c r="A329" s="128"/>
      <c r="B329" s="129" t="s">
        <v>227</v>
      </c>
      <c r="C329" s="119" t="s">
        <v>228</v>
      </c>
      <c r="D329" s="36"/>
      <c r="E329" s="37">
        <v>0</v>
      </c>
      <c r="F329" s="38">
        <v>0</v>
      </c>
      <c r="G329" s="97">
        <v>510</v>
      </c>
      <c r="H329" s="38">
        <v>0</v>
      </c>
      <c r="I329" s="38">
        <v>0</v>
      </c>
      <c r="J329" s="40">
        <f t="shared" si="121"/>
        <v>510</v>
      </c>
      <c r="K329" s="44">
        <v>0</v>
      </c>
      <c r="L329" s="38">
        <v>0</v>
      </c>
      <c r="M329" s="40">
        <f t="shared" si="117"/>
        <v>0</v>
      </c>
      <c r="N329" s="44">
        <v>0</v>
      </c>
      <c r="O329" s="38">
        <v>0</v>
      </c>
      <c r="P329" s="39">
        <f t="shared" si="111"/>
        <v>0</v>
      </c>
      <c r="Q329" s="65">
        <f t="shared" si="112"/>
        <v>510</v>
      </c>
      <c r="R329" s="88"/>
    </row>
    <row r="330" spans="1:18" x14ac:dyDescent="0.3">
      <c r="A330" s="128"/>
      <c r="B330" s="129"/>
      <c r="C330" s="119"/>
      <c r="D330" s="36"/>
      <c r="E330" s="42"/>
      <c r="F330" s="43"/>
      <c r="G330" s="98"/>
      <c r="H330" s="43"/>
      <c r="I330" s="43"/>
      <c r="J330" s="34">
        <f t="shared" si="121"/>
        <v>0</v>
      </c>
      <c r="K330" s="55"/>
      <c r="L330" s="43"/>
      <c r="M330" s="34">
        <f t="shared" si="117"/>
        <v>0</v>
      </c>
      <c r="N330" s="55"/>
      <c r="O330" s="43"/>
      <c r="P330" s="33">
        <f t="shared" si="111"/>
        <v>0</v>
      </c>
      <c r="Q330" s="64">
        <f t="shared" si="112"/>
        <v>0</v>
      </c>
      <c r="R330" s="88"/>
    </row>
    <row r="331" spans="1:18" x14ac:dyDescent="0.3">
      <c r="A331" s="128"/>
      <c r="B331" s="129" t="s">
        <v>229</v>
      </c>
      <c r="C331" s="119" t="s">
        <v>230</v>
      </c>
      <c r="D331" s="36"/>
      <c r="E331" s="37">
        <v>0</v>
      </c>
      <c r="F331" s="38">
        <v>0</v>
      </c>
      <c r="G331" s="97">
        <v>3000</v>
      </c>
      <c r="H331" s="38">
        <v>0</v>
      </c>
      <c r="I331" s="38">
        <v>0</v>
      </c>
      <c r="J331" s="40">
        <f t="shared" si="121"/>
        <v>3000</v>
      </c>
      <c r="K331" s="44">
        <v>0</v>
      </c>
      <c r="L331" s="38">
        <v>0</v>
      </c>
      <c r="M331" s="40">
        <f t="shared" si="117"/>
        <v>0</v>
      </c>
      <c r="N331" s="44">
        <v>0</v>
      </c>
      <c r="O331" s="38">
        <v>0</v>
      </c>
      <c r="P331" s="39">
        <f t="shared" si="111"/>
        <v>0</v>
      </c>
      <c r="Q331" s="65">
        <f t="shared" si="112"/>
        <v>3000</v>
      </c>
      <c r="R331" s="88"/>
    </row>
    <row r="332" spans="1:18" x14ac:dyDescent="0.3">
      <c r="A332" s="128"/>
      <c r="B332" s="129"/>
      <c r="C332" s="119"/>
      <c r="D332" s="36"/>
      <c r="E332" s="42"/>
      <c r="F332" s="43"/>
      <c r="G332" s="98"/>
      <c r="H332" s="43"/>
      <c r="I332" s="43"/>
      <c r="J332" s="34">
        <f t="shared" si="121"/>
        <v>0</v>
      </c>
      <c r="K332" s="55"/>
      <c r="L332" s="43"/>
      <c r="M332" s="34">
        <f t="shared" si="117"/>
        <v>0</v>
      </c>
      <c r="N332" s="55"/>
      <c r="O332" s="43"/>
      <c r="P332" s="33">
        <f t="shared" si="111"/>
        <v>0</v>
      </c>
      <c r="Q332" s="64">
        <f t="shared" si="112"/>
        <v>0</v>
      </c>
      <c r="R332" s="88"/>
    </row>
    <row r="333" spans="1:18" x14ac:dyDescent="0.3">
      <c r="A333" s="128"/>
      <c r="B333" s="129" t="s">
        <v>231</v>
      </c>
      <c r="C333" s="119" t="s">
        <v>232</v>
      </c>
      <c r="D333" s="36"/>
      <c r="E333" s="37">
        <v>0</v>
      </c>
      <c r="F333" s="38">
        <v>0</v>
      </c>
      <c r="G333" s="97">
        <v>15700</v>
      </c>
      <c r="H333" s="38">
        <v>0</v>
      </c>
      <c r="I333" s="38">
        <v>0</v>
      </c>
      <c r="J333" s="40">
        <f t="shared" si="121"/>
        <v>15700</v>
      </c>
      <c r="K333" s="44">
        <v>0</v>
      </c>
      <c r="L333" s="38">
        <v>0</v>
      </c>
      <c r="M333" s="40">
        <f t="shared" si="117"/>
        <v>0</v>
      </c>
      <c r="N333" s="44">
        <v>0</v>
      </c>
      <c r="O333" s="38">
        <v>0</v>
      </c>
      <c r="P333" s="39">
        <f t="shared" si="111"/>
        <v>0</v>
      </c>
      <c r="Q333" s="65">
        <f t="shared" si="112"/>
        <v>15700</v>
      </c>
      <c r="R333" s="88"/>
    </row>
    <row r="334" spans="1:18" x14ac:dyDescent="0.3">
      <c r="A334" s="128"/>
      <c r="B334" s="129"/>
      <c r="C334" s="119"/>
      <c r="D334" s="36"/>
      <c r="E334" s="42"/>
      <c r="F334" s="43"/>
      <c r="G334" s="98"/>
      <c r="H334" s="43"/>
      <c r="I334" s="43"/>
      <c r="J334" s="34">
        <f t="shared" si="121"/>
        <v>0</v>
      </c>
      <c r="K334" s="55"/>
      <c r="L334" s="43"/>
      <c r="M334" s="34">
        <f t="shared" si="117"/>
        <v>0</v>
      </c>
      <c r="N334" s="55"/>
      <c r="O334" s="43"/>
      <c r="P334" s="33">
        <f t="shared" si="111"/>
        <v>0</v>
      </c>
      <c r="Q334" s="64">
        <f t="shared" si="112"/>
        <v>0</v>
      </c>
      <c r="R334" s="88"/>
    </row>
    <row r="335" spans="1:18" x14ac:dyDescent="0.3">
      <c r="A335" s="128"/>
      <c r="B335" s="129" t="s">
        <v>233</v>
      </c>
      <c r="C335" s="119" t="s">
        <v>234</v>
      </c>
      <c r="D335" s="36"/>
      <c r="E335" s="37">
        <v>0</v>
      </c>
      <c r="F335" s="38">
        <v>0</v>
      </c>
      <c r="G335" s="97">
        <v>13000</v>
      </c>
      <c r="H335" s="38">
        <v>0</v>
      </c>
      <c r="I335" s="38">
        <v>0</v>
      </c>
      <c r="J335" s="40">
        <f t="shared" si="121"/>
        <v>13000</v>
      </c>
      <c r="K335" s="44">
        <v>0</v>
      </c>
      <c r="L335" s="38">
        <v>0</v>
      </c>
      <c r="M335" s="40">
        <f t="shared" si="117"/>
        <v>0</v>
      </c>
      <c r="N335" s="44">
        <v>0</v>
      </c>
      <c r="O335" s="38">
        <v>0</v>
      </c>
      <c r="P335" s="39">
        <f t="shared" si="111"/>
        <v>0</v>
      </c>
      <c r="Q335" s="65">
        <f t="shared" si="112"/>
        <v>13000</v>
      </c>
      <c r="R335" s="88"/>
    </row>
    <row r="336" spans="1:18" x14ac:dyDescent="0.3">
      <c r="A336" s="128"/>
      <c r="B336" s="129"/>
      <c r="C336" s="119"/>
      <c r="D336" s="36"/>
      <c r="E336" s="42"/>
      <c r="F336" s="43"/>
      <c r="G336" s="98"/>
      <c r="H336" s="43"/>
      <c r="I336" s="43"/>
      <c r="J336" s="34">
        <f t="shared" si="121"/>
        <v>0</v>
      </c>
      <c r="K336" s="55"/>
      <c r="L336" s="43"/>
      <c r="M336" s="34">
        <f t="shared" si="117"/>
        <v>0</v>
      </c>
      <c r="N336" s="55"/>
      <c r="O336" s="43"/>
      <c r="P336" s="33">
        <f t="shared" si="111"/>
        <v>0</v>
      </c>
      <c r="Q336" s="64">
        <f t="shared" si="112"/>
        <v>0</v>
      </c>
      <c r="R336" s="88"/>
    </row>
    <row r="337" spans="1:18" x14ac:dyDescent="0.3">
      <c r="A337" s="128"/>
      <c r="B337" s="129" t="s">
        <v>235</v>
      </c>
      <c r="C337" s="119" t="s">
        <v>236</v>
      </c>
      <c r="D337" s="36"/>
      <c r="E337" s="37">
        <v>0</v>
      </c>
      <c r="F337" s="38">
        <v>0</v>
      </c>
      <c r="G337" s="97">
        <v>3395</v>
      </c>
      <c r="H337" s="38">
        <v>0</v>
      </c>
      <c r="I337" s="38">
        <v>0</v>
      </c>
      <c r="J337" s="40">
        <f t="shared" si="121"/>
        <v>3395</v>
      </c>
      <c r="K337" s="44">
        <v>0</v>
      </c>
      <c r="L337" s="38">
        <v>0</v>
      </c>
      <c r="M337" s="40">
        <f t="shared" si="117"/>
        <v>0</v>
      </c>
      <c r="N337" s="44">
        <v>0</v>
      </c>
      <c r="O337" s="38">
        <v>0</v>
      </c>
      <c r="P337" s="39">
        <f t="shared" si="111"/>
        <v>0</v>
      </c>
      <c r="Q337" s="65">
        <f t="shared" si="112"/>
        <v>3395</v>
      </c>
      <c r="R337" s="88"/>
    </row>
    <row r="338" spans="1:18" x14ac:dyDescent="0.3">
      <c r="A338" s="128"/>
      <c r="B338" s="129"/>
      <c r="C338" s="119"/>
      <c r="D338" s="36"/>
      <c r="E338" s="42"/>
      <c r="F338" s="43"/>
      <c r="G338" s="98"/>
      <c r="H338" s="43"/>
      <c r="I338" s="43"/>
      <c r="J338" s="34">
        <f t="shared" si="121"/>
        <v>0</v>
      </c>
      <c r="K338" s="55"/>
      <c r="L338" s="43"/>
      <c r="M338" s="34">
        <f t="shared" si="117"/>
        <v>0</v>
      </c>
      <c r="N338" s="55"/>
      <c r="O338" s="43"/>
      <c r="P338" s="33">
        <f t="shared" si="111"/>
        <v>0</v>
      </c>
      <c r="Q338" s="64">
        <f t="shared" si="112"/>
        <v>0</v>
      </c>
      <c r="R338" s="88"/>
    </row>
    <row r="339" spans="1:18" x14ac:dyDescent="0.3">
      <c r="A339" s="128"/>
      <c r="B339" s="129" t="s">
        <v>237</v>
      </c>
      <c r="C339" s="119" t="s">
        <v>238</v>
      </c>
      <c r="D339" s="36"/>
      <c r="E339" s="37">
        <v>0</v>
      </c>
      <c r="F339" s="38">
        <v>0</v>
      </c>
      <c r="G339" s="97">
        <v>14000</v>
      </c>
      <c r="H339" s="38">
        <v>0</v>
      </c>
      <c r="I339" s="38">
        <v>0</v>
      </c>
      <c r="J339" s="40">
        <f t="shared" si="121"/>
        <v>14000</v>
      </c>
      <c r="K339" s="44">
        <v>0</v>
      </c>
      <c r="L339" s="38">
        <v>0</v>
      </c>
      <c r="M339" s="40">
        <f t="shared" si="117"/>
        <v>0</v>
      </c>
      <c r="N339" s="44">
        <v>0</v>
      </c>
      <c r="O339" s="38">
        <v>0</v>
      </c>
      <c r="P339" s="39">
        <f t="shared" si="111"/>
        <v>0</v>
      </c>
      <c r="Q339" s="65">
        <f t="shared" si="112"/>
        <v>14000</v>
      </c>
      <c r="R339" s="88"/>
    </row>
    <row r="340" spans="1:18" x14ac:dyDescent="0.3">
      <c r="A340" s="128"/>
      <c r="B340" s="129"/>
      <c r="C340" s="119"/>
      <c r="D340" s="36"/>
      <c r="E340" s="42"/>
      <c r="F340" s="43"/>
      <c r="G340" s="98"/>
      <c r="H340" s="43"/>
      <c r="I340" s="43"/>
      <c r="J340" s="34">
        <f t="shared" si="121"/>
        <v>0</v>
      </c>
      <c r="K340" s="55"/>
      <c r="L340" s="43"/>
      <c r="M340" s="34">
        <f t="shared" si="117"/>
        <v>0</v>
      </c>
      <c r="N340" s="55"/>
      <c r="O340" s="43"/>
      <c r="P340" s="33">
        <f t="shared" si="111"/>
        <v>0</v>
      </c>
      <c r="Q340" s="64">
        <f t="shared" si="112"/>
        <v>0</v>
      </c>
      <c r="R340" s="88"/>
    </row>
    <row r="341" spans="1:18" hidden="1" x14ac:dyDescent="0.3">
      <c r="A341" s="128"/>
      <c r="B341" s="129" t="s">
        <v>239</v>
      </c>
      <c r="C341" s="119" t="s">
        <v>240</v>
      </c>
      <c r="D341" s="36"/>
      <c r="E341" s="37">
        <v>0</v>
      </c>
      <c r="F341" s="38">
        <v>0</v>
      </c>
      <c r="G341" s="97">
        <v>0</v>
      </c>
      <c r="H341" s="38">
        <v>0</v>
      </c>
      <c r="I341" s="38">
        <v>0</v>
      </c>
      <c r="J341" s="40">
        <f t="shared" si="121"/>
        <v>0</v>
      </c>
      <c r="K341" s="44">
        <v>0</v>
      </c>
      <c r="L341" s="38">
        <v>0</v>
      </c>
      <c r="M341" s="40">
        <f t="shared" si="117"/>
        <v>0</v>
      </c>
      <c r="N341" s="44">
        <v>0</v>
      </c>
      <c r="O341" s="38">
        <v>0</v>
      </c>
      <c r="P341" s="39">
        <f t="shared" si="111"/>
        <v>0</v>
      </c>
      <c r="Q341" s="65">
        <f t="shared" si="112"/>
        <v>0</v>
      </c>
      <c r="R341" s="88"/>
    </row>
    <row r="342" spans="1:18" hidden="1" x14ac:dyDescent="0.3">
      <c r="A342" s="128"/>
      <c r="B342" s="129"/>
      <c r="C342" s="119"/>
      <c r="D342" s="36"/>
      <c r="E342" s="42"/>
      <c r="F342" s="43"/>
      <c r="G342" s="98"/>
      <c r="H342" s="43"/>
      <c r="I342" s="43"/>
      <c r="J342" s="34">
        <f t="shared" si="121"/>
        <v>0</v>
      </c>
      <c r="K342" s="55"/>
      <c r="L342" s="43"/>
      <c r="M342" s="34">
        <f t="shared" si="117"/>
        <v>0</v>
      </c>
      <c r="N342" s="55"/>
      <c r="O342" s="43"/>
      <c r="P342" s="33">
        <f t="shared" si="111"/>
        <v>0</v>
      </c>
      <c r="Q342" s="64">
        <f t="shared" si="112"/>
        <v>0</v>
      </c>
      <c r="R342" s="88"/>
    </row>
    <row r="343" spans="1:18" x14ac:dyDescent="0.3">
      <c r="A343" s="128"/>
      <c r="B343" s="129" t="s">
        <v>241</v>
      </c>
      <c r="C343" s="119" t="s">
        <v>242</v>
      </c>
      <c r="D343" s="36"/>
      <c r="E343" s="37">
        <v>0</v>
      </c>
      <c r="F343" s="38">
        <v>0</v>
      </c>
      <c r="G343" s="97">
        <v>1200</v>
      </c>
      <c r="H343" s="38">
        <v>0</v>
      </c>
      <c r="I343" s="38">
        <v>0</v>
      </c>
      <c r="J343" s="40">
        <f t="shared" si="121"/>
        <v>1200</v>
      </c>
      <c r="K343" s="44">
        <v>0</v>
      </c>
      <c r="L343" s="38">
        <v>0</v>
      </c>
      <c r="M343" s="40">
        <f t="shared" si="117"/>
        <v>0</v>
      </c>
      <c r="N343" s="44">
        <v>0</v>
      </c>
      <c r="O343" s="38">
        <v>0</v>
      </c>
      <c r="P343" s="39">
        <f t="shared" si="111"/>
        <v>0</v>
      </c>
      <c r="Q343" s="65">
        <f t="shared" si="112"/>
        <v>1200</v>
      </c>
      <c r="R343" s="88"/>
    </row>
    <row r="344" spans="1:18" x14ac:dyDescent="0.3">
      <c r="A344" s="128"/>
      <c r="B344" s="129"/>
      <c r="C344" s="119"/>
      <c r="D344" s="36"/>
      <c r="E344" s="42"/>
      <c r="F344" s="43"/>
      <c r="G344" s="43"/>
      <c r="H344" s="43"/>
      <c r="I344" s="43"/>
      <c r="J344" s="34">
        <f t="shared" si="121"/>
        <v>0</v>
      </c>
      <c r="K344" s="55"/>
      <c r="L344" s="43"/>
      <c r="M344" s="34">
        <f t="shared" si="117"/>
        <v>0</v>
      </c>
      <c r="N344" s="55"/>
      <c r="O344" s="43"/>
      <c r="P344" s="33">
        <f t="shared" si="111"/>
        <v>0</v>
      </c>
      <c r="Q344" s="64">
        <f t="shared" si="112"/>
        <v>0</v>
      </c>
      <c r="R344" s="88"/>
    </row>
    <row r="345" spans="1:18" x14ac:dyDescent="0.3">
      <c r="A345" s="128" t="s">
        <v>198</v>
      </c>
      <c r="B345" s="129"/>
      <c r="C345" s="119" t="s">
        <v>243</v>
      </c>
      <c r="D345" s="36"/>
      <c r="E345" s="37">
        <v>0</v>
      </c>
      <c r="F345" s="38">
        <v>0</v>
      </c>
      <c r="G345" s="38">
        <v>0</v>
      </c>
      <c r="H345" s="38">
        <v>10152</v>
      </c>
      <c r="I345" s="38">
        <v>0</v>
      </c>
      <c r="J345" s="40">
        <f t="shared" si="121"/>
        <v>10152</v>
      </c>
      <c r="K345" s="44">
        <v>0</v>
      </c>
      <c r="L345" s="38">
        <v>0</v>
      </c>
      <c r="M345" s="40">
        <f t="shared" si="117"/>
        <v>0</v>
      </c>
      <c r="N345" s="44">
        <v>0</v>
      </c>
      <c r="O345" s="38">
        <v>0</v>
      </c>
      <c r="P345" s="39">
        <f t="shared" si="111"/>
        <v>0</v>
      </c>
      <c r="Q345" s="65">
        <f t="shared" si="112"/>
        <v>10152</v>
      </c>
      <c r="R345" s="88"/>
    </row>
    <row r="346" spans="1:18" x14ac:dyDescent="0.3">
      <c r="A346" s="128"/>
      <c r="B346" s="129"/>
      <c r="C346" s="119"/>
      <c r="D346" s="36"/>
      <c r="E346" s="42"/>
      <c r="F346" s="43"/>
      <c r="G346" s="43"/>
      <c r="H346" s="43"/>
      <c r="I346" s="43"/>
      <c r="J346" s="34">
        <f t="shared" si="121"/>
        <v>0</v>
      </c>
      <c r="K346" s="55"/>
      <c r="L346" s="43"/>
      <c r="M346" s="34">
        <f t="shared" si="117"/>
        <v>0</v>
      </c>
      <c r="N346" s="55"/>
      <c r="O346" s="43"/>
      <c r="P346" s="33">
        <f t="shared" si="111"/>
        <v>0</v>
      </c>
      <c r="Q346" s="64">
        <f t="shared" si="112"/>
        <v>0</v>
      </c>
      <c r="R346" s="88"/>
    </row>
    <row r="347" spans="1:18" x14ac:dyDescent="0.3">
      <c r="A347" s="128" t="s">
        <v>198</v>
      </c>
      <c r="B347" s="129"/>
      <c r="C347" s="119" t="s">
        <v>268</v>
      </c>
      <c r="D347" s="36"/>
      <c r="E347" s="37">
        <v>0</v>
      </c>
      <c r="F347" s="38">
        <v>0</v>
      </c>
      <c r="G347" s="38">
        <v>0</v>
      </c>
      <c r="H347" s="38">
        <v>989</v>
      </c>
      <c r="I347" s="38">
        <v>0</v>
      </c>
      <c r="J347" s="40">
        <f t="shared" si="121"/>
        <v>989</v>
      </c>
      <c r="K347" s="44">
        <v>0</v>
      </c>
      <c r="L347" s="38">
        <v>0</v>
      </c>
      <c r="M347" s="40">
        <f t="shared" si="117"/>
        <v>0</v>
      </c>
      <c r="N347" s="44">
        <v>0</v>
      </c>
      <c r="O347" s="38">
        <v>0</v>
      </c>
      <c r="P347" s="39">
        <f t="shared" si="111"/>
        <v>0</v>
      </c>
      <c r="Q347" s="65">
        <f t="shared" si="112"/>
        <v>989</v>
      </c>
      <c r="R347" s="88"/>
    </row>
    <row r="348" spans="1:18" x14ac:dyDescent="0.3">
      <c r="A348" s="128"/>
      <c r="B348" s="129"/>
      <c r="C348" s="119"/>
      <c r="D348" s="36"/>
      <c r="E348" s="42"/>
      <c r="F348" s="43"/>
      <c r="G348" s="43"/>
      <c r="H348" s="43"/>
      <c r="I348" s="43"/>
      <c r="J348" s="34">
        <f t="shared" si="121"/>
        <v>0</v>
      </c>
      <c r="K348" s="55"/>
      <c r="L348" s="43"/>
      <c r="M348" s="34">
        <f t="shared" si="117"/>
        <v>0</v>
      </c>
      <c r="N348" s="55"/>
      <c r="O348" s="43"/>
      <c r="P348" s="33">
        <f t="shared" si="111"/>
        <v>0</v>
      </c>
      <c r="Q348" s="64">
        <f t="shared" si="112"/>
        <v>0</v>
      </c>
      <c r="R348" s="88"/>
    </row>
    <row r="349" spans="1:18" hidden="1" x14ac:dyDescent="0.3">
      <c r="A349" s="128" t="s">
        <v>198</v>
      </c>
      <c r="B349" s="129"/>
      <c r="C349" s="119" t="s">
        <v>197</v>
      </c>
      <c r="D349" s="36" t="s">
        <v>112</v>
      </c>
      <c r="E349" s="37">
        <v>0</v>
      </c>
      <c r="F349" s="38">
        <v>0</v>
      </c>
      <c r="G349" s="38">
        <v>0</v>
      </c>
      <c r="H349" s="38">
        <v>0</v>
      </c>
      <c r="I349" s="38">
        <v>0</v>
      </c>
      <c r="J349" s="40">
        <f t="shared" ref="J349" si="126">SUM(E349:I349)</f>
        <v>0</v>
      </c>
      <c r="K349" s="44">
        <v>0</v>
      </c>
      <c r="L349" s="38">
        <v>0</v>
      </c>
      <c r="M349" s="40">
        <f t="shared" ref="M349" si="127">SUM(K349:L349)</f>
        <v>0</v>
      </c>
      <c r="N349" s="44">
        <v>0</v>
      </c>
      <c r="O349" s="38">
        <v>0</v>
      </c>
      <c r="P349" s="39">
        <f t="shared" ref="P349" si="128">SUM(N349:O349)</f>
        <v>0</v>
      </c>
      <c r="Q349" s="65">
        <f t="shared" si="112"/>
        <v>0</v>
      </c>
      <c r="R349" s="88"/>
    </row>
    <row r="350" spans="1:18" ht="14.4" hidden="1" thickBot="1" x14ac:dyDescent="0.35">
      <c r="A350" s="133"/>
      <c r="B350" s="134"/>
      <c r="C350" s="135"/>
      <c r="D350" s="66"/>
      <c r="E350" s="51"/>
      <c r="F350" s="45"/>
      <c r="G350" s="45"/>
      <c r="H350" s="45"/>
      <c r="I350" s="45"/>
      <c r="J350" s="24">
        <f>SUM(E350:I350)</f>
        <v>0</v>
      </c>
      <c r="K350" s="56"/>
      <c r="L350" s="45"/>
      <c r="M350" s="24">
        <f>SUM(K350:L350)</f>
        <v>0</v>
      </c>
      <c r="N350" s="56"/>
      <c r="O350" s="45"/>
      <c r="P350" s="23">
        <f>SUM(N350:O350)</f>
        <v>0</v>
      </c>
      <c r="Q350" s="62">
        <f t="shared" si="112"/>
        <v>0</v>
      </c>
      <c r="R350" s="88"/>
    </row>
  </sheetData>
  <mergeCells count="555"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D289:D290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R280:R281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D268:D269"/>
    <mergeCell ref="D270:D271"/>
    <mergeCell ref="R274:R275"/>
    <mergeCell ref="A274:A275"/>
    <mergeCell ref="B274:B275"/>
    <mergeCell ref="C274:C275"/>
    <mergeCell ref="C268:C269"/>
    <mergeCell ref="A270:A271"/>
    <mergeCell ref="B270:B271"/>
    <mergeCell ref="C270:C271"/>
    <mergeCell ref="A272:A273"/>
    <mergeCell ref="B272:B273"/>
    <mergeCell ref="C272:C273"/>
    <mergeCell ref="A240:A241"/>
    <mergeCell ref="B240:B241"/>
    <mergeCell ref="C240:C241"/>
    <mergeCell ref="A243:B244"/>
    <mergeCell ref="D243:D244"/>
    <mergeCell ref="R251:R252"/>
    <mergeCell ref="A255:A256"/>
    <mergeCell ref="B255:B256"/>
    <mergeCell ref="C255:C256"/>
    <mergeCell ref="B253:B254"/>
    <mergeCell ref="C253:C254"/>
    <mergeCell ref="A245:A246"/>
    <mergeCell ref="B245:B246"/>
    <mergeCell ref="C245:C246"/>
    <mergeCell ref="A247:A248"/>
    <mergeCell ref="B247:B248"/>
    <mergeCell ref="C247:C248"/>
    <mergeCell ref="R189:R190"/>
    <mergeCell ref="A191:A192"/>
    <mergeCell ref="B191:B192"/>
    <mergeCell ref="C191:C192"/>
    <mergeCell ref="D191:D192"/>
    <mergeCell ref="A194:B195"/>
    <mergeCell ref="D194:D195"/>
    <mergeCell ref="R206:R207"/>
    <mergeCell ref="D228:D229"/>
    <mergeCell ref="A222:A223"/>
    <mergeCell ref="B222:B223"/>
    <mergeCell ref="C222:C223"/>
    <mergeCell ref="A224:A225"/>
    <mergeCell ref="B224:B225"/>
    <mergeCell ref="C224:C225"/>
    <mergeCell ref="B220:B221"/>
    <mergeCell ref="C220:C221"/>
    <mergeCell ref="A210:A211"/>
    <mergeCell ref="B210:B211"/>
    <mergeCell ref="C210:C211"/>
    <mergeCell ref="A206:A207"/>
    <mergeCell ref="B206:B207"/>
    <mergeCell ref="C206:C207"/>
    <mergeCell ref="A208:A209"/>
    <mergeCell ref="R16:R17"/>
    <mergeCell ref="R49:R50"/>
    <mergeCell ref="R66:R67"/>
    <mergeCell ref="R78:R79"/>
    <mergeCell ref="R89:R90"/>
    <mergeCell ref="R118:R119"/>
    <mergeCell ref="R126:R127"/>
    <mergeCell ref="R150:R151"/>
    <mergeCell ref="R161:R162"/>
    <mergeCell ref="C333:C334"/>
    <mergeCell ref="A218:A219"/>
    <mergeCell ref="B218:B219"/>
    <mergeCell ref="C218:C219"/>
    <mergeCell ref="A220:A221"/>
    <mergeCell ref="A226:A227"/>
    <mergeCell ref="B226:B227"/>
    <mergeCell ref="C226:C227"/>
    <mergeCell ref="A179:A180"/>
    <mergeCell ref="B179:B180"/>
    <mergeCell ref="C179:C180"/>
    <mergeCell ref="A234:A235"/>
    <mergeCell ref="B234:B235"/>
    <mergeCell ref="C234:C235"/>
    <mergeCell ref="A236:A237"/>
    <mergeCell ref="B236:B237"/>
    <mergeCell ref="C236:C237"/>
    <mergeCell ref="A238:A239"/>
    <mergeCell ref="B238:B239"/>
    <mergeCell ref="C238:C239"/>
    <mergeCell ref="C315:C316"/>
    <mergeCell ref="A309:A310"/>
    <mergeCell ref="B309:B310"/>
    <mergeCell ref="C309:C310"/>
    <mergeCell ref="D179:D180"/>
    <mergeCell ref="A181:A182"/>
    <mergeCell ref="B181:B182"/>
    <mergeCell ref="C181:C182"/>
    <mergeCell ref="D181:D182"/>
    <mergeCell ref="A183:A184"/>
    <mergeCell ref="B183:B184"/>
    <mergeCell ref="C183:C184"/>
    <mergeCell ref="D183:D184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A230:A231"/>
    <mergeCell ref="B230:B231"/>
    <mergeCell ref="C230:C231"/>
    <mergeCell ref="A232:A233"/>
    <mergeCell ref="B232:B233"/>
    <mergeCell ref="C232:C233"/>
    <mergeCell ref="A165:A166"/>
    <mergeCell ref="B165:B166"/>
    <mergeCell ref="C165:C166"/>
    <mergeCell ref="B208:B209"/>
    <mergeCell ref="C208:C209"/>
    <mergeCell ref="A202:A203"/>
    <mergeCell ref="B202:B203"/>
    <mergeCell ref="C202:C203"/>
    <mergeCell ref="C194:C195"/>
    <mergeCell ref="A196:A197"/>
    <mergeCell ref="B196:B197"/>
    <mergeCell ref="C196:C197"/>
    <mergeCell ref="A200:A201"/>
    <mergeCell ref="B200:B201"/>
    <mergeCell ref="C200:C201"/>
    <mergeCell ref="D165:D166"/>
    <mergeCell ref="C72:C73"/>
    <mergeCell ref="B72:B73"/>
    <mergeCell ref="A72:A73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295:A296"/>
    <mergeCell ref="B295:B296"/>
    <mergeCell ref="C295:C296"/>
    <mergeCell ref="C289:C290"/>
    <mergeCell ref="A291:A292"/>
    <mergeCell ref="B291:B292"/>
    <mergeCell ref="C291:C292"/>
    <mergeCell ref="A289:B290"/>
    <mergeCell ref="A301:A302"/>
    <mergeCell ref="B301:B302"/>
    <mergeCell ref="C301:C302"/>
    <mergeCell ref="A278:A279"/>
    <mergeCell ref="B278:B279"/>
    <mergeCell ref="C278:C279"/>
    <mergeCell ref="A280:A281"/>
    <mergeCell ref="B280:B281"/>
    <mergeCell ref="C280:C281"/>
    <mergeCell ref="A293:A294"/>
    <mergeCell ref="B293:B294"/>
    <mergeCell ref="C293:C294"/>
    <mergeCell ref="A253:A254"/>
    <mergeCell ref="A257:A258"/>
    <mergeCell ref="B257:B258"/>
    <mergeCell ref="C257:C258"/>
    <mergeCell ref="B259:B260"/>
    <mergeCell ref="C259:C260"/>
    <mergeCell ref="A276:A277"/>
    <mergeCell ref="B276:B277"/>
    <mergeCell ref="C276:C277"/>
    <mergeCell ref="B263:B264"/>
    <mergeCell ref="C263:C264"/>
    <mergeCell ref="A265:A266"/>
    <mergeCell ref="B265:B266"/>
    <mergeCell ref="C265:C266"/>
    <mergeCell ref="A268:B269"/>
    <mergeCell ref="A261:A262"/>
    <mergeCell ref="B261:B262"/>
    <mergeCell ref="C261:C262"/>
    <mergeCell ref="A263:A264"/>
    <mergeCell ref="A228:A229"/>
    <mergeCell ref="B228:B229"/>
    <mergeCell ref="C228:C229"/>
    <mergeCell ref="A212:A213"/>
    <mergeCell ref="B212:B213"/>
    <mergeCell ref="C212:C213"/>
    <mergeCell ref="A214:A215"/>
    <mergeCell ref="B214:B215"/>
    <mergeCell ref="C214:C215"/>
    <mergeCell ref="A216:A217"/>
    <mergeCell ref="B216:B217"/>
    <mergeCell ref="C216:C217"/>
    <mergeCell ref="A259:A260"/>
    <mergeCell ref="C243:C244"/>
    <mergeCell ref="A249:A250"/>
    <mergeCell ref="B249:B250"/>
    <mergeCell ref="C249:C250"/>
    <mergeCell ref="A251:A252"/>
    <mergeCell ref="B251:B252"/>
    <mergeCell ref="C251:C252"/>
    <mergeCell ref="A198:A199"/>
    <mergeCell ref="B198:B199"/>
    <mergeCell ref="C198:C199"/>
    <mergeCell ref="A204:A205"/>
    <mergeCell ref="B204:B205"/>
    <mergeCell ref="C204:C205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A189:A190"/>
    <mergeCell ref="B189:B190"/>
    <mergeCell ref="C189:C190"/>
    <mergeCell ref="D189:D190"/>
    <mergeCell ref="A169:A170"/>
    <mergeCell ref="B169:B170"/>
    <mergeCell ref="C169:C170"/>
    <mergeCell ref="D169:D170"/>
    <mergeCell ref="A177:A178"/>
    <mergeCell ref="B177:B178"/>
    <mergeCell ref="C177:C178"/>
    <mergeCell ref="D177:D178"/>
    <mergeCell ref="A167:A168"/>
    <mergeCell ref="B167:B168"/>
    <mergeCell ref="C167:C168"/>
    <mergeCell ref="D167:D168"/>
    <mergeCell ref="A175:A176"/>
    <mergeCell ref="B175:B176"/>
    <mergeCell ref="C175:C176"/>
    <mergeCell ref="D175:D176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A135:B136"/>
    <mergeCell ref="D135:D136"/>
    <mergeCell ref="A139:A140"/>
    <mergeCell ref="A128:A129"/>
    <mergeCell ref="B128:B129"/>
    <mergeCell ref="C128:C129"/>
    <mergeCell ref="A130:A131"/>
    <mergeCell ref="B130:B131"/>
    <mergeCell ref="C130:C131"/>
    <mergeCell ref="A132:A133"/>
    <mergeCell ref="B132:B133"/>
    <mergeCell ref="C132:C133"/>
    <mergeCell ref="A124:A125"/>
    <mergeCell ref="B124:B125"/>
    <mergeCell ref="C124:C125"/>
    <mergeCell ref="A126:A127"/>
    <mergeCell ref="B126:B127"/>
    <mergeCell ref="C126:C127"/>
    <mergeCell ref="A120:A121"/>
    <mergeCell ref="B120:B121"/>
    <mergeCell ref="C120:C121"/>
    <mergeCell ref="A122:A123"/>
    <mergeCell ref="B122:B123"/>
    <mergeCell ref="C122:C123"/>
    <mergeCell ref="A116:B117"/>
    <mergeCell ref="C116:C117"/>
    <mergeCell ref="D116:D117"/>
    <mergeCell ref="A118:A119"/>
    <mergeCell ref="B118:B119"/>
    <mergeCell ref="C118:C119"/>
    <mergeCell ref="A111:A112"/>
    <mergeCell ref="B111:B112"/>
    <mergeCell ref="C111:C112"/>
    <mergeCell ref="A113:A114"/>
    <mergeCell ref="B113:B114"/>
    <mergeCell ref="C113:C114"/>
    <mergeCell ref="A106:A107"/>
    <mergeCell ref="B106:B107"/>
    <mergeCell ref="C106:C107"/>
    <mergeCell ref="A109:B110"/>
    <mergeCell ref="C109:C110"/>
    <mergeCell ref="D109:D110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3:A94"/>
    <mergeCell ref="B93:B94"/>
    <mergeCell ref="C93:C94"/>
    <mergeCell ref="A96:B97"/>
    <mergeCell ref="C96:C97"/>
    <mergeCell ref="D96:D97"/>
    <mergeCell ref="A89:A90"/>
    <mergeCell ref="B89:B90"/>
    <mergeCell ref="C89:C90"/>
    <mergeCell ref="A91:A92"/>
    <mergeCell ref="B91:B92"/>
    <mergeCell ref="C91:C92"/>
    <mergeCell ref="D91:D92"/>
    <mergeCell ref="A85:B86"/>
    <mergeCell ref="C85:C86"/>
    <mergeCell ref="D85:D86"/>
    <mergeCell ref="A87:A88"/>
    <mergeCell ref="B87:B88"/>
    <mergeCell ref="C87:C88"/>
    <mergeCell ref="A80:A81"/>
    <mergeCell ref="B80:B81"/>
    <mergeCell ref="C80:C81"/>
    <mergeCell ref="A82:A83"/>
    <mergeCell ref="B82:B83"/>
    <mergeCell ref="C82:C83"/>
    <mergeCell ref="A76:A77"/>
    <mergeCell ref="B76:B77"/>
    <mergeCell ref="C76:C77"/>
    <mergeCell ref="A78:A79"/>
    <mergeCell ref="B78:B79"/>
    <mergeCell ref="C78:C79"/>
    <mergeCell ref="A74:A75"/>
    <mergeCell ref="B74:B75"/>
    <mergeCell ref="C74:C75"/>
    <mergeCell ref="A68:A69"/>
    <mergeCell ref="B68:B69"/>
    <mergeCell ref="C68:C69"/>
    <mergeCell ref="A70:A71"/>
    <mergeCell ref="B70:B71"/>
    <mergeCell ref="C70:C7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D36:D37"/>
    <mergeCell ref="A39:B40"/>
    <mergeCell ref="C39:C40"/>
    <mergeCell ref="D39:D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D28:D29"/>
    <mergeCell ref="A30:A31"/>
    <mergeCell ref="B30:B31"/>
    <mergeCell ref="C30:C31"/>
    <mergeCell ref="D22:D23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K1:M1"/>
    <mergeCell ref="N1:P1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Q1:Q2"/>
    <mergeCell ref="E2:E3"/>
    <mergeCell ref="F2:F3"/>
    <mergeCell ref="G2:G3"/>
    <mergeCell ref="H2:H3"/>
    <mergeCell ref="I2:I3"/>
    <mergeCell ref="D8:D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0"/>
  <sheetViews>
    <sheetView workbookViewId="0">
      <pane xSplit="3" ySplit="3" topLeftCell="D79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9" t="s">
        <v>302</v>
      </c>
      <c r="B1" s="149"/>
      <c r="C1" s="149"/>
      <c r="D1" s="150"/>
      <c r="E1" s="153" t="s">
        <v>0</v>
      </c>
      <c r="F1" s="154"/>
      <c r="G1" s="154"/>
      <c r="H1" s="154"/>
      <c r="I1" s="154"/>
      <c r="J1" s="154"/>
      <c r="K1" s="154" t="s">
        <v>1</v>
      </c>
      <c r="L1" s="154"/>
      <c r="M1" s="154"/>
      <c r="N1" s="154" t="s">
        <v>2</v>
      </c>
      <c r="O1" s="154"/>
      <c r="P1" s="154"/>
      <c r="Q1" s="139" t="s">
        <v>3</v>
      </c>
      <c r="R1" s="106"/>
    </row>
    <row r="2" spans="1:20" s="1" customFormat="1" ht="14.4" x14ac:dyDescent="0.3">
      <c r="A2" s="149"/>
      <c r="B2" s="149"/>
      <c r="C2" s="149"/>
      <c r="D2" s="150"/>
      <c r="E2" s="141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40"/>
      <c r="R2" s="106"/>
    </row>
    <row r="3" spans="1:20" s="1" customFormat="1" ht="15" thickBot="1" x14ac:dyDescent="0.35">
      <c r="A3" s="151"/>
      <c r="B3" s="151"/>
      <c r="C3" s="151"/>
      <c r="D3" s="152"/>
      <c r="E3" s="142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6"/>
    </row>
    <row r="4" spans="1:20" ht="14.4" x14ac:dyDescent="0.3">
      <c r="A4" s="145" t="s">
        <v>303</v>
      </c>
      <c r="B4" s="146"/>
      <c r="C4" s="124" t="s">
        <v>6</v>
      </c>
      <c r="D4" s="3" t="s">
        <v>7</v>
      </c>
      <c r="E4" s="4">
        <f t="shared" ref="E4:I5" si="0">E6+E39+E58+E85+E96+E109+E116+E135+E148+E159+E194+E243+E268+E289</f>
        <v>941725</v>
      </c>
      <c r="F4" s="5">
        <f t="shared" si="0"/>
        <v>340315</v>
      </c>
      <c r="G4" s="5">
        <f t="shared" si="0"/>
        <v>1289253</v>
      </c>
      <c r="H4" s="5">
        <f t="shared" si="0"/>
        <v>203706</v>
      </c>
      <c r="I4" s="5">
        <f t="shared" si="0"/>
        <v>21867</v>
      </c>
      <c r="J4" s="6">
        <f t="shared" ref="J4:J9" si="1">SUM(E4:I4)</f>
        <v>2796866</v>
      </c>
      <c r="K4" s="5">
        <f>K6+K39+K58+K85+K96+K109+K116+K135+K148+K159+K194+K243+K268+K289</f>
        <v>576847</v>
      </c>
      <c r="L4" s="5">
        <f>L6+L39+L58+L85+L96+L109+L116+L135+L148+L159+L194+L243+L268+L289</f>
        <v>0</v>
      </c>
      <c r="M4" s="5">
        <f>SUM(K4:L4)</f>
        <v>576847</v>
      </c>
      <c r="N4" s="5">
        <f>N6+N39+N58+N85+N96+N109+N116+N135+N148+N159+N194+N243+N268+N289</f>
        <v>0</v>
      </c>
      <c r="O4" s="7">
        <f>O6+O39+O58+O85+O96+O109+O116+O135+O148+O159+O194+O243+O268+O289</f>
        <v>176042</v>
      </c>
      <c r="P4" s="7">
        <f>SUM(N4:O4)</f>
        <v>176042</v>
      </c>
      <c r="Q4" s="8">
        <f>P4+M4+J4</f>
        <v>3549755</v>
      </c>
      <c r="R4" s="107"/>
      <c r="T4" s="10"/>
    </row>
    <row r="5" spans="1:20" ht="15" thickBot="1" x14ac:dyDescent="0.35">
      <c r="A5" s="147"/>
      <c r="B5" s="148"/>
      <c r="C5" s="12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K7+K40+K59+K86+K97+K110+K117+K136+K149+K160+K195+K244+K269+K290</f>
        <v>0</v>
      </c>
      <c r="L5" s="13">
        <f>L7+L40+L59+L86+L97+L110+L117+L136+L149+L160+L195+L244+L269+L290</f>
        <v>0</v>
      </c>
      <c r="M5" s="13">
        <f>SUM(K5:L5)</f>
        <v>0</v>
      </c>
      <c r="N5" s="13">
        <f>N7+N40+N59+N86+N97+N110+N117+N136+N149+N160+N195+N244+N269+N290</f>
        <v>0</v>
      </c>
      <c r="O5" s="13">
        <f>O7+O40+O59+O86+O97+O110+O117+O136+O149+O160+O195+O244+O269+O290</f>
        <v>0</v>
      </c>
      <c r="P5" s="14">
        <f>SUM(N5:O5)</f>
        <v>0</v>
      </c>
      <c r="Q5" s="15">
        <f>P5+M5+J5</f>
        <v>0</v>
      </c>
      <c r="R5" s="107"/>
    </row>
    <row r="6" spans="1:20" x14ac:dyDescent="0.3">
      <c r="A6" s="120" t="s">
        <v>8</v>
      </c>
      <c r="B6" s="121"/>
      <c r="C6" s="124" t="s">
        <v>9</v>
      </c>
      <c r="D6" s="126"/>
      <c r="E6" s="16">
        <f t="shared" ref="E6:I7" si="2">E8+E14+E16+E18+E20+E22+E34+E36</f>
        <v>29697</v>
      </c>
      <c r="F6" s="17">
        <f t="shared" si="2"/>
        <v>14176</v>
      </c>
      <c r="G6" s="17">
        <f t="shared" si="2"/>
        <v>83166</v>
      </c>
      <c r="H6" s="17">
        <f t="shared" si="2"/>
        <v>109</v>
      </c>
      <c r="I6" s="17">
        <f t="shared" si="2"/>
        <v>0</v>
      </c>
      <c r="J6" s="18">
        <f t="shared" si="1"/>
        <v>127148</v>
      </c>
      <c r="K6" s="16">
        <f>K8+K14+K16+K18+K20+K22+K34+K36</f>
        <v>5000</v>
      </c>
      <c r="L6" s="17">
        <f>L8+L14+L16+L18+L20+L22+L34+L36</f>
        <v>0</v>
      </c>
      <c r="M6" s="18">
        <f t="shared" ref="M6:M37" si="3">SUM(K6:L6)</f>
        <v>5000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132148</v>
      </c>
      <c r="R6" s="88"/>
    </row>
    <row r="7" spans="1:20" ht="14.4" thickBot="1" x14ac:dyDescent="0.35">
      <c r="A7" s="122"/>
      <c r="B7" s="123"/>
      <c r="C7" s="125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6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5" si="5">SUM(N8:O8)</f>
        <v>0</v>
      </c>
      <c r="Q8" s="20">
        <f t="shared" ref="Q8:Q37" si="6">P8+M8+J8</f>
        <v>61532</v>
      </c>
      <c r="R8" s="88"/>
    </row>
    <row r="9" spans="1:20" x14ac:dyDescent="0.3">
      <c r="A9" s="128"/>
      <c r="B9" s="129"/>
      <c r="C9" s="119"/>
      <c r="D9" s="130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28"/>
      <c r="B10" s="129" t="s">
        <v>12</v>
      </c>
      <c r="C10" s="119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7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28"/>
      <c r="B11" s="129"/>
      <c r="C11" s="119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28"/>
      <c r="B12" s="129" t="s">
        <v>14</v>
      </c>
      <c r="C12" s="119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28"/>
      <c r="B13" s="129"/>
      <c r="C13" s="119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28" t="s">
        <v>16</v>
      </c>
      <c r="B14" s="129"/>
      <c r="C14" s="119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28"/>
      <c r="B15" s="129"/>
      <c r="C15" s="119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28" t="s">
        <v>19</v>
      </c>
      <c r="B16" s="129"/>
      <c r="C16" s="119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28" t="s">
        <v>19</v>
      </c>
      <c r="S16" s="104">
        <f>Q16+Q18</f>
        <v>13020</v>
      </c>
    </row>
    <row r="17" spans="1:19" x14ac:dyDescent="0.3">
      <c r="A17" s="128"/>
      <c r="B17" s="129"/>
      <c r="C17" s="119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28"/>
      <c r="S17" s="105">
        <f>Q17+Q19</f>
        <v>0</v>
      </c>
    </row>
    <row r="18" spans="1:19" x14ac:dyDescent="0.3">
      <c r="A18" s="128" t="s">
        <v>19</v>
      </c>
      <c r="B18" s="129"/>
      <c r="C18" s="119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28"/>
      <c r="B19" s="129"/>
      <c r="C19" s="119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28" t="s">
        <v>24</v>
      </c>
      <c r="B20" s="129"/>
      <c r="C20" s="119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28"/>
      <c r="B21" s="129"/>
      <c r="C21" s="119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28" t="s">
        <v>27</v>
      </c>
      <c r="B22" s="129"/>
      <c r="C22" s="119" t="s">
        <v>28</v>
      </c>
      <c r="D22" s="130"/>
      <c r="E22" s="37">
        <f>E24+E26+E28+E30+E32</f>
        <v>0</v>
      </c>
      <c r="F22" s="38">
        <f>F24+F26+F28+F30+F32</f>
        <v>0</v>
      </c>
      <c r="G22" s="38">
        <f>G24+G26+G28+G30+G32</f>
        <v>39000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39000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1">
        <f>Q24+Q26+Q28+Q30+Q32</f>
        <v>39000</v>
      </c>
      <c r="R22" s="88"/>
    </row>
    <row r="23" spans="1:19" x14ac:dyDescent="0.3">
      <c r="A23" s="128"/>
      <c r="B23" s="129"/>
      <c r="C23" s="119"/>
      <c r="D23" s="13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  <c r="R23" s="88"/>
    </row>
    <row r="24" spans="1:19" ht="13.8" customHeight="1" x14ac:dyDescent="0.3">
      <c r="A24" s="128"/>
      <c r="B24" s="129" t="s">
        <v>29</v>
      </c>
      <c r="C24" s="113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28"/>
      <c r="B25" s="129"/>
      <c r="C25" s="114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28"/>
      <c r="B26" s="129" t="s">
        <v>29</v>
      </c>
      <c r="C26" s="119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28"/>
      <c r="B27" s="129"/>
      <c r="C27" s="119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28"/>
      <c r="B28" s="129" t="s">
        <v>32</v>
      </c>
      <c r="C28" s="113" t="s">
        <v>306</v>
      </c>
      <c r="D28" s="130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28"/>
      <c r="B29" s="129"/>
      <c r="C29" s="114"/>
      <c r="D29" s="130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28"/>
      <c r="B30" s="129" t="s">
        <v>300</v>
      </c>
      <c r="C30" s="119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x14ac:dyDescent="0.3">
      <c r="A31" s="128"/>
      <c r="B31" s="129"/>
      <c r="C31" s="119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x14ac:dyDescent="0.3">
      <c r="A32" s="128"/>
      <c r="B32" s="129" t="s">
        <v>287</v>
      </c>
      <c r="C32" s="119" t="s">
        <v>288</v>
      </c>
      <c r="D32" s="36" t="s">
        <v>30</v>
      </c>
      <c r="E32" s="37">
        <v>0</v>
      </c>
      <c r="F32" s="38">
        <v>0</v>
      </c>
      <c r="G32" s="38">
        <v>26000</v>
      </c>
      <c r="H32" s="38">
        <v>0</v>
      </c>
      <c r="I32" s="38">
        <v>0</v>
      </c>
      <c r="J32" s="39">
        <f t="shared" si="7"/>
        <v>26000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26000</v>
      </c>
      <c r="R32" s="88"/>
    </row>
    <row r="33" spans="1:18" x14ac:dyDescent="0.3">
      <c r="A33" s="128"/>
      <c r="B33" s="129"/>
      <c r="C33" s="119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hidden="1" x14ac:dyDescent="0.3">
      <c r="A34" s="128" t="s">
        <v>33</v>
      </c>
      <c r="B34" s="129"/>
      <c r="C34" s="119" t="s">
        <v>34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  <c r="R34" s="88"/>
    </row>
    <row r="35" spans="1:18" hidden="1" x14ac:dyDescent="0.3">
      <c r="A35" s="128"/>
      <c r="B35" s="129"/>
      <c r="C35" s="11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  <c r="R35" s="88"/>
    </row>
    <row r="36" spans="1:18" x14ac:dyDescent="0.3">
      <c r="A36" s="128" t="s">
        <v>35</v>
      </c>
      <c r="B36" s="129"/>
      <c r="C36" s="119" t="s">
        <v>36</v>
      </c>
      <c r="D36" s="13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  <c r="R36" s="88"/>
    </row>
    <row r="37" spans="1:18" ht="14.4" thickBot="1" x14ac:dyDescent="0.35">
      <c r="A37" s="133"/>
      <c r="B37" s="134"/>
      <c r="C37" s="135"/>
      <c r="D37" s="127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25">
        <f t="shared" si="6"/>
        <v>0</v>
      </c>
      <c r="R37" s="88"/>
    </row>
    <row r="38" spans="1:18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8"/>
    </row>
    <row r="39" spans="1:18" x14ac:dyDescent="0.3">
      <c r="A39" s="120" t="s">
        <v>37</v>
      </c>
      <c r="B39" s="121"/>
      <c r="C39" s="124" t="s">
        <v>38</v>
      </c>
      <c r="D39" s="126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15935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15935</v>
      </c>
      <c r="R39" s="88"/>
    </row>
    <row r="40" spans="1:18" ht="14.4" thickBot="1" x14ac:dyDescent="0.35">
      <c r="A40" s="122"/>
      <c r="B40" s="123"/>
      <c r="C40" s="125"/>
      <c r="D40" s="127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  <c r="R40" s="88"/>
    </row>
    <row r="41" spans="1:18" x14ac:dyDescent="0.3">
      <c r="A41" s="116" t="s">
        <v>39</v>
      </c>
      <c r="B41" s="116"/>
      <c r="C41" s="114" t="s">
        <v>40</v>
      </c>
      <c r="D41" s="49" t="s">
        <v>41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  <c r="R41" s="88"/>
    </row>
    <row r="42" spans="1:18" x14ac:dyDescent="0.3">
      <c r="A42" s="129"/>
      <c r="B42" s="129"/>
      <c r="C42" s="119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  <c r="R42" s="88"/>
    </row>
    <row r="43" spans="1:18" x14ac:dyDescent="0.3">
      <c r="A43" s="129" t="s">
        <v>42</v>
      </c>
      <c r="B43" s="129"/>
      <c r="C43" s="119" t="s">
        <v>43</v>
      </c>
      <c r="D43" s="130"/>
      <c r="E43" s="37">
        <f t="shared" ref="E43:P43" si="15">E45+E47</f>
        <v>0</v>
      </c>
      <c r="F43" s="38">
        <v>235</v>
      </c>
      <c r="G43" s="38">
        <v>1300</v>
      </c>
      <c r="H43" s="38">
        <f t="shared" si="15"/>
        <v>0</v>
      </c>
      <c r="I43" s="38">
        <f t="shared" si="15"/>
        <v>0</v>
      </c>
      <c r="J43" s="29">
        <f t="shared" si="11"/>
        <v>1535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1535</v>
      </c>
      <c r="R43" s="88"/>
    </row>
    <row r="44" spans="1:18" x14ac:dyDescent="0.3">
      <c r="A44" s="129"/>
      <c r="B44" s="129"/>
      <c r="C44" s="119"/>
      <c r="D44" s="130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  <c r="R44" s="88"/>
    </row>
    <row r="45" spans="1:18" hidden="1" x14ac:dyDescent="0.3">
      <c r="A45" s="129"/>
      <c r="B45" s="129" t="s">
        <v>44</v>
      </c>
      <c r="C45" s="119" t="s">
        <v>45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  <c r="R45" s="88"/>
    </row>
    <row r="46" spans="1:18" hidden="1" x14ac:dyDescent="0.3">
      <c r="A46" s="129"/>
      <c r="B46" s="129"/>
      <c r="C46" s="11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  <c r="R46" s="88"/>
    </row>
    <row r="47" spans="1:18" hidden="1" x14ac:dyDescent="0.3">
      <c r="A47" s="129"/>
      <c r="B47" s="129" t="s">
        <v>46</v>
      </c>
      <c r="C47" s="119" t="s">
        <v>47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  <c r="R47" s="88"/>
    </row>
    <row r="48" spans="1:18" hidden="1" x14ac:dyDescent="0.3">
      <c r="A48" s="129"/>
      <c r="B48" s="129"/>
      <c r="C48" s="11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  <c r="R48" s="88"/>
    </row>
    <row r="49" spans="1:19" x14ac:dyDescent="0.3">
      <c r="A49" s="129" t="s">
        <v>48</v>
      </c>
      <c r="B49" s="129"/>
      <c r="C49" s="119" t="s">
        <v>49</v>
      </c>
      <c r="D49" s="36" t="s">
        <v>41</v>
      </c>
      <c r="E49" s="37">
        <v>0</v>
      </c>
      <c r="F49" s="38">
        <v>0</v>
      </c>
      <c r="G49" s="38">
        <v>300</v>
      </c>
      <c r="H49" s="38">
        <v>0</v>
      </c>
      <c r="I49" s="38">
        <v>0</v>
      </c>
      <c r="J49" s="29">
        <f t="shared" si="11"/>
        <v>300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300</v>
      </c>
      <c r="R49" s="129" t="s">
        <v>48</v>
      </c>
      <c r="S49" s="104">
        <f>Q49+Q51</f>
        <v>5300</v>
      </c>
    </row>
    <row r="50" spans="1:19" x14ac:dyDescent="0.3">
      <c r="A50" s="129"/>
      <c r="B50" s="129"/>
      <c r="C50" s="119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  <c r="R50" s="129"/>
      <c r="S50" s="105">
        <f>Q50+Q52</f>
        <v>0</v>
      </c>
    </row>
    <row r="51" spans="1:19" x14ac:dyDescent="0.3">
      <c r="A51" s="129" t="s">
        <v>48</v>
      </c>
      <c r="B51" s="129"/>
      <c r="C51" s="119" t="s">
        <v>50</v>
      </c>
      <c r="D51" s="36" t="s">
        <v>51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  <c r="R51" s="88"/>
    </row>
    <row r="52" spans="1:19" x14ac:dyDescent="0.3">
      <c r="A52" s="129"/>
      <c r="B52" s="129"/>
      <c r="C52" s="119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  <c r="R52" s="88"/>
    </row>
    <row r="53" spans="1:19" x14ac:dyDescent="0.3">
      <c r="A53" s="129" t="s">
        <v>52</v>
      </c>
      <c r="B53" s="129"/>
      <c r="C53" s="119" t="s">
        <v>53</v>
      </c>
      <c r="D53" s="36" t="s">
        <v>41</v>
      </c>
      <c r="E53" s="37">
        <v>0</v>
      </c>
      <c r="F53" s="38">
        <v>0</v>
      </c>
      <c r="G53" s="38">
        <v>4500</v>
      </c>
      <c r="H53" s="38">
        <v>0</v>
      </c>
      <c r="I53" s="38">
        <v>0</v>
      </c>
      <c r="J53" s="29">
        <f t="shared" si="11"/>
        <v>4500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4500</v>
      </c>
      <c r="R53" s="88"/>
    </row>
    <row r="54" spans="1:19" x14ac:dyDescent="0.3">
      <c r="A54" s="129"/>
      <c r="B54" s="129"/>
      <c r="C54" s="119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  <c r="R54" s="88"/>
    </row>
    <row r="55" spans="1:19" x14ac:dyDescent="0.3">
      <c r="A55" s="129" t="s">
        <v>54</v>
      </c>
      <c r="B55" s="129"/>
      <c r="C55" s="119" t="s">
        <v>55</v>
      </c>
      <c r="D55" s="36" t="s">
        <v>56</v>
      </c>
      <c r="E55" s="37">
        <v>0</v>
      </c>
      <c r="F55" s="38">
        <v>0</v>
      </c>
      <c r="G55" s="38">
        <v>1600</v>
      </c>
      <c r="H55" s="38">
        <v>0</v>
      </c>
      <c r="I55" s="38">
        <v>0</v>
      </c>
      <c r="J55" s="29">
        <f t="shared" si="11"/>
        <v>1600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1600</v>
      </c>
      <c r="R55" s="88"/>
    </row>
    <row r="56" spans="1:19" ht="14.4" thickBot="1" x14ac:dyDescent="0.35">
      <c r="A56" s="134"/>
      <c r="B56" s="134"/>
      <c r="C56" s="135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  <c r="R56" s="88"/>
    </row>
    <row r="57" spans="1:19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8"/>
    </row>
    <row r="58" spans="1:19" x14ac:dyDescent="0.3">
      <c r="A58" s="120" t="s">
        <v>57</v>
      </c>
      <c r="B58" s="121"/>
      <c r="C58" s="124" t="s">
        <v>58</v>
      </c>
      <c r="D58" s="126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68684</v>
      </c>
      <c r="H58" s="17">
        <f>H60+H62+H64+H66+H68+H70+H72+H74+H76+H78+H80+H82</f>
        <v>0</v>
      </c>
      <c r="I58" s="17">
        <f>I60+I62+I64+I66+I68+I70+I72+I74+I76+I78+I80+I82</f>
        <v>1</v>
      </c>
      <c r="J58" s="19">
        <f t="shared" ref="J58:J83" si="16">SUM(E58:I58)</f>
        <v>69078</v>
      </c>
      <c r="K58" s="52">
        <f>K60+K62+K64+K66+K68+K70+K72+K74+K76+K78+K80+K82</f>
        <v>11766</v>
      </c>
      <c r="L58" s="17">
        <f>L60+L62+L64+L66+L68+L70+L72+L74+L76+L78+L80+L82</f>
        <v>0</v>
      </c>
      <c r="M58" s="19">
        <f t="shared" ref="M58:M83" si="17">SUM(K58:L58)</f>
        <v>11766</v>
      </c>
      <c r="N58" s="52">
        <f>N60+N62+N64+N66+N68+N70+N72+N74+N76+N78+N80+N82</f>
        <v>0</v>
      </c>
      <c r="O58" s="17">
        <f>O60+O62+O64+O66+O68+O70+O72+O74+O76+O78+O80+O82</f>
        <v>0</v>
      </c>
      <c r="P58" s="19">
        <f t="shared" ref="P58:P83" si="18">SUM(N58:O58)</f>
        <v>0</v>
      </c>
      <c r="Q58" s="20">
        <f t="shared" ref="Q58:Q83" si="19">P58+M58+J58</f>
        <v>80844</v>
      </c>
      <c r="R58" s="88"/>
    </row>
    <row r="59" spans="1:19" ht="14.4" thickBot="1" x14ac:dyDescent="0.35">
      <c r="A59" s="122"/>
      <c r="B59" s="123"/>
      <c r="C59" s="125"/>
      <c r="D59" s="127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0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0</v>
      </c>
      <c r="P59" s="24">
        <f t="shared" si="18"/>
        <v>0</v>
      </c>
      <c r="Q59" s="25">
        <f t="shared" si="19"/>
        <v>0</v>
      </c>
      <c r="R59" s="88"/>
    </row>
    <row r="60" spans="1:19" x14ac:dyDescent="0.3">
      <c r="A60" s="116" t="s">
        <v>59</v>
      </c>
      <c r="B60" s="116"/>
      <c r="C60" s="114" t="s">
        <v>245</v>
      </c>
      <c r="D60" s="49" t="s">
        <v>41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  <c r="R60" s="88"/>
    </row>
    <row r="61" spans="1:19" x14ac:dyDescent="0.3">
      <c r="A61" s="129"/>
      <c r="B61" s="129"/>
      <c r="C61" s="119"/>
      <c r="D61" s="36"/>
      <c r="E61" s="42"/>
      <c r="F61" s="43"/>
      <c r="G61" s="43"/>
      <c r="H61" s="43"/>
      <c r="I61" s="43"/>
      <c r="J61" s="34">
        <f t="shared" si="16"/>
        <v>0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0</v>
      </c>
      <c r="R61" s="88"/>
    </row>
    <row r="62" spans="1:19" x14ac:dyDescent="0.3">
      <c r="A62" s="129" t="s">
        <v>60</v>
      </c>
      <c r="B62" s="129"/>
      <c r="C62" s="119" t="s">
        <v>61</v>
      </c>
      <c r="D62" s="36" t="s">
        <v>41</v>
      </c>
      <c r="E62" s="37">
        <v>0</v>
      </c>
      <c r="F62" s="38">
        <v>0</v>
      </c>
      <c r="G62" s="38">
        <v>27500</v>
      </c>
      <c r="H62" s="38">
        <v>0</v>
      </c>
      <c r="I62" s="38">
        <v>0</v>
      </c>
      <c r="J62" s="29">
        <f>SUM(E62:I62)</f>
        <v>27500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27500</v>
      </c>
      <c r="R62" s="88"/>
    </row>
    <row r="63" spans="1:19" x14ac:dyDescent="0.3">
      <c r="A63" s="129"/>
      <c r="B63" s="129"/>
      <c r="C63" s="119"/>
      <c r="D63" s="36"/>
      <c r="E63" s="42"/>
      <c r="F63" s="43"/>
      <c r="G63" s="43"/>
      <c r="H63" s="43"/>
      <c r="I63" s="43"/>
      <c r="J63" s="34">
        <f t="shared" si="16"/>
        <v>0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0</v>
      </c>
      <c r="R63" s="88"/>
    </row>
    <row r="64" spans="1:19" ht="13.8" hidden="1" customHeight="1" x14ac:dyDescent="0.3">
      <c r="A64" s="129" t="s">
        <v>62</v>
      </c>
      <c r="B64" s="129"/>
      <c r="C64" s="113" t="s">
        <v>246</v>
      </c>
      <c r="D64" s="36" t="s">
        <v>63</v>
      </c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29">
        <f>SUM(E64:I64)</f>
        <v>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0</v>
      </c>
      <c r="R64" s="88"/>
    </row>
    <row r="65" spans="1:19" hidden="1" x14ac:dyDescent="0.3">
      <c r="A65" s="129"/>
      <c r="B65" s="129"/>
      <c r="C65" s="114"/>
      <c r="D65" s="36"/>
      <c r="E65" s="42"/>
      <c r="F65" s="43"/>
      <c r="G65" s="43"/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  <c r="R65" s="88"/>
    </row>
    <row r="66" spans="1:19" x14ac:dyDescent="0.3">
      <c r="A66" s="129" t="s">
        <v>62</v>
      </c>
      <c r="B66" s="129"/>
      <c r="C66" s="119" t="s">
        <v>248</v>
      </c>
      <c r="D66" s="36" t="s">
        <v>26</v>
      </c>
      <c r="E66" s="37">
        <v>0</v>
      </c>
      <c r="F66" s="38">
        <v>0</v>
      </c>
      <c r="G66" s="38">
        <v>20</v>
      </c>
      <c r="H66" s="38">
        <v>0</v>
      </c>
      <c r="I66" s="38">
        <v>0</v>
      </c>
      <c r="J66" s="29">
        <f>SUM(E66:I66)</f>
        <v>20</v>
      </c>
      <c r="K66" s="44">
        <v>10000</v>
      </c>
      <c r="L66" s="38">
        <v>0</v>
      </c>
      <c r="M66" s="40">
        <f>SUM(K66:L66)</f>
        <v>10000</v>
      </c>
      <c r="N66" s="44">
        <v>0</v>
      </c>
      <c r="O66" s="38">
        <v>0</v>
      </c>
      <c r="P66" s="40">
        <f t="shared" si="18"/>
        <v>0</v>
      </c>
      <c r="Q66" s="41">
        <f>P66+M66+J66</f>
        <v>10020</v>
      </c>
      <c r="R66" s="129" t="s">
        <v>62</v>
      </c>
      <c r="S66" s="104">
        <f>Q66+Q68</f>
        <v>15864</v>
      </c>
    </row>
    <row r="67" spans="1:19" x14ac:dyDescent="0.3">
      <c r="A67" s="129"/>
      <c r="B67" s="129"/>
      <c r="C67" s="119"/>
      <c r="D67" s="36"/>
      <c r="E67" s="42"/>
      <c r="F67" s="43"/>
      <c r="G67" s="43"/>
      <c r="H67" s="43"/>
      <c r="I67" s="43"/>
      <c r="J67" s="34">
        <f>SUM(E67:I67)</f>
        <v>0</v>
      </c>
      <c r="K67" s="55"/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  <c r="R67" s="129"/>
      <c r="S67" s="105">
        <f>Q67+Q69</f>
        <v>0</v>
      </c>
    </row>
    <row r="68" spans="1:19" ht="13.8" customHeight="1" x14ac:dyDescent="0.3">
      <c r="A68" s="129" t="s">
        <v>62</v>
      </c>
      <c r="B68" s="129"/>
      <c r="C68" s="113" t="s">
        <v>307</v>
      </c>
      <c r="D68" s="36" t="s">
        <v>63</v>
      </c>
      <c r="E68" s="37">
        <v>0</v>
      </c>
      <c r="F68" s="38">
        <v>0</v>
      </c>
      <c r="G68" s="38">
        <v>5844</v>
      </c>
      <c r="H68" s="38">
        <v>0</v>
      </c>
      <c r="I68" s="38">
        <v>0</v>
      </c>
      <c r="J68" s="29">
        <f>SUM(E68:I68)</f>
        <v>5844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5844</v>
      </c>
      <c r="R68" s="88"/>
    </row>
    <row r="69" spans="1:19" x14ac:dyDescent="0.3">
      <c r="A69" s="129"/>
      <c r="B69" s="129"/>
      <c r="C69" s="114"/>
      <c r="D69" s="36"/>
      <c r="E69" s="42"/>
      <c r="F69" s="43"/>
      <c r="G69" s="43"/>
      <c r="H69" s="43"/>
      <c r="I69" s="43"/>
      <c r="J69" s="34">
        <f t="shared" si="16"/>
        <v>0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0</v>
      </c>
      <c r="R69" s="88"/>
    </row>
    <row r="70" spans="1:19" hidden="1" x14ac:dyDescent="0.3">
      <c r="A70" s="129" t="s">
        <v>62</v>
      </c>
      <c r="B70" s="129"/>
      <c r="C70" s="119" t="s">
        <v>247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  <c r="R70" s="88"/>
    </row>
    <row r="71" spans="1:19" hidden="1" x14ac:dyDescent="0.3">
      <c r="A71" s="129"/>
      <c r="B71" s="129"/>
      <c r="C71" s="119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  <c r="R71" s="88"/>
    </row>
    <row r="72" spans="1:19" hidden="1" x14ac:dyDescent="0.3">
      <c r="A72" s="115" t="s">
        <v>62</v>
      </c>
      <c r="B72" s="115"/>
      <c r="C72" s="113" t="s">
        <v>249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18"/>
        <v>0</v>
      </c>
      <c r="Q72" s="41">
        <f t="shared" si="19"/>
        <v>0</v>
      </c>
      <c r="R72" s="88"/>
    </row>
    <row r="73" spans="1:19" hidden="1" x14ac:dyDescent="0.3">
      <c r="A73" s="116"/>
      <c r="B73" s="116"/>
      <c r="C73" s="114"/>
      <c r="D73" s="36"/>
      <c r="E73" s="42"/>
      <c r="F73" s="43"/>
      <c r="G73" s="43"/>
      <c r="H73" s="43"/>
      <c r="I73" s="43"/>
      <c r="J73" s="34">
        <f t="shared" si="16"/>
        <v>0</v>
      </c>
      <c r="K73" s="55"/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  <c r="R73" s="88"/>
    </row>
    <row r="74" spans="1:19" x14ac:dyDescent="0.3">
      <c r="A74" s="129" t="s">
        <v>64</v>
      </c>
      <c r="B74" s="129"/>
      <c r="C74" s="119" t="s">
        <v>65</v>
      </c>
      <c r="D74" s="36" t="s">
        <v>66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  <c r="R74" s="88"/>
    </row>
    <row r="75" spans="1:19" x14ac:dyDescent="0.3">
      <c r="A75" s="129"/>
      <c r="B75" s="129"/>
      <c r="C75" s="119"/>
      <c r="D75" s="36"/>
      <c r="E75" s="42"/>
      <c r="F75" s="43"/>
      <c r="G75" s="43"/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  <c r="R75" s="88"/>
    </row>
    <row r="76" spans="1:19" x14ac:dyDescent="0.3">
      <c r="A76" s="129" t="s">
        <v>67</v>
      </c>
      <c r="B76" s="129"/>
      <c r="C76" s="119" t="s">
        <v>68</v>
      </c>
      <c r="D76" s="36" t="s">
        <v>41</v>
      </c>
      <c r="E76" s="37">
        <v>0</v>
      </c>
      <c r="F76" s="38">
        <v>0</v>
      </c>
      <c r="G76" s="38">
        <v>250</v>
      </c>
      <c r="H76" s="38">
        <v>0</v>
      </c>
      <c r="I76" s="38">
        <v>0</v>
      </c>
      <c r="J76" s="29">
        <f>SUM(E76:I76)</f>
        <v>250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250</v>
      </c>
      <c r="R76" s="88"/>
    </row>
    <row r="77" spans="1:19" x14ac:dyDescent="0.3">
      <c r="A77" s="129"/>
      <c r="B77" s="129"/>
      <c r="C77" s="119"/>
      <c r="D77" s="36"/>
      <c r="E77" s="42"/>
      <c r="F77" s="43"/>
      <c r="G77" s="43"/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  <c r="R77" s="88"/>
    </row>
    <row r="78" spans="1:19" x14ac:dyDescent="0.3">
      <c r="A78" s="129" t="s">
        <v>69</v>
      </c>
      <c r="B78" s="129"/>
      <c r="C78" s="119" t="s">
        <v>70</v>
      </c>
      <c r="D78" s="36" t="s">
        <v>41</v>
      </c>
      <c r="E78" s="37">
        <v>0</v>
      </c>
      <c r="F78" s="38">
        <v>0</v>
      </c>
      <c r="G78" s="38">
        <v>15700</v>
      </c>
      <c r="H78" s="38">
        <v>0</v>
      </c>
      <c r="I78" s="38">
        <v>1</v>
      </c>
      <c r="J78" s="29">
        <f>SUM(E78:I78)</f>
        <v>15701</v>
      </c>
      <c r="K78" s="44">
        <v>1766</v>
      </c>
      <c r="L78" s="38">
        <v>0</v>
      </c>
      <c r="M78" s="40">
        <f>SUM(K78:L78)</f>
        <v>1766</v>
      </c>
      <c r="N78" s="44">
        <v>0</v>
      </c>
      <c r="O78" s="38">
        <v>0</v>
      </c>
      <c r="P78" s="40">
        <f t="shared" si="18"/>
        <v>0</v>
      </c>
      <c r="Q78" s="41">
        <f t="shared" si="19"/>
        <v>17467</v>
      </c>
      <c r="R78" s="129" t="s">
        <v>69</v>
      </c>
      <c r="S78" s="104">
        <f>Q78+Q80</f>
        <v>20567</v>
      </c>
    </row>
    <row r="79" spans="1:19" x14ac:dyDescent="0.3">
      <c r="A79" s="129"/>
      <c r="B79" s="129"/>
      <c r="C79" s="119"/>
      <c r="D79" s="36"/>
      <c r="E79" s="42"/>
      <c r="F79" s="43"/>
      <c r="G79" s="43"/>
      <c r="H79" s="43"/>
      <c r="I79" s="43"/>
      <c r="J79" s="34">
        <f t="shared" si="16"/>
        <v>0</v>
      </c>
      <c r="K79" s="55"/>
      <c r="L79" s="43"/>
      <c r="M79" s="34">
        <f t="shared" si="17"/>
        <v>0</v>
      </c>
      <c r="N79" s="55"/>
      <c r="O79" s="43"/>
      <c r="P79" s="34">
        <f t="shared" si="18"/>
        <v>0</v>
      </c>
      <c r="Q79" s="35">
        <f t="shared" si="19"/>
        <v>0</v>
      </c>
      <c r="R79" s="129"/>
      <c r="S79" s="105">
        <f>Q79+Q81</f>
        <v>0</v>
      </c>
    </row>
    <row r="80" spans="1:19" x14ac:dyDescent="0.3">
      <c r="A80" s="129" t="s">
        <v>69</v>
      </c>
      <c r="B80" s="129"/>
      <c r="C80" s="119" t="s">
        <v>71</v>
      </c>
      <c r="D80" s="36" t="s">
        <v>72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3100</v>
      </c>
      <c r="R80" s="88"/>
    </row>
    <row r="81" spans="1:19" x14ac:dyDescent="0.3">
      <c r="A81" s="129"/>
      <c r="B81" s="129"/>
      <c r="C81" s="119" t="s">
        <v>73</v>
      </c>
      <c r="D81" s="36"/>
      <c r="E81" s="42"/>
      <c r="F81" s="43"/>
      <c r="G81" s="43"/>
      <c r="H81" s="43"/>
      <c r="I81" s="43"/>
      <c r="J81" s="34">
        <f t="shared" si="16"/>
        <v>0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0</v>
      </c>
      <c r="R81" s="88"/>
    </row>
    <row r="82" spans="1:19" hidden="1" x14ac:dyDescent="0.3">
      <c r="A82" s="129" t="s">
        <v>69</v>
      </c>
      <c r="B82" s="129"/>
      <c r="C82" s="119" t="s">
        <v>73</v>
      </c>
      <c r="D82" s="36" t="s">
        <v>72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  <c r="R82" s="88"/>
    </row>
    <row r="83" spans="1:19" ht="14.4" hidden="1" thickBot="1" x14ac:dyDescent="0.35">
      <c r="A83" s="134"/>
      <c r="B83" s="134"/>
      <c r="C83" s="135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  <c r="R83" s="88"/>
    </row>
    <row r="84" spans="1:19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8"/>
    </row>
    <row r="85" spans="1:19" x14ac:dyDescent="0.3">
      <c r="A85" s="120" t="s">
        <v>74</v>
      </c>
      <c r="B85" s="121"/>
      <c r="C85" s="124" t="s">
        <v>75</v>
      </c>
      <c r="D85" s="126"/>
      <c r="E85" s="16">
        <f>E87+E89+E91+E93</f>
        <v>4476</v>
      </c>
      <c r="F85" s="16">
        <f t="shared" ref="F85:H85" si="20">F87+F89+F91+F93</f>
        <v>3066</v>
      </c>
      <c r="G85" s="16">
        <f t="shared" si="20"/>
        <v>11491</v>
      </c>
      <c r="H85" s="16">
        <f t="shared" si="20"/>
        <v>8</v>
      </c>
      <c r="I85" s="16">
        <f>I87+I89+I91+I93</f>
        <v>0</v>
      </c>
      <c r="J85" s="19">
        <f t="shared" ref="J85:J94" si="21">SUM(E85:I85)</f>
        <v>19041</v>
      </c>
      <c r="K85" s="16">
        <f>K87+K89+K91+K93</f>
        <v>0</v>
      </c>
      <c r="L85" s="17">
        <f>L87+L89+L91+L93</f>
        <v>0</v>
      </c>
      <c r="M85" s="19">
        <f t="shared" ref="M85:M94" si="22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23">SUM(N85:O85)</f>
        <v>0</v>
      </c>
      <c r="Q85" s="20">
        <f>P85+M85+J85</f>
        <v>19041</v>
      </c>
      <c r="R85" s="88"/>
    </row>
    <row r="86" spans="1:19" ht="14.4" thickBot="1" x14ac:dyDescent="0.35">
      <c r="A86" s="122"/>
      <c r="B86" s="123"/>
      <c r="C86" s="125"/>
      <c r="D86" s="127"/>
      <c r="E86" s="21">
        <f t="shared" ref="E86:I86" si="24">E88+D90+E92+E94</f>
        <v>0</v>
      </c>
      <c r="F86" s="22">
        <f t="shared" si="24"/>
        <v>0</v>
      </c>
      <c r="G86" s="22">
        <f t="shared" si="24"/>
        <v>0</v>
      </c>
      <c r="H86" s="22">
        <f t="shared" si="24"/>
        <v>0</v>
      </c>
      <c r="I86" s="22">
        <f t="shared" si="24"/>
        <v>0</v>
      </c>
      <c r="J86" s="24">
        <f t="shared" si="21"/>
        <v>0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5">P86+M86+J86</f>
        <v>0</v>
      </c>
      <c r="R86" s="88"/>
    </row>
    <row r="87" spans="1:19" x14ac:dyDescent="0.3">
      <c r="A87" s="116" t="s">
        <v>76</v>
      </c>
      <c r="B87" s="116"/>
      <c r="C87" s="114" t="s">
        <v>77</v>
      </c>
      <c r="D87" s="49" t="s">
        <v>78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44">
        <v>0</v>
      </c>
      <c r="O87" s="38">
        <v>0</v>
      </c>
      <c r="P87" s="40">
        <f t="shared" si="23"/>
        <v>0</v>
      </c>
      <c r="Q87" s="41">
        <f t="shared" si="25"/>
        <v>5340</v>
      </c>
      <c r="R87" s="88"/>
    </row>
    <row r="88" spans="1:19" x14ac:dyDescent="0.3">
      <c r="A88" s="129"/>
      <c r="B88" s="129"/>
      <c r="C88" s="119"/>
      <c r="D88" s="36"/>
      <c r="E88" s="42"/>
      <c r="F88" s="43"/>
      <c r="G88" s="43"/>
      <c r="H88" s="43"/>
      <c r="I88" s="43"/>
      <c r="J88" s="34">
        <f t="shared" si="21"/>
        <v>0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5"/>
        <v>0</v>
      </c>
      <c r="R88" s="88"/>
    </row>
    <row r="89" spans="1:19" x14ac:dyDescent="0.3">
      <c r="A89" s="115" t="s">
        <v>79</v>
      </c>
      <c r="B89" s="115"/>
      <c r="C89" s="113" t="s">
        <v>80</v>
      </c>
      <c r="D89" s="103"/>
      <c r="E89" s="37">
        <v>1036</v>
      </c>
      <c r="F89" s="38">
        <v>362</v>
      </c>
      <c r="G89" s="38">
        <v>300</v>
      </c>
      <c r="H89" s="38">
        <v>0</v>
      </c>
      <c r="I89" s="38">
        <v>0</v>
      </c>
      <c r="J89" s="29">
        <f>SUM(D89:H89)</f>
        <v>1698</v>
      </c>
      <c r="K89" s="44">
        <v>0</v>
      </c>
      <c r="L89" s="38">
        <v>0</v>
      </c>
      <c r="M89" s="29">
        <f>SUM(K89:L89)</f>
        <v>0</v>
      </c>
      <c r="N89" s="44">
        <v>0</v>
      </c>
      <c r="O89" s="38">
        <v>0</v>
      </c>
      <c r="P89" s="29">
        <f>SUM(N89:O89)</f>
        <v>0</v>
      </c>
      <c r="Q89" s="41">
        <f>P89+M89+J89</f>
        <v>1698</v>
      </c>
      <c r="R89" s="129" t="s">
        <v>79</v>
      </c>
      <c r="S89" s="104">
        <f>Q89+Q91</f>
        <v>1888</v>
      </c>
    </row>
    <row r="90" spans="1:19" x14ac:dyDescent="0.3">
      <c r="A90" s="116"/>
      <c r="B90" s="116"/>
      <c r="C90" s="114"/>
      <c r="D90" s="103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 t="shared" si="22"/>
        <v>0</v>
      </c>
      <c r="N90" s="55"/>
      <c r="O90" s="43"/>
      <c r="P90" s="34">
        <f t="shared" ref="P90" si="26">SUM(N90:O90)</f>
        <v>0</v>
      </c>
      <c r="Q90" s="35">
        <f t="shared" si="25"/>
        <v>0</v>
      </c>
      <c r="R90" s="129"/>
      <c r="S90" s="105">
        <f>Q90+Q92</f>
        <v>0</v>
      </c>
    </row>
    <row r="91" spans="1:19" x14ac:dyDescent="0.3">
      <c r="A91" s="115" t="s">
        <v>79</v>
      </c>
      <c r="B91" s="115"/>
      <c r="C91" s="113" t="s">
        <v>308</v>
      </c>
      <c r="D91" s="111"/>
      <c r="E91" s="37">
        <v>0</v>
      </c>
      <c r="F91" s="38">
        <v>0</v>
      </c>
      <c r="G91" s="38">
        <v>190</v>
      </c>
      <c r="H91" s="38">
        <v>0</v>
      </c>
      <c r="I91" s="38">
        <v>0</v>
      </c>
      <c r="J91" s="29">
        <f>SUM(E91:I91)</f>
        <v>190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5"/>
        <v>190</v>
      </c>
      <c r="R91" s="88"/>
    </row>
    <row r="92" spans="1:19" x14ac:dyDescent="0.3">
      <c r="A92" s="116"/>
      <c r="B92" s="116"/>
      <c r="C92" s="114"/>
      <c r="D92" s="112"/>
      <c r="E92" s="42"/>
      <c r="F92" s="43"/>
      <c r="G92" s="43"/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5"/>
        <v>0</v>
      </c>
      <c r="R92" s="88"/>
    </row>
    <row r="93" spans="1:19" x14ac:dyDescent="0.3">
      <c r="A93" s="129" t="s">
        <v>81</v>
      </c>
      <c r="B93" s="129"/>
      <c r="C93" s="119" t="s">
        <v>82</v>
      </c>
      <c r="D93" s="36" t="s">
        <v>23</v>
      </c>
      <c r="E93" s="37">
        <v>0</v>
      </c>
      <c r="F93" s="38">
        <v>1673</v>
      </c>
      <c r="G93" s="38">
        <v>10140</v>
      </c>
      <c r="H93" s="38">
        <v>0</v>
      </c>
      <c r="I93" s="38">
        <v>0</v>
      </c>
      <c r="J93" s="29">
        <f t="shared" si="21"/>
        <v>11813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5"/>
        <v>11813</v>
      </c>
      <c r="R93" s="88"/>
    </row>
    <row r="94" spans="1:19" ht="14.4" thickBot="1" x14ac:dyDescent="0.35">
      <c r="A94" s="134"/>
      <c r="B94" s="134"/>
      <c r="C94" s="135"/>
      <c r="D94" s="50"/>
      <c r="E94" s="51"/>
      <c r="F94" s="45"/>
      <c r="G94" s="45"/>
      <c r="H94" s="45"/>
      <c r="I94" s="45"/>
      <c r="J94" s="24">
        <f t="shared" si="21"/>
        <v>0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5"/>
        <v>0</v>
      </c>
      <c r="R94" s="88"/>
    </row>
    <row r="95" spans="1:19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8"/>
    </row>
    <row r="96" spans="1:19" x14ac:dyDescent="0.3">
      <c r="A96" s="120" t="s">
        <v>83</v>
      </c>
      <c r="B96" s="121"/>
      <c r="C96" s="124" t="s">
        <v>84</v>
      </c>
      <c r="D96" s="131"/>
      <c r="E96" s="16">
        <f t="shared" ref="E96:I97" si="27">E98+E100+E102+E104+E106</f>
        <v>88870</v>
      </c>
      <c r="F96" s="17">
        <f t="shared" si="27"/>
        <v>31083</v>
      </c>
      <c r="G96" s="17">
        <f t="shared" si="27"/>
        <v>32329</v>
      </c>
      <c r="H96" s="17">
        <f t="shared" si="27"/>
        <v>526</v>
      </c>
      <c r="I96" s="17">
        <f t="shared" si="27"/>
        <v>0</v>
      </c>
      <c r="J96" s="19">
        <f t="shared" ref="J96:J107" si="28">SUM(E96:I96)</f>
        <v>152808</v>
      </c>
      <c r="K96" s="52">
        <f>K98+K100+K102+K104+K106</f>
        <v>0</v>
      </c>
      <c r="L96" s="17">
        <f>L98+L100+L102+L104+L106</f>
        <v>0</v>
      </c>
      <c r="M96" s="19">
        <f t="shared" ref="M96:M107" si="29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0">SUM(N96:O96)</f>
        <v>0</v>
      </c>
      <c r="Q96" s="20">
        <f t="shared" ref="Q96:Q107" si="31">P96+M96+J96</f>
        <v>152808</v>
      </c>
      <c r="R96" s="88"/>
    </row>
    <row r="97" spans="1:18" ht="14.4" thickBot="1" x14ac:dyDescent="0.35">
      <c r="A97" s="122"/>
      <c r="B97" s="123"/>
      <c r="C97" s="125"/>
      <c r="D97" s="132"/>
      <c r="E97" s="21">
        <f t="shared" si="27"/>
        <v>0</v>
      </c>
      <c r="F97" s="22">
        <f t="shared" si="27"/>
        <v>0</v>
      </c>
      <c r="G97" s="22">
        <f t="shared" si="27"/>
        <v>0</v>
      </c>
      <c r="H97" s="22">
        <f t="shared" si="27"/>
        <v>0</v>
      </c>
      <c r="I97" s="22">
        <f t="shared" si="27"/>
        <v>0</v>
      </c>
      <c r="J97" s="24">
        <f t="shared" si="28"/>
        <v>0</v>
      </c>
      <c r="K97" s="53">
        <f>K99+K101+K103+K105+K107</f>
        <v>0</v>
      </c>
      <c r="L97" s="22">
        <f>L99+L101+L103+L105+L107</f>
        <v>0</v>
      </c>
      <c r="M97" s="24">
        <f t="shared" si="29"/>
        <v>0</v>
      </c>
      <c r="N97" s="53">
        <f>N99+N101+N103+N105+N107</f>
        <v>0</v>
      </c>
      <c r="O97" s="22">
        <f>O99+O101+O103+O105+O107</f>
        <v>0</v>
      </c>
      <c r="P97" s="24">
        <f t="shared" si="30"/>
        <v>0</v>
      </c>
      <c r="Q97" s="25">
        <f t="shared" si="31"/>
        <v>0</v>
      </c>
      <c r="R97" s="88"/>
    </row>
    <row r="98" spans="1:18" x14ac:dyDescent="0.3">
      <c r="A98" s="118" t="s">
        <v>85</v>
      </c>
      <c r="B98" s="116"/>
      <c r="C98" s="114" t="s">
        <v>86</v>
      </c>
      <c r="D98" s="58" t="s">
        <v>72</v>
      </c>
      <c r="E98" s="26">
        <v>65677</v>
      </c>
      <c r="F98" s="27">
        <v>23071</v>
      </c>
      <c r="G98" s="27">
        <v>13528</v>
      </c>
      <c r="H98" s="27">
        <v>217</v>
      </c>
      <c r="I98" s="27">
        <v>0</v>
      </c>
      <c r="J98" s="29">
        <f t="shared" si="28"/>
        <v>102493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0"/>
        <v>0</v>
      </c>
      <c r="Q98" s="30">
        <f t="shared" si="31"/>
        <v>102493</v>
      </c>
      <c r="R98" s="88"/>
    </row>
    <row r="99" spans="1:18" x14ac:dyDescent="0.3">
      <c r="A99" s="128"/>
      <c r="B99" s="129"/>
      <c r="C99" s="119"/>
      <c r="D99" s="59"/>
      <c r="E99" s="42"/>
      <c r="F99" s="43"/>
      <c r="G99" s="43"/>
      <c r="H99" s="43"/>
      <c r="I99" s="43"/>
      <c r="J99" s="34">
        <f t="shared" si="28"/>
        <v>0</v>
      </c>
      <c r="K99" s="55"/>
      <c r="L99" s="43"/>
      <c r="M99" s="34">
        <f t="shared" si="29"/>
        <v>0</v>
      </c>
      <c r="N99" s="55"/>
      <c r="O99" s="43"/>
      <c r="P99" s="34">
        <f t="shared" si="30"/>
        <v>0</v>
      </c>
      <c r="Q99" s="35">
        <f t="shared" si="31"/>
        <v>0</v>
      </c>
      <c r="R99" s="88"/>
    </row>
    <row r="100" spans="1:18" x14ac:dyDescent="0.3">
      <c r="A100" s="128" t="s">
        <v>87</v>
      </c>
      <c r="B100" s="129"/>
      <c r="C100" s="119" t="s">
        <v>88</v>
      </c>
      <c r="D100" s="59" t="s">
        <v>72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8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0"/>
        <v>0</v>
      </c>
      <c r="Q100" s="41">
        <f t="shared" si="31"/>
        <v>350</v>
      </c>
      <c r="R100" s="88"/>
    </row>
    <row r="101" spans="1:18" x14ac:dyDescent="0.3">
      <c r="A101" s="128"/>
      <c r="B101" s="129"/>
      <c r="C101" s="119"/>
      <c r="D101" s="59"/>
      <c r="E101" s="42"/>
      <c r="F101" s="43"/>
      <c r="G101" s="43"/>
      <c r="H101" s="43"/>
      <c r="I101" s="43"/>
      <c r="J101" s="34">
        <f t="shared" si="28"/>
        <v>0</v>
      </c>
      <c r="K101" s="55"/>
      <c r="L101" s="43"/>
      <c r="M101" s="34">
        <f t="shared" si="29"/>
        <v>0</v>
      </c>
      <c r="N101" s="55"/>
      <c r="O101" s="43"/>
      <c r="P101" s="34">
        <f t="shared" si="30"/>
        <v>0</v>
      </c>
      <c r="Q101" s="35">
        <f t="shared" si="31"/>
        <v>0</v>
      </c>
      <c r="R101" s="88"/>
    </row>
    <row r="102" spans="1:18" x14ac:dyDescent="0.3">
      <c r="A102" s="128" t="s">
        <v>89</v>
      </c>
      <c r="B102" s="129"/>
      <c r="C102" s="119" t="s">
        <v>250</v>
      </c>
      <c r="D102" s="59" t="s">
        <v>72</v>
      </c>
      <c r="E102" s="37">
        <v>23193</v>
      </c>
      <c r="F102" s="38">
        <v>6944</v>
      </c>
      <c r="G102" s="38">
        <v>3637</v>
      </c>
      <c r="H102" s="38">
        <v>309</v>
      </c>
      <c r="I102" s="38">
        <v>0</v>
      </c>
      <c r="J102" s="29">
        <f t="shared" si="28"/>
        <v>34083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0"/>
        <v>0</v>
      </c>
      <c r="Q102" s="41">
        <f t="shared" si="31"/>
        <v>34083</v>
      </c>
      <c r="R102" s="88"/>
    </row>
    <row r="103" spans="1:18" x14ac:dyDescent="0.3">
      <c r="A103" s="128"/>
      <c r="B103" s="129"/>
      <c r="C103" s="119"/>
      <c r="D103" s="59"/>
      <c r="E103" s="42"/>
      <c r="F103" s="43"/>
      <c r="G103" s="43"/>
      <c r="H103" s="43"/>
      <c r="I103" s="43"/>
      <c r="J103" s="34">
        <f t="shared" si="28"/>
        <v>0</v>
      </c>
      <c r="K103" s="55"/>
      <c r="L103" s="43"/>
      <c r="M103" s="34">
        <f t="shared" si="29"/>
        <v>0</v>
      </c>
      <c r="N103" s="55"/>
      <c r="O103" s="43"/>
      <c r="P103" s="34">
        <f t="shared" si="30"/>
        <v>0</v>
      </c>
      <c r="Q103" s="35">
        <f t="shared" si="31"/>
        <v>0</v>
      </c>
      <c r="R103" s="88"/>
    </row>
    <row r="104" spans="1:18" x14ac:dyDescent="0.3">
      <c r="A104" s="128" t="s">
        <v>90</v>
      </c>
      <c r="B104" s="129"/>
      <c r="C104" s="119" t="s">
        <v>91</v>
      </c>
      <c r="D104" s="59" t="s">
        <v>92</v>
      </c>
      <c r="E104" s="37">
        <v>0</v>
      </c>
      <c r="F104" s="38">
        <v>228</v>
      </c>
      <c r="G104" s="38">
        <v>464</v>
      </c>
      <c r="H104" s="38">
        <v>0</v>
      </c>
      <c r="I104" s="38">
        <v>0</v>
      </c>
      <c r="J104" s="29">
        <f t="shared" si="28"/>
        <v>692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0"/>
        <v>0</v>
      </c>
      <c r="Q104" s="41">
        <f t="shared" si="31"/>
        <v>692</v>
      </c>
      <c r="R104" s="88"/>
    </row>
    <row r="105" spans="1:18" x14ac:dyDescent="0.3">
      <c r="A105" s="128"/>
      <c r="B105" s="129"/>
      <c r="C105" s="119"/>
      <c r="D105" s="59"/>
      <c r="E105" s="42"/>
      <c r="F105" s="43"/>
      <c r="G105" s="43"/>
      <c r="H105" s="43"/>
      <c r="I105" s="43"/>
      <c r="J105" s="34">
        <f t="shared" si="28"/>
        <v>0</v>
      </c>
      <c r="K105" s="55"/>
      <c r="L105" s="43"/>
      <c r="M105" s="34">
        <f t="shared" si="29"/>
        <v>0</v>
      </c>
      <c r="N105" s="55"/>
      <c r="O105" s="43"/>
      <c r="P105" s="34">
        <f t="shared" si="30"/>
        <v>0</v>
      </c>
      <c r="Q105" s="35">
        <f t="shared" si="31"/>
        <v>0</v>
      </c>
      <c r="R105" s="88"/>
    </row>
    <row r="106" spans="1:18" x14ac:dyDescent="0.3">
      <c r="A106" s="128" t="s">
        <v>93</v>
      </c>
      <c r="B106" s="129"/>
      <c r="C106" s="119" t="s">
        <v>94</v>
      </c>
      <c r="D106" s="59" t="s">
        <v>95</v>
      </c>
      <c r="E106" s="37">
        <v>0</v>
      </c>
      <c r="F106" s="38">
        <v>840</v>
      </c>
      <c r="G106" s="38">
        <v>14350</v>
      </c>
      <c r="H106" s="38">
        <v>0</v>
      </c>
      <c r="I106" s="38">
        <v>0</v>
      </c>
      <c r="J106" s="29">
        <f t="shared" si="28"/>
        <v>15190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0"/>
        <v>0</v>
      </c>
      <c r="Q106" s="41">
        <f t="shared" si="31"/>
        <v>15190</v>
      </c>
      <c r="R106" s="88"/>
    </row>
    <row r="107" spans="1:18" ht="14.4" thickBot="1" x14ac:dyDescent="0.35">
      <c r="A107" s="133"/>
      <c r="B107" s="134"/>
      <c r="C107" s="135"/>
      <c r="D107" s="60"/>
      <c r="E107" s="51"/>
      <c r="F107" s="45"/>
      <c r="G107" s="45"/>
      <c r="H107" s="45"/>
      <c r="I107" s="45"/>
      <c r="J107" s="24">
        <f t="shared" si="28"/>
        <v>0</v>
      </c>
      <c r="K107" s="56"/>
      <c r="L107" s="45"/>
      <c r="M107" s="24">
        <f t="shared" si="29"/>
        <v>0</v>
      </c>
      <c r="N107" s="55"/>
      <c r="O107" s="43"/>
      <c r="P107" s="34">
        <f t="shared" si="30"/>
        <v>0</v>
      </c>
      <c r="Q107" s="35">
        <f t="shared" si="31"/>
        <v>0</v>
      </c>
      <c r="R107" s="88"/>
    </row>
    <row r="108" spans="1:18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8"/>
    </row>
    <row r="109" spans="1:18" x14ac:dyDescent="0.3">
      <c r="A109" s="120" t="s">
        <v>96</v>
      </c>
      <c r="B109" s="121"/>
      <c r="C109" s="124" t="s">
        <v>97</v>
      </c>
      <c r="D109" s="126"/>
      <c r="E109" s="16">
        <f>E111+E113</f>
        <v>0</v>
      </c>
      <c r="F109" s="17">
        <f t="shared" ref="E109:I110" si="32">F111+F113</f>
        <v>0</v>
      </c>
      <c r="G109" s="17">
        <f t="shared" si="32"/>
        <v>188705</v>
      </c>
      <c r="H109" s="17">
        <f t="shared" si="32"/>
        <v>0</v>
      </c>
      <c r="I109" s="17">
        <f t="shared" si="32"/>
        <v>0</v>
      </c>
      <c r="J109" s="19">
        <f t="shared" ref="J109:J114" si="33">SUM(E109:I109)</f>
        <v>188705</v>
      </c>
      <c r="K109" s="16">
        <f>K111+K113</f>
        <v>542081</v>
      </c>
      <c r="L109" s="17">
        <f>L111+L113</f>
        <v>0</v>
      </c>
      <c r="M109" s="19">
        <f t="shared" ref="M109:M114" si="34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5">SUM(N109:O109)</f>
        <v>0</v>
      </c>
      <c r="Q109" s="20">
        <f t="shared" ref="Q109:Q114" si="36">P109+M109+J109</f>
        <v>730786</v>
      </c>
      <c r="R109" s="88"/>
    </row>
    <row r="110" spans="1:18" ht="14.4" thickBot="1" x14ac:dyDescent="0.35">
      <c r="A110" s="122"/>
      <c r="B110" s="123"/>
      <c r="C110" s="125"/>
      <c r="D110" s="127"/>
      <c r="E110" s="21">
        <f t="shared" si="32"/>
        <v>0</v>
      </c>
      <c r="F110" s="22">
        <f t="shared" si="32"/>
        <v>0</v>
      </c>
      <c r="G110" s="22">
        <f t="shared" si="32"/>
        <v>0</v>
      </c>
      <c r="H110" s="22">
        <f t="shared" si="32"/>
        <v>0</v>
      </c>
      <c r="I110" s="22">
        <f t="shared" si="32"/>
        <v>0</v>
      </c>
      <c r="J110" s="24">
        <f t="shared" si="33"/>
        <v>0</v>
      </c>
      <c r="K110" s="21">
        <f>K112+K114</f>
        <v>0</v>
      </c>
      <c r="L110" s="22">
        <f>L112+L114</f>
        <v>0</v>
      </c>
      <c r="M110" s="24">
        <f t="shared" si="34"/>
        <v>0</v>
      </c>
      <c r="N110" s="53">
        <f>N112+N114</f>
        <v>0</v>
      </c>
      <c r="O110" s="22">
        <f>O112+O114</f>
        <v>0</v>
      </c>
      <c r="P110" s="24">
        <f t="shared" si="35"/>
        <v>0</v>
      </c>
      <c r="Q110" s="25">
        <f t="shared" si="36"/>
        <v>0</v>
      </c>
      <c r="R110" s="88"/>
    </row>
    <row r="111" spans="1:18" x14ac:dyDescent="0.3">
      <c r="A111" s="116" t="s">
        <v>98</v>
      </c>
      <c r="B111" s="116"/>
      <c r="C111" s="114" t="s">
        <v>99</v>
      </c>
      <c r="D111" s="49" t="s">
        <v>63</v>
      </c>
      <c r="E111" s="26">
        <v>0</v>
      </c>
      <c r="F111" s="27">
        <v>0</v>
      </c>
      <c r="G111" s="27">
        <v>184205</v>
      </c>
      <c r="H111" s="27">
        <v>0</v>
      </c>
      <c r="I111" s="27">
        <v>0</v>
      </c>
      <c r="J111" s="29">
        <f>SUM(E111:I111)</f>
        <v>184205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5"/>
        <v>0</v>
      </c>
      <c r="Q111" s="30">
        <f t="shared" si="36"/>
        <v>726286</v>
      </c>
      <c r="R111" s="88"/>
    </row>
    <row r="112" spans="1:18" x14ac:dyDescent="0.3">
      <c r="A112" s="129"/>
      <c r="B112" s="129"/>
      <c r="C112" s="119"/>
      <c r="D112" s="36"/>
      <c r="E112" s="42"/>
      <c r="F112" s="43"/>
      <c r="G112" s="43"/>
      <c r="H112" s="43"/>
      <c r="I112" s="43"/>
      <c r="J112" s="34">
        <f t="shared" si="33"/>
        <v>0</v>
      </c>
      <c r="K112" s="42"/>
      <c r="L112" s="43"/>
      <c r="M112" s="34">
        <f t="shared" si="34"/>
        <v>0</v>
      </c>
      <c r="N112" s="55"/>
      <c r="O112" s="43"/>
      <c r="P112" s="34">
        <f t="shared" si="35"/>
        <v>0</v>
      </c>
      <c r="Q112" s="35">
        <f t="shared" si="36"/>
        <v>0</v>
      </c>
      <c r="R112" s="88"/>
    </row>
    <row r="113" spans="1:19" x14ac:dyDescent="0.3">
      <c r="A113" s="129" t="s">
        <v>100</v>
      </c>
      <c r="B113" s="129"/>
      <c r="C113" s="119" t="s">
        <v>101</v>
      </c>
      <c r="D113" s="36" t="s">
        <v>102</v>
      </c>
      <c r="E113" s="37">
        <v>0</v>
      </c>
      <c r="F113" s="38">
        <v>0</v>
      </c>
      <c r="G113" s="38">
        <v>4500</v>
      </c>
      <c r="H113" s="38">
        <v>0</v>
      </c>
      <c r="I113" s="38">
        <v>0</v>
      </c>
      <c r="J113" s="29">
        <f>SUM(E113:I113)</f>
        <v>4500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5"/>
        <v>0</v>
      </c>
      <c r="Q113" s="41">
        <f t="shared" si="36"/>
        <v>4500</v>
      </c>
      <c r="R113" s="88"/>
    </row>
    <row r="114" spans="1:19" ht="14.4" thickBot="1" x14ac:dyDescent="0.35">
      <c r="A114" s="134"/>
      <c r="B114" s="134"/>
      <c r="C114" s="135"/>
      <c r="D114" s="50"/>
      <c r="E114" s="51"/>
      <c r="F114" s="45"/>
      <c r="G114" s="45"/>
      <c r="H114" s="45"/>
      <c r="I114" s="45"/>
      <c r="J114" s="24">
        <f t="shared" si="33"/>
        <v>0</v>
      </c>
      <c r="K114" s="51"/>
      <c r="L114" s="45"/>
      <c r="M114" s="24">
        <f t="shared" si="34"/>
        <v>0</v>
      </c>
      <c r="N114" s="56"/>
      <c r="O114" s="45"/>
      <c r="P114" s="24">
        <f t="shared" si="35"/>
        <v>0</v>
      </c>
      <c r="Q114" s="25">
        <f t="shared" si="36"/>
        <v>0</v>
      </c>
      <c r="R114" s="88"/>
    </row>
    <row r="115" spans="1:19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8"/>
    </row>
    <row r="116" spans="1:19" x14ac:dyDescent="0.3">
      <c r="A116" s="120" t="s">
        <v>103</v>
      </c>
      <c r="B116" s="121"/>
      <c r="C116" s="124" t="s">
        <v>104</v>
      </c>
      <c r="D116" s="126"/>
      <c r="E116" s="16">
        <f t="shared" ref="E116:I117" si="37">E118+E120+E122+E124+E126+E128+E130+E132</f>
        <v>0</v>
      </c>
      <c r="F116" s="17">
        <f t="shared" si="37"/>
        <v>0</v>
      </c>
      <c r="G116" s="17">
        <f t="shared" si="37"/>
        <v>191000</v>
      </c>
      <c r="H116" s="17">
        <f t="shared" si="37"/>
        <v>0</v>
      </c>
      <c r="I116" s="17">
        <f t="shared" si="37"/>
        <v>2200</v>
      </c>
      <c r="J116" s="19">
        <f t="shared" ref="J116:J133" si="38">SUM(E116:I116)</f>
        <v>193200</v>
      </c>
      <c r="K116" s="16">
        <f>K118+K120+K122+K124+K126+K128+K130+K132</f>
        <v>0</v>
      </c>
      <c r="L116" s="17">
        <f>L118+L120+L122+L124+L126+L128+L132</f>
        <v>0</v>
      </c>
      <c r="M116" s="19">
        <f t="shared" ref="M116:M129" si="39">SUM(K116:L116)</f>
        <v>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0">SUM(N116:O116)</f>
        <v>17160</v>
      </c>
      <c r="Q116" s="20">
        <f>P116+M116+J116</f>
        <v>210360</v>
      </c>
      <c r="R116" s="88"/>
    </row>
    <row r="117" spans="1:19" ht="14.4" thickBot="1" x14ac:dyDescent="0.35">
      <c r="A117" s="122"/>
      <c r="B117" s="123"/>
      <c r="C117" s="125"/>
      <c r="D117" s="127"/>
      <c r="E117" s="21">
        <f t="shared" si="37"/>
        <v>0</v>
      </c>
      <c r="F117" s="22">
        <f t="shared" si="37"/>
        <v>0</v>
      </c>
      <c r="G117" s="22">
        <f t="shared" si="37"/>
        <v>0</v>
      </c>
      <c r="H117" s="22">
        <f t="shared" si="37"/>
        <v>0</v>
      </c>
      <c r="I117" s="22">
        <f t="shared" si="37"/>
        <v>0</v>
      </c>
      <c r="J117" s="24">
        <f t="shared" si="38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9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0"/>
        <v>0</v>
      </c>
      <c r="Q117" s="25">
        <f t="shared" ref="Q117:Q133" si="41">P117+M117+J117</f>
        <v>0</v>
      </c>
      <c r="R117" s="88"/>
    </row>
    <row r="118" spans="1:19" x14ac:dyDescent="0.3">
      <c r="A118" s="136" t="s">
        <v>105</v>
      </c>
      <c r="B118" s="137"/>
      <c r="C118" s="138" t="s">
        <v>106</v>
      </c>
      <c r="D118" s="100" t="s">
        <v>107</v>
      </c>
      <c r="E118" s="16">
        <v>0</v>
      </c>
      <c r="F118" s="17">
        <v>0</v>
      </c>
      <c r="G118" s="17">
        <v>29500</v>
      </c>
      <c r="H118" s="17">
        <v>0</v>
      </c>
      <c r="I118" s="17">
        <v>0</v>
      </c>
      <c r="J118" s="19">
        <f t="shared" si="38"/>
        <v>29500</v>
      </c>
      <c r="K118" s="16">
        <v>0</v>
      </c>
      <c r="L118" s="17">
        <v>0</v>
      </c>
      <c r="M118" s="19">
        <f>SUM(K118:L118)</f>
        <v>0</v>
      </c>
      <c r="N118" s="52">
        <v>0</v>
      </c>
      <c r="O118" s="17">
        <v>0</v>
      </c>
      <c r="P118" s="19">
        <f t="shared" si="40"/>
        <v>0</v>
      </c>
      <c r="Q118" s="20">
        <f t="shared" si="41"/>
        <v>29500</v>
      </c>
      <c r="R118" s="136" t="s">
        <v>105</v>
      </c>
      <c r="S118" s="104">
        <f>Q118+Q120+Q122+Q124</f>
        <v>51000</v>
      </c>
    </row>
    <row r="119" spans="1:19" x14ac:dyDescent="0.3">
      <c r="A119" s="128"/>
      <c r="B119" s="129"/>
      <c r="C119" s="119"/>
      <c r="D119" s="36"/>
      <c r="E119" s="42"/>
      <c r="F119" s="43"/>
      <c r="G119" s="43"/>
      <c r="H119" s="43"/>
      <c r="I119" s="43"/>
      <c r="J119" s="34">
        <f t="shared" si="38"/>
        <v>0</v>
      </c>
      <c r="K119" s="42"/>
      <c r="L119" s="43"/>
      <c r="M119" s="34">
        <f t="shared" si="39"/>
        <v>0</v>
      </c>
      <c r="N119" s="55"/>
      <c r="O119" s="43"/>
      <c r="P119" s="34">
        <f t="shared" si="40"/>
        <v>0</v>
      </c>
      <c r="Q119" s="35">
        <f t="shared" si="41"/>
        <v>0</v>
      </c>
      <c r="R119" s="128"/>
      <c r="S119" s="105">
        <f>Q119+Q121+Q123+Q125</f>
        <v>0</v>
      </c>
    </row>
    <row r="120" spans="1:19" x14ac:dyDescent="0.3">
      <c r="A120" s="118" t="s">
        <v>105</v>
      </c>
      <c r="B120" s="129"/>
      <c r="C120" s="119" t="s">
        <v>108</v>
      </c>
      <c r="D120" s="36" t="s">
        <v>63</v>
      </c>
      <c r="E120" s="37">
        <v>0</v>
      </c>
      <c r="F120" s="38">
        <v>0</v>
      </c>
      <c r="G120" s="38">
        <v>15000</v>
      </c>
      <c r="H120" s="38">
        <v>0</v>
      </c>
      <c r="I120" s="38">
        <v>0</v>
      </c>
      <c r="J120" s="29">
        <f t="shared" si="38"/>
        <v>15000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0"/>
        <v>0</v>
      </c>
      <c r="Q120" s="41">
        <f t="shared" si="41"/>
        <v>15000</v>
      </c>
      <c r="R120" s="88"/>
    </row>
    <row r="121" spans="1:19" x14ac:dyDescent="0.3">
      <c r="A121" s="128"/>
      <c r="B121" s="129"/>
      <c r="C121" s="119"/>
      <c r="D121" s="36"/>
      <c r="E121" s="42"/>
      <c r="F121" s="43"/>
      <c r="G121" s="43"/>
      <c r="H121" s="43"/>
      <c r="I121" s="43"/>
      <c r="J121" s="34">
        <f t="shared" si="38"/>
        <v>0</v>
      </c>
      <c r="K121" s="42"/>
      <c r="L121" s="43"/>
      <c r="M121" s="34">
        <f t="shared" si="39"/>
        <v>0</v>
      </c>
      <c r="N121" s="55"/>
      <c r="O121" s="43"/>
      <c r="P121" s="34">
        <f t="shared" si="40"/>
        <v>0</v>
      </c>
      <c r="Q121" s="35">
        <f t="shared" si="41"/>
        <v>0</v>
      </c>
      <c r="R121" s="88"/>
    </row>
    <row r="122" spans="1:19" x14ac:dyDescent="0.3">
      <c r="A122" s="128" t="s">
        <v>105</v>
      </c>
      <c r="B122" s="129"/>
      <c r="C122" s="119" t="s">
        <v>109</v>
      </c>
      <c r="D122" s="36" t="s">
        <v>102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38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0"/>
        <v>0</v>
      </c>
      <c r="Q122" s="41">
        <f t="shared" si="41"/>
        <v>6000</v>
      </c>
      <c r="R122" s="88"/>
    </row>
    <row r="123" spans="1:19" x14ac:dyDescent="0.3">
      <c r="A123" s="128"/>
      <c r="B123" s="129"/>
      <c r="C123" s="119"/>
      <c r="D123" s="36"/>
      <c r="E123" s="42"/>
      <c r="F123" s="43"/>
      <c r="G123" s="43"/>
      <c r="H123" s="43"/>
      <c r="I123" s="43"/>
      <c r="J123" s="34">
        <f t="shared" si="38"/>
        <v>0</v>
      </c>
      <c r="K123" s="42"/>
      <c r="L123" s="43"/>
      <c r="M123" s="34">
        <f t="shared" si="39"/>
        <v>0</v>
      </c>
      <c r="N123" s="55"/>
      <c r="O123" s="43"/>
      <c r="P123" s="34">
        <f t="shared" si="40"/>
        <v>0</v>
      </c>
      <c r="Q123" s="35">
        <f t="shared" si="41"/>
        <v>0</v>
      </c>
      <c r="R123" s="88"/>
    </row>
    <row r="124" spans="1:19" x14ac:dyDescent="0.3">
      <c r="A124" s="128" t="s">
        <v>105</v>
      </c>
      <c r="B124" s="129"/>
      <c r="C124" s="119" t="s">
        <v>110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8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0"/>
        <v>0</v>
      </c>
      <c r="Q124" s="41">
        <f t="shared" si="41"/>
        <v>500</v>
      </c>
      <c r="R124" s="88"/>
    </row>
    <row r="125" spans="1:19" x14ac:dyDescent="0.3">
      <c r="A125" s="128"/>
      <c r="B125" s="129"/>
      <c r="C125" s="119"/>
      <c r="D125" s="36"/>
      <c r="E125" s="42"/>
      <c r="F125" s="43"/>
      <c r="G125" s="43"/>
      <c r="H125" s="43"/>
      <c r="I125" s="43"/>
      <c r="J125" s="34">
        <f t="shared" si="38"/>
        <v>0</v>
      </c>
      <c r="K125" s="42"/>
      <c r="L125" s="43"/>
      <c r="M125" s="34">
        <f t="shared" si="39"/>
        <v>0</v>
      </c>
      <c r="N125" s="55"/>
      <c r="O125" s="43"/>
      <c r="P125" s="34">
        <f t="shared" si="40"/>
        <v>0</v>
      </c>
      <c r="Q125" s="35">
        <f t="shared" si="41"/>
        <v>0</v>
      </c>
      <c r="R125" s="88"/>
    </row>
    <row r="126" spans="1:19" x14ac:dyDescent="0.3">
      <c r="A126" s="117" t="s">
        <v>111</v>
      </c>
      <c r="B126" s="115"/>
      <c r="C126" s="113" t="s">
        <v>309</v>
      </c>
      <c r="D126" s="36" t="s">
        <v>112</v>
      </c>
      <c r="E126" s="37">
        <v>0</v>
      </c>
      <c r="F126" s="38">
        <v>0</v>
      </c>
      <c r="G126" s="38">
        <v>0</v>
      </c>
      <c r="H126" s="38">
        <v>0</v>
      </c>
      <c r="I126" s="38">
        <v>2200</v>
      </c>
      <c r="J126" s="29">
        <f t="shared" si="38"/>
        <v>2200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0"/>
        <v>17160</v>
      </c>
      <c r="Q126" s="41">
        <f t="shared" si="41"/>
        <v>19360</v>
      </c>
      <c r="R126" s="117" t="s">
        <v>111</v>
      </c>
      <c r="S126" s="104">
        <f>Q126+Q128</f>
        <v>19360</v>
      </c>
    </row>
    <row r="127" spans="1:19" x14ac:dyDescent="0.3">
      <c r="A127" s="118"/>
      <c r="B127" s="116"/>
      <c r="C127" s="114"/>
      <c r="D127" s="36"/>
      <c r="E127" s="42"/>
      <c r="F127" s="43"/>
      <c r="G127" s="43"/>
      <c r="H127" s="43"/>
      <c r="I127" s="43"/>
      <c r="J127" s="34">
        <f t="shared" si="38"/>
        <v>0</v>
      </c>
      <c r="K127" s="42"/>
      <c r="L127" s="43"/>
      <c r="M127" s="34">
        <f t="shared" si="39"/>
        <v>0</v>
      </c>
      <c r="N127" s="55"/>
      <c r="O127" s="43"/>
      <c r="P127" s="34">
        <f t="shared" si="40"/>
        <v>0</v>
      </c>
      <c r="Q127" s="35">
        <f t="shared" si="41"/>
        <v>0</v>
      </c>
      <c r="R127" s="118"/>
      <c r="S127" s="105">
        <f>Q127+Q129</f>
        <v>0</v>
      </c>
    </row>
    <row r="128" spans="1:19" hidden="1" x14ac:dyDescent="0.3">
      <c r="A128" s="117" t="s">
        <v>111</v>
      </c>
      <c r="B128" s="115"/>
      <c r="C128" s="113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8"/>
        <v>0</v>
      </c>
      <c r="K128" s="94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0"/>
        <v>0</v>
      </c>
      <c r="Q128" s="41">
        <f t="shared" si="41"/>
        <v>0</v>
      </c>
      <c r="R128" s="88"/>
    </row>
    <row r="129" spans="1:18" hidden="1" x14ac:dyDescent="0.3">
      <c r="A129" s="118"/>
      <c r="B129" s="116"/>
      <c r="C129" s="114"/>
      <c r="D129" s="36"/>
      <c r="E129" s="42"/>
      <c r="F129" s="43"/>
      <c r="G129" s="43"/>
      <c r="H129" s="43"/>
      <c r="I129" s="43"/>
      <c r="J129" s="34">
        <f t="shared" si="38"/>
        <v>0</v>
      </c>
      <c r="K129" s="95"/>
      <c r="L129" s="43"/>
      <c r="M129" s="34">
        <f t="shared" si="39"/>
        <v>0</v>
      </c>
      <c r="N129" s="55"/>
      <c r="O129" s="43"/>
      <c r="P129" s="34">
        <f t="shared" si="40"/>
        <v>0</v>
      </c>
      <c r="Q129" s="35">
        <f t="shared" si="41"/>
        <v>0</v>
      </c>
      <c r="R129" s="88"/>
    </row>
    <row r="130" spans="1:18" x14ac:dyDescent="0.3">
      <c r="A130" s="117" t="s">
        <v>111</v>
      </c>
      <c r="B130" s="115"/>
      <c r="C130" s="113" t="s">
        <v>310</v>
      </c>
      <c r="D130" s="36" t="s">
        <v>112</v>
      </c>
      <c r="E130" s="37">
        <v>0</v>
      </c>
      <c r="F130" s="38">
        <v>0</v>
      </c>
      <c r="G130" s="38">
        <v>140000</v>
      </c>
      <c r="H130" s="38">
        <v>0</v>
      </c>
      <c r="I130" s="38">
        <v>0</v>
      </c>
      <c r="J130" s="29">
        <f>SUM(E130:I130)</f>
        <v>140000</v>
      </c>
      <c r="K130" s="94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>SUM(N130:O130)</f>
        <v>0</v>
      </c>
      <c r="Q130" s="41">
        <f t="shared" si="41"/>
        <v>140000</v>
      </c>
      <c r="R130" s="88"/>
    </row>
    <row r="131" spans="1:18" ht="14.4" thickBot="1" x14ac:dyDescent="0.35">
      <c r="A131" s="157"/>
      <c r="B131" s="158"/>
      <c r="C131" s="159"/>
      <c r="D131" s="50"/>
      <c r="E131" s="51"/>
      <c r="F131" s="45"/>
      <c r="G131" s="45"/>
      <c r="H131" s="45"/>
      <c r="I131" s="45"/>
      <c r="J131" s="24">
        <f>SUM(E131:I131)</f>
        <v>0</v>
      </c>
      <c r="K131" s="101"/>
      <c r="L131" s="45"/>
      <c r="M131" s="24">
        <f>SUM(K131:L131)</f>
        <v>0</v>
      </c>
      <c r="N131" s="56"/>
      <c r="O131" s="45"/>
      <c r="P131" s="24">
        <f>SUM(N131:O131)</f>
        <v>0</v>
      </c>
      <c r="Q131" s="25">
        <f t="shared" si="41"/>
        <v>0</v>
      </c>
      <c r="R131" s="88"/>
    </row>
    <row r="132" spans="1:18" hidden="1" x14ac:dyDescent="0.3">
      <c r="A132" s="118" t="s">
        <v>111</v>
      </c>
      <c r="B132" s="116"/>
      <c r="C132" s="114" t="s">
        <v>251</v>
      </c>
      <c r="D132" s="49" t="s">
        <v>112</v>
      </c>
      <c r="E132" s="26">
        <v>0</v>
      </c>
      <c r="F132" s="27">
        <v>0</v>
      </c>
      <c r="G132" s="27">
        <v>0</v>
      </c>
      <c r="H132" s="27">
        <v>0</v>
      </c>
      <c r="I132" s="27">
        <v>0</v>
      </c>
      <c r="J132" s="29">
        <f t="shared" si="38"/>
        <v>0</v>
      </c>
      <c r="K132" s="96">
        <v>0</v>
      </c>
      <c r="L132" s="27">
        <v>0</v>
      </c>
      <c r="M132" s="29">
        <f>SUM(K132:L132)</f>
        <v>0</v>
      </c>
      <c r="N132" s="54">
        <v>0</v>
      </c>
      <c r="O132" s="27">
        <v>0</v>
      </c>
      <c r="P132" s="29">
        <f t="shared" si="40"/>
        <v>0</v>
      </c>
      <c r="Q132" s="30">
        <f t="shared" si="41"/>
        <v>0</v>
      </c>
      <c r="R132" s="88"/>
    </row>
    <row r="133" spans="1:18" ht="14.4" hidden="1" thickBot="1" x14ac:dyDescent="0.35">
      <c r="A133" s="133"/>
      <c r="B133" s="134"/>
      <c r="C133" s="135"/>
      <c r="D133" s="50"/>
      <c r="E133" s="51"/>
      <c r="F133" s="45"/>
      <c r="G133" s="45"/>
      <c r="H133" s="45"/>
      <c r="I133" s="45"/>
      <c r="J133" s="24">
        <f t="shared" si="38"/>
        <v>0</v>
      </c>
      <c r="K133" s="51"/>
      <c r="L133" s="45"/>
      <c r="M133" s="24">
        <f>SUM(K133:L133)</f>
        <v>0</v>
      </c>
      <c r="N133" s="56"/>
      <c r="O133" s="45"/>
      <c r="P133" s="24">
        <f t="shared" si="40"/>
        <v>0</v>
      </c>
      <c r="Q133" s="25">
        <f t="shared" si="41"/>
        <v>0</v>
      </c>
      <c r="R133" s="88"/>
    </row>
    <row r="134" spans="1:18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8"/>
    </row>
    <row r="135" spans="1:18" x14ac:dyDescent="0.3">
      <c r="A135" s="120" t="s">
        <v>113</v>
      </c>
      <c r="B135" s="121"/>
      <c r="C135" s="124" t="s">
        <v>114</v>
      </c>
      <c r="D135" s="126"/>
      <c r="E135" s="16">
        <f t="shared" ref="E135:I136" si="42">E137+E139+E141+E143+E145</f>
        <v>200371</v>
      </c>
      <c r="F135" s="17">
        <f t="shared" si="42"/>
        <v>68892</v>
      </c>
      <c r="G135" s="17">
        <f t="shared" si="42"/>
        <v>57226</v>
      </c>
      <c r="H135" s="17">
        <f t="shared" si="42"/>
        <v>3080</v>
      </c>
      <c r="I135" s="17">
        <f t="shared" si="42"/>
        <v>0</v>
      </c>
      <c r="J135" s="18">
        <f t="shared" ref="J135:J146" si="43">SUM(E135:I135)</f>
        <v>329569</v>
      </c>
      <c r="K135" s="16">
        <f>K137+K139+K141+K143+K145</f>
        <v>0</v>
      </c>
      <c r="L135" s="17">
        <f>L137+L139+L141+L143+L145</f>
        <v>0</v>
      </c>
      <c r="M135" s="19">
        <f t="shared" ref="M135:M146" si="44">SUM(K135:L135)</f>
        <v>0</v>
      </c>
      <c r="N135" s="52">
        <f>N137+N139+N141+N143+N145</f>
        <v>0</v>
      </c>
      <c r="O135" s="52">
        <f>O137+O139+O141+O143+O145</f>
        <v>0</v>
      </c>
      <c r="P135" s="19">
        <f t="shared" ref="P135:P146" si="45">SUM(N135:O135)</f>
        <v>0</v>
      </c>
      <c r="Q135" s="20">
        <f t="shared" ref="Q135:Q146" si="46">P135+M135+J135</f>
        <v>329569</v>
      </c>
      <c r="R135" s="88"/>
    </row>
    <row r="136" spans="1:18" ht="14.4" thickBot="1" x14ac:dyDescent="0.35">
      <c r="A136" s="122"/>
      <c r="B136" s="123"/>
      <c r="C136" s="125"/>
      <c r="D136" s="127"/>
      <c r="E136" s="21">
        <f t="shared" si="42"/>
        <v>0</v>
      </c>
      <c r="F136" s="22">
        <f t="shared" si="42"/>
        <v>0</v>
      </c>
      <c r="G136" s="22">
        <f t="shared" si="42"/>
        <v>0</v>
      </c>
      <c r="H136" s="22">
        <f t="shared" si="42"/>
        <v>0</v>
      </c>
      <c r="I136" s="22">
        <f t="shared" si="42"/>
        <v>0</v>
      </c>
      <c r="J136" s="23">
        <f t="shared" si="43"/>
        <v>0</v>
      </c>
      <c r="K136" s="21">
        <f>K138+K140+K142+K144+K146</f>
        <v>0</v>
      </c>
      <c r="L136" s="22">
        <f>L138+L140+L142+L144+L146</f>
        <v>0</v>
      </c>
      <c r="M136" s="24">
        <f t="shared" si="44"/>
        <v>0</v>
      </c>
      <c r="N136" s="53">
        <f>N138+N140+N142+N144+N146</f>
        <v>0</v>
      </c>
      <c r="O136" s="53">
        <f>O138+O140+O142+O144+O146</f>
        <v>0</v>
      </c>
      <c r="P136" s="24">
        <f t="shared" si="45"/>
        <v>0</v>
      </c>
      <c r="Q136" s="25">
        <f t="shared" si="46"/>
        <v>0</v>
      </c>
      <c r="R136" s="88"/>
    </row>
    <row r="137" spans="1:18" x14ac:dyDescent="0.3">
      <c r="A137" s="118" t="s">
        <v>115</v>
      </c>
      <c r="B137" s="116"/>
      <c r="C137" s="114" t="s">
        <v>116</v>
      </c>
      <c r="D137" s="49" t="s">
        <v>117</v>
      </c>
      <c r="E137" s="26">
        <v>184261</v>
      </c>
      <c r="F137" s="27">
        <v>63907</v>
      </c>
      <c r="G137" s="27">
        <v>50168</v>
      </c>
      <c r="H137" s="27">
        <v>2694</v>
      </c>
      <c r="I137" s="27">
        <v>0</v>
      </c>
      <c r="J137" s="29">
        <f t="shared" si="43"/>
        <v>301030</v>
      </c>
      <c r="K137" s="96">
        <v>0</v>
      </c>
      <c r="L137" s="27">
        <v>0</v>
      </c>
      <c r="M137" s="29">
        <f>SUM(K137:L137)</f>
        <v>0</v>
      </c>
      <c r="N137" s="54">
        <v>0</v>
      </c>
      <c r="O137" s="27">
        <v>0</v>
      </c>
      <c r="P137" s="29">
        <f t="shared" si="45"/>
        <v>0</v>
      </c>
      <c r="Q137" s="30">
        <f t="shared" si="46"/>
        <v>301030</v>
      </c>
      <c r="R137" s="88"/>
    </row>
    <row r="138" spans="1:18" x14ac:dyDescent="0.3">
      <c r="A138" s="128"/>
      <c r="B138" s="129"/>
      <c r="C138" s="119"/>
      <c r="D138" s="36"/>
      <c r="E138" s="42"/>
      <c r="F138" s="43"/>
      <c r="G138" s="43"/>
      <c r="H138" s="43"/>
      <c r="I138" s="43"/>
      <c r="J138" s="34">
        <f t="shared" si="43"/>
        <v>0</v>
      </c>
      <c r="K138" s="95"/>
      <c r="L138" s="43"/>
      <c r="M138" s="34">
        <f t="shared" si="44"/>
        <v>0</v>
      </c>
      <c r="N138" s="55"/>
      <c r="O138" s="43"/>
      <c r="P138" s="34">
        <f t="shared" si="45"/>
        <v>0</v>
      </c>
      <c r="Q138" s="35">
        <f t="shared" si="46"/>
        <v>0</v>
      </c>
      <c r="R138" s="88"/>
    </row>
    <row r="139" spans="1:18" x14ac:dyDescent="0.3">
      <c r="A139" s="117" t="s">
        <v>118</v>
      </c>
      <c r="B139" s="115"/>
      <c r="C139" s="113" t="s">
        <v>311</v>
      </c>
      <c r="D139" s="111"/>
      <c r="E139" s="37">
        <v>0</v>
      </c>
      <c r="F139" s="38">
        <v>0</v>
      </c>
      <c r="G139" s="38">
        <v>0</v>
      </c>
      <c r="H139" s="38">
        <v>37</v>
      </c>
      <c r="I139" s="38">
        <v>0</v>
      </c>
      <c r="J139" s="28">
        <f t="shared" si="43"/>
        <v>37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5"/>
        <v>0</v>
      </c>
      <c r="Q139" s="41">
        <f t="shared" si="46"/>
        <v>37</v>
      </c>
      <c r="R139" s="88"/>
    </row>
    <row r="140" spans="1:18" x14ac:dyDescent="0.3">
      <c r="A140" s="118"/>
      <c r="B140" s="116"/>
      <c r="C140" s="114"/>
      <c r="D140" s="112"/>
      <c r="E140" s="42"/>
      <c r="F140" s="43"/>
      <c r="G140" s="43"/>
      <c r="H140" s="43"/>
      <c r="I140" s="43"/>
      <c r="J140" s="33">
        <f t="shared" si="43"/>
        <v>0</v>
      </c>
      <c r="K140" s="42"/>
      <c r="L140" s="43"/>
      <c r="M140" s="34">
        <f t="shared" si="44"/>
        <v>0</v>
      </c>
      <c r="N140" s="55"/>
      <c r="O140" s="55"/>
      <c r="P140" s="34">
        <f t="shared" si="45"/>
        <v>0</v>
      </c>
      <c r="Q140" s="35">
        <f t="shared" si="46"/>
        <v>0</v>
      </c>
      <c r="R140" s="88"/>
    </row>
    <row r="141" spans="1:18" x14ac:dyDescent="0.3">
      <c r="A141" s="128" t="s">
        <v>119</v>
      </c>
      <c r="B141" s="129"/>
      <c r="C141" s="119" t="s">
        <v>290</v>
      </c>
      <c r="D141" s="13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6"/>
        <v>150</v>
      </c>
      <c r="R141" s="88"/>
    </row>
    <row r="142" spans="1:18" x14ac:dyDescent="0.3">
      <c r="A142" s="128"/>
      <c r="B142" s="129"/>
      <c r="C142" s="119"/>
      <c r="D142" s="130"/>
      <c r="E142" s="42"/>
      <c r="F142" s="43"/>
      <c r="G142" s="43"/>
      <c r="H142" s="43"/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6"/>
        <v>0</v>
      </c>
      <c r="R142" s="88"/>
    </row>
    <row r="143" spans="1:18" ht="13.8" hidden="1" customHeight="1" x14ac:dyDescent="0.3">
      <c r="A143" s="128" t="s">
        <v>120</v>
      </c>
      <c r="B143" s="129"/>
      <c r="C143" s="119" t="s">
        <v>289</v>
      </c>
      <c r="D143" s="5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3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5"/>
        <v>0</v>
      </c>
      <c r="Q143" s="41">
        <f t="shared" si="46"/>
        <v>0</v>
      </c>
      <c r="R143" s="88"/>
    </row>
    <row r="144" spans="1:18" hidden="1" x14ac:dyDescent="0.3">
      <c r="A144" s="128"/>
      <c r="B144" s="129"/>
      <c r="C144" s="119"/>
      <c r="D144" s="59"/>
      <c r="E144" s="42"/>
      <c r="F144" s="43"/>
      <c r="G144" s="43"/>
      <c r="H144" s="43"/>
      <c r="I144" s="43"/>
      <c r="J144" s="33">
        <f t="shared" si="43"/>
        <v>0</v>
      </c>
      <c r="K144" s="42"/>
      <c r="L144" s="43"/>
      <c r="M144" s="34">
        <f t="shared" si="44"/>
        <v>0</v>
      </c>
      <c r="N144" s="55"/>
      <c r="O144" s="55"/>
      <c r="P144" s="34">
        <f t="shared" si="45"/>
        <v>0</v>
      </c>
      <c r="Q144" s="35">
        <f t="shared" si="46"/>
        <v>0</v>
      </c>
      <c r="R144" s="88"/>
    </row>
    <row r="145" spans="1:19" x14ac:dyDescent="0.3">
      <c r="A145" s="128" t="s">
        <v>120</v>
      </c>
      <c r="B145" s="129"/>
      <c r="C145" s="119" t="s">
        <v>121</v>
      </c>
      <c r="D145" s="59" t="s">
        <v>122</v>
      </c>
      <c r="E145" s="94">
        <v>16110</v>
      </c>
      <c r="F145" s="97">
        <v>4985</v>
      </c>
      <c r="G145" s="97">
        <v>7058</v>
      </c>
      <c r="H145" s="97">
        <v>199</v>
      </c>
      <c r="I145" s="38">
        <v>0</v>
      </c>
      <c r="J145" s="28">
        <f t="shared" si="43"/>
        <v>28352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5"/>
        <v>0</v>
      </c>
      <c r="Q145" s="41">
        <f t="shared" si="46"/>
        <v>28352</v>
      </c>
      <c r="R145" s="88"/>
    </row>
    <row r="146" spans="1:19" ht="14.4" thickBot="1" x14ac:dyDescent="0.35">
      <c r="A146" s="133"/>
      <c r="B146" s="134"/>
      <c r="C146" s="135"/>
      <c r="D146" s="60"/>
      <c r="E146" s="51"/>
      <c r="F146" s="45"/>
      <c r="G146" s="45"/>
      <c r="H146" s="45"/>
      <c r="I146" s="45"/>
      <c r="J146" s="23">
        <f t="shared" si="43"/>
        <v>0</v>
      </c>
      <c r="K146" s="51"/>
      <c r="L146" s="45"/>
      <c r="M146" s="24">
        <f t="shared" si="44"/>
        <v>0</v>
      </c>
      <c r="N146" s="56"/>
      <c r="O146" s="56"/>
      <c r="P146" s="24">
        <f t="shared" si="45"/>
        <v>0</v>
      </c>
      <c r="Q146" s="25">
        <f t="shared" si="46"/>
        <v>0</v>
      </c>
      <c r="R146" s="88"/>
    </row>
    <row r="147" spans="1:19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8"/>
    </row>
    <row r="148" spans="1:19" x14ac:dyDescent="0.3">
      <c r="A148" s="120" t="s">
        <v>123</v>
      </c>
      <c r="B148" s="121"/>
      <c r="C148" s="124" t="s">
        <v>124</v>
      </c>
      <c r="D148" s="131"/>
      <c r="E148" s="16">
        <f t="shared" ref="E148:H149" si="47">E150+E152+E154+E156</f>
        <v>0</v>
      </c>
      <c r="F148" s="17">
        <f t="shared" si="47"/>
        <v>0</v>
      </c>
      <c r="G148" s="17">
        <f t="shared" si="47"/>
        <v>0</v>
      </c>
      <c r="H148" s="17">
        <f t="shared" si="47"/>
        <v>182755</v>
      </c>
      <c r="I148" s="17">
        <f>I150+I152+I154+I156</f>
        <v>0</v>
      </c>
      <c r="J148" s="19">
        <f>SUM(E148:I148)</f>
        <v>182755</v>
      </c>
      <c r="K148" s="52">
        <f>K150+K152+K154+K156</f>
        <v>0</v>
      </c>
      <c r="L148" s="17">
        <f>L150+L152+L154+L156</f>
        <v>0</v>
      </c>
      <c r="M148" s="19">
        <f t="shared" ref="M148:M157" si="48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9">SUM(N148:O148)</f>
        <v>0</v>
      </c>
      <c r="Q148" s="20">
        <f>P148+M148+J148</f>
        <v>182755</v>
      </c>
      <c r="R148" s="88"/>
    </row>
    <row r="149" spans="1:19" ht="14.4" thickBot="1" x14ac:dyDescent="0.35">
      <c r="A149" s="122"/>
      <c r="B149" s="123"/>
      <c r="C149" s="125"/>
      <c r="D149" s="132"/>
      <c r="E149" s="21">
        <f t="shared" si="47"/>
        <v>0</v>
      </c>
      <c r="F149" s="22">
        <f t="shared" si="47"/>
        <v>0</v>
      </c>
      <c r="G149" s="22">
        <f t="shared" si="47"/>
        <v>0</v>
      </c>
      <c r="H149" s="22">
        <f t="shared" si="47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48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  <c r="R149" s="88"/>
    </row>
    <row r="150" spans="1:19" x14ac:dyDescent="0.3">
      <c r="A150" s="136" t="s">
        <v>125</v>
      </c>
      <c r="B150" s="137"/>
      <c r="C150" s="138" t="s">
        <v>126</v>
      </c>
      <c r="D150" s="102" t="s">
        <v>127</v>
      </c>
      <c r="E150" s="16">
        <v>0</v>
      </c>
      <c r="F150" s="17">
        <v>0</v>
      </c>
      <c r="G150" s="17">
        <v>0</v>
      </c>
      <c r="H150" s="17">
        <v>162955</v>
      </c>
      <c r="I150" s="17">
        <v>0</v>
      </c>
      <c r="J150" s="19">
        <f t="shared" ref="J150:J157" si="50">SUM(E150:I150)</f>
        <v>162955</v>
      </c>
      <c r="K150" s="52">
        <v>0</v>
      </c>
      <c r="L150" s="17">
        <v>0</v>
      </c>
      <c r="M150" s="19">
        <f t="shared" si="48"/>
        <v>0</v>
      </c>
      <c r="N150" s="52">
        <v>0</v>
      </c>
      <c r="O150" s="17">
        <v>0</v>
      </c>
      <c r="P150" s="19">
        <f t="shared" si="49"/>
        <v>0</v>
      </c>
      <c r="Q150" s="20">
        <f t="shared" ref="Q150:Q157" si="51">P150+M150+J150</f>
        <v>162955</v>
      </c>
      <c r="R150" s="136" t="s">
        <v>125</v>
      </c>
      <c r="S150" s="104">
        <f>Q150+Q152</f>
        <v>165255</v>
      </c>
    </row>
    <row r="151" spans="1:19" x14ac:dyDescent="0.3">
      <c r="A151" s="128"/>
      <c r="B151" s="129"/>
      <c r="C151" s="119"/>
      <c r="D151" s="59"/>
      <c r="E151" s="42"/>
      <c r="F151" s="43"/>
      <c r="G151" s="43"/>
      <c r="H151" s="43"/>
      <c r="I151" s="43"/>
      <c r="J151" s="34">
        <f t="shared" si="50"/>
        <v>0</v>
      </c>
      <c r="K151" s="55"/>
      <c r="L151" s="43"/>
      <c r="M151" s="34">
        <f t="shared" si="48"/>
        <v>0</v>
      </c>
      <c r="N151" s="55"/>
      <c r="O151" s="43"/>
      <c r="P151" s="34">
        <f t="shared" si="49"/>
        <v>0</v>
      </c>
      <c r="Q151" s="35">
        <f t="shared" si="51"/>
        <v>0</v>
      </c>
      <c r="R151" s="128"/>
      <c r="S151" s="105">
        <f>Q151+Q153</f>
        <v>0</v>
      </c>
    </row>
    <row r="152" spans="1:19" x14ac:dyDescent="0.3">
      <c r="A152" s="128" t="s">
        <v>125</v>
      </c>
      <c r="B152" s="129"/>
      <c r="C152" s="119" t="s">
        <v>128</v>
      </c>
      <c r="D152" s="59" t="s">
        <v>23</v>
      </c>
      <c r="E152" s="37">
        <v>0</v>
      </c>
      <c r="F152" s="38">
        <v>0</v>
      </c>
      <c r="G152" s="38">
        <v>0</v>
      </c>
      <c r="H152" s="38">
        <v>2300</v>
      </c>
      <c r="I152" s="38">
        <v>0</v>
      </c>
      <c r="J152" s="29">
        <f t="shared" si="50"/>
        <v>2300</v>
      </c>
      <c r="K152" s="44">
        <v>0</v>
      </c>
      <c r="L152" s="38">
        <v>0</v>
      </c>
      <c r="M152" s="40">
        <f t="shared" si="48"/>
        <v>0</v>
      </c>
      <c r="N152" s="44">
        <v>0</v>
      </c>
      <c r="O152" s="38">
        <v>0</v>
      </c>
      <c r="P152" s="40">
        <f t="shared" si="49"/>
        <v>0</v>
      </c>
      <c r="Q152" s="41">
        <f t="shared" si="51"/>
        <v>2300</v>
      </c>
      <c r="R152" s="88"/>
    </row>
    <row r="153" spans="1:19" x14ac:dyDescent="0.3">
      <c r="A153" s="128"/>
      <c r="B153" s="129"/>
      <c r="C153" s="119"/>
      <c r="D153" s="59"/>
      <c r="E153" s="42"/>
      <c r="F153" s="43"/>
      <c r="G153" s="43"/>
      <c r="H153" s="43"/>
      <c r="I153" s="43"/>
      <c r="J153" s="34">
        <f t="shared" si="50"/>
        <v>0</v>
      </c>
      <c r="K153" s="55"/>
      <c r="L153" s="43"/>
      <c r="M153" s="34">
        <f t="shared" si="48"/>
        <v>0</v>
      </c>
      <c r="N153" s="55"/>
      <c r="O153" s="43"/>
      <c r="P153" s="34">
        <f t="shared" si="49"/>
        <v>0</v>
      </c>
      <c r="Q153" s="35">
        <f t="shared" si="51"/>
        <v>0</v>
      </c>
      <c r="R153" s="88"/>
    </row>
    <row r="154" spans="1:19" x14ac:dyDescent="0.3">
      <c r="A154" s="128" t="s">
        <v>129</v>
      </c>
      <c r="B154" s="129"/>
      <c r="C154" s="119" t="s">
        <v>130</v>
      </c>
      <c r="D154" s="59" t="s">
        <v>127</v>
      </c>
      <c r="E154" s="37">
        <v>0</v>
      </c>
      <c r="F154" s="38">
        <v>0</v>
      </c>
      <c r="G154" s="38">
        <v>0</v>
      </c>
      <c r="H154" s="38">
        <v>17500</v>
      </c>
      <c r="I154" s="38">
        <v>0</v>
      </c>
      <c r="J154" s="29">
        <f>SUM(E154:I154)</f>
        <v>17500</v>
      </c>
      <c r="K154" s="44">
        <v>0</v>
      </c>
      <c r="L154" s="38">
        <v>0</v>
      </c>
      <c r="M154" s="40">
        <f t="shared" si="48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17500</v>
      </c>
      <c r="R154" s="88"/>
    </row>
    <row r="155" spans="1:19" ht="14.4" thickBot="1" x14ac:dyDescent="0.35">
      <c r="A155" s="133"/>
      <c r="B155" s="134"/>
      <c r="C155" s="135"/>
      <c r="D155" s="60"/>
      <c r="E155" s="51"/>
      <c r="F155" s="45"/>
      <c r="G155" s="45"/>
      <c r="H155" s="45"/>
      <c r="I155" s="45"/>
      <c r="J155" s="24">
        <f>SUM(E155:I155)</f>
        <v>0</v>
      </c>
      <c r="K155" s="56"/>
      <c r="L155" s="45"/>
      <c r="M155" s="24">
        <f t="shared" si="48"/>
        <v>0</v>
      </c>
      <c r="N155" s="56"/>
      <c r="O155" s="45"/>
      <c r="P155" s="24">
        <f>SUM(N155:O155)</f>
        <v>0</v>
      </c>
      <c r="Q155" s="25">
        <f>P155+M155+J155</f>
        <v>0</v>
      </c>
      <c r="R155" s="88"/>
    </row>
    <row r="156" spans="1:19" hidden="1" x14ac:dyDescent="0.3">
      <c r="A156" s="118" t="s">
        <v>131</v>
      </c>
      <c r="B156" s="116"/>
      <c r="C156" s="114" t="s">
        <v>132</v>
      </c>
      <c r="D156" s="58" t="s">
        <v>127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50"/>
        <v>0</v>
      </c>
      <c r="K156" s="54">
        <v>0</v>
      </c>
      <c r="L156" s="27">
        <v>0</v>
      </c>
      <c r="M156" s="29">
        <f t="shared" si="48"/>
        <v>0</v>
      </c>
      <c r="N156" s="54">
        <v>0</v>
      </c>
      <c r="O156" s="27">
        <v>0</v>
      </c>
      <c r="P156" s="29">
        <f t="shared" si="49"/>
        <v>0</v>
      </c>
      <c r="Q156" s="30">
        <f t="shared" si="51"/>
        <v>0</v>
      </c>
      <c r="R156" s="88"/>
    </row>
    <row r="157" spans="1:19" ht="14.4" hidden="1" thickBot="1" x14ac:dyDescent="0.35">
      <c r="A157" s="133"/>
      <c r="B157" s="134"/>
      <c r="C157" s="135"/>
      <c r="D157" s="60"/>
      <c r="E157" s="51"/>
      <c r="F157" s="45"/>
      <c r="G157" s="45"/>
      <c r="H157" s="45"/>
      <c r="I157" s="45"/>
      <c r="J157" s="24">
        <f t="shared" si="50"/>
        <v>0</v>
      </c>
      <c r="K157" s="56"/>
      <c r="L157" s="45"/>
      <c r="M157" s="24">
        <f t="shared" si="48"/>
        <v>0</v>
      </c>
      <c r="N157" s="56"/>
      <c r="O157" s="45"/>
      <c r="P157" s="24">
        <f t="shared" si="49"/>
        <v>0</v>
      </c>
      <c r="Q157" s="25">
        <f t="shared" si="51"/>
        <v>0</v>
      </c>
      <c r="R157" s="88"/>
    </row>
    <row r="158" spans="1:19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8"/>
    </row>
    <row r="159" spans="1:19" x14ac:dyDescent="0.3">
      <c r="A159" s="120" t="s">
        <v>133</v>
      </c>
      <c r="B159" s="121"/>
      <c r="C159" s="124" t="s">
        <v>134</v>
      </c>
      <c r="D159" s="126"/>
      <c r="E159" s="16">
        <f>E161+E163+E165+E167+E169+E171+E173+E175+E177+E179+E181+E183+E185+E187+E189+E191</f>
        <v>0</v>
      </c>
      <c r="F159" s="17">
        <f t="shared" ref="F159:I159" si="52">F161+F163+F165+F167+F169+F171+F173+F175+F177+F179+F181+F183+F185+F187+F189+F191</f>
        <v>1213</v>
      </c>
      <c r="G159" s="17">
        <f t="shared" si="52"/>
        <v>114590</v>
      </c>
      <c r="H159" s="17">
        <f t="shared" si="52"/>
        <v>0</v>
      </c>
      <c r="I159" s="17">
        <f t="shared" si="52"/>
        <v>0</v>
      </c>
      <c r="J159" s="19">
        <f t="shared" ref="J159" si="53">SUM(E159:I159)</f>
        <v>115803</v>
      </c>
      <c r="K159" s="52">
        <f t="shared" ref="K159:L160" si="54">K161+K163+K165+K167+K169+K171+K173+K175+K177+K179+K181+K183+K185+K187+K189+K191</f>
        <v>0</v>
      </c>
      <c r="L159" s="17">
        <f t="shared" si="54"/>
        <v>0</v>
      </c>
      <c r="M159" s="19">
        <f t="shared" ref="M159:M192" si="55">SUM(K159:L159)</f>
        <v>0</v>
      </c>
      <c r="N159" s="52">
        <f t="shared" ref="N159:O160" si="56">N161+N163+N165+N167+N169+N171+N173+N175+N177+N179+N181+N183+N185+N187+N189+N191</f>
        <v>0</v>
      </c>
      <c r="O159" s="17">
        <f t="shared" si="56"/>
        <v>0</v>
      </c>
      <c r="P159" s="19">
        <f>SUM(N159:O159)</f>
        <v>0</v>
      </c>
      <c r="Q159" s="20">
        <f>P159+M159+J159</f>
        <v>115803</v>
      </c>
      <c r="R159" s="88"/>
    </row>
    <row r="160" spans="1:19" ht="14.4" thickBot="1" x14ac:dyDescent="0.35">
      <c r="A160" s="122"/>
      <c r="B160" s="123"/>
      <c r="C160" s="125"/>
      <c r="D160" s="127"/>
      <c r="E160" s="21">
        <f t="shared" ref="E160:I160" si="57">E162+E164+E166+E168+E170+E172+E174+E176+E178+E180+E182+E184+E186+E188+E190+E192</f>
        <v>0</v>
      </c>
      <c r="F160" s="22">
        <f t="shared" si="57"/>
        <v>0</v>
      </c>
      <c r="G160" s="22">
        <f t="shared" si="57"/>
        <v>0</v>
      </c>
      <c r="H160" s="22">
        <f t="shared" si="57"/>
        <v>0</v>
      </c>
      <c r="I160" s="22">
        <f t="shared" si="57"/>
        <v>0</v>
      </c>
      <c r="J160" s="24">
        <f>SUM(E160:I160)</f>
        <v>0</v>
      </c>
      <c r="K160" s="53">
        <f t="shared" si="54"/>
        <v>0</v>
      </c>
      <c r="L160" s="22">
        <f t="shared" si="54"/>
        <v>0</v>
      </c>
      <c r="M160" s="24">
        <f t="shared" si="55"/>
        <v>0</v>
      </c>
      <c r="N160" s="53">
        <f t="shared" si="56"/>
        <v>0</v>
      </c>
      <c r="O160" s="22">
        <f t="shared" si="56"/>
        <v>0</v>
      </c>
      <c r="P160" s="24">
        <f t="shared" ref="P160:P178" si="58">SUM(N160:O160)</f>
        <v>0</v>
      </c>
      <c r="Q160" s="25">
        <f>P160+M160+J160</f>
        <v>0</v>
      </c>
      <c r="R160" s="88"/>
    </row>
    <row r="161" spans="1:19" x14ac:dyDescent="0.3">
      <c r="A161" s="118" t="s">
        <v>135</v>
      </c>
      <c r="B161" s="116"/>
      <c r="C161" s="114" t="s">
        <v>252</v>
      </c>
      <c r="D161" s="49" t="s">
        <v>21</v>
      </c>
      <c r="E161" s="26">
        <v>0</v>
      </c>
      <c r="F161" s="27">
        <v>1213</v>
      </c>
      <c r="G161" s="27">
        <v>0</v>
      </c>
      <c r="H161" s="27">
        <v>0</v>
      </c>
      <c r="I161" s="27">
        <v>0</v>
      </c>
      <c r="J161" s="29">
        <f t="shared" ref="J161:J192" si="59">SUM(E161:I161)</f>
        <v>1213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8"/>
        <v>0</v>
      </c>
      <c r="Q161" s="30">
        <f t="shared" ref="Q161:Q192" si="60">P161+M161+J161</f>
        <v>1213</v>
      </c>
      <c r="R161" s="118" t="s">
        <v>135</v>
      </c>
      <c r="S161" s="104">
        <f>Q161+Q163+Q165+Q167+Q169+Q171+Q173+Q175+Q177+Q179+Q181+Q183+Q185+Q187</f>
        <v>100603</v>
      </c>
    </row>
    <row r="162" spans="1:19" x14ac:dyDescent="0.3">
      <c r="A162" s="128"/>
      <c r="B162" s="129"/>
      <c r="C162" s="119"/>
      <c r="D162" s="36"/>
      <c r="E162" s="42"/>
      <c r="F162" s="43"/>
      <c r="G162" s="43"/>
      <c r="H162" s="43"/>
      <c r="I162" s="43"/>
      <c r="J162" s="34">
        <f t="shared" si="59"/>
        <v>0</v>
      </c>
      <c r="K162" s="42"/>
      <c r="L162" s="43"/>
      <c r="M162" s="34">
        <f t="shared" si="55"/>
        <v>0</v>
      </c>
      <c r="N162" s="55"/>
      <c r="O162" s="43"/>
      <c r="P162" s="34">
        <f t="shared" si="58"/>
        <v>0</v>
      </c>
      <c r="Q162" s="35">
        <f t="shared" si="60"/>
        <v>0</v>
      </c>
      <c r="R162" s="128"/>
      <c r="S162" s="105">
        <f>Q162+Q164+Q166+Q168+Q170+Q172+Q174+Q176+Q178+Q180+Q182+Q184+Q186+Q188</f>
        <v>0</v>
      </c>
    </row>
    <row r="163" spans="1:19" x14ac:dyDescent="0.3">
      <c r="A163" s="128" t="s">
        <v>135</v>
      </c>
      <c r="B163" s="129"/>
      <c r="C163" s="119" t="s">
        <v>253</v>
      </c>
      <c r="D163" s="36" t="s">
        <v>23</v>
      </c>
      <c r="E163" s="37">
        <v>0</v>
      </c>
      <c r="F163" s="38">
        <v>0</v>
      </c>
      <c r="G163" s="38">
        <v>43550</v>
      </c>
      <c r="H163" s="38">
        <v>0</v>
      </c>
      <c r="I163" s="38">
        <v>0</v>
      </c>
      <c r="J163" s="29">
        <f t="shared" si="59"/>
        <v>43550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8"/>
        <v>0</v>
      </c>
      <c r="Q163" s="41">
        <f t="shared" si="60"/>
        <v>43550</v>
      </c>
      <c r="R163" s="88"/>
    </row>
    <row r="164" spans="1:19" x14ac:dyDescent="0.3">
      <c r="A164" s="128"/>
      <c r="B164" s="129"/>
      <c r="C164" s="119"/>
      <c r="D164" s="36"/>
      <c r="E164" s="42"/>
      <c r="F164" s="43"/>
      <c r="G164" s="43"/>
      <c r="H164" s="43"/>
      <c r="I164" s="43"/>
      <c r="J164" s="34">
        <f t="shared" si="59"/>
        <v>0</v>
      </c>
      <c r="K164" s="55"/>
      <c r="L164" s="43"/>
      <c r="M164" s="34">
        <f t="shared" si="55"/>
        <v>0</v>
      </c>
      <c r="N164" s="55"/>
      <c r="O164" s="43"/>
      <c r="P164" s="34">
        <f t="shared" si="58"/>
        <v>0</v>
      </c>
      <c r="Q164" s="35">
        <f t="shared" si="60"/>
        <v>0</v>
      </c>
      <c r="R164" s="88"/>
    </row>
    <row r="165" spans="1:19" x14ac:dyDescent="0.3">
      <c r="A165" s="128" t="s">
        <v>135</v>
      </c>
      <c r="B165" s="129"/>
      <c r="C165" s="119" t="s">
        <v>254</v>
      </c>
      <c r="D165" s="130"/>
      <c r="E165" s="37">
        <v>0</v>
      </c>
      <c r="F165" s="38">
        <v>0</v>
      </c>
      <c r="G165" s="38">
        <v>1000</v>
      </c>
      <c r="H165" s="38">
        <v>0</v>
      </c>
      <c r="I165" s="38">
        <v>0</v>
      </c>
      <c r="J165" s="29">
        <f t="shared" si="59"/>
        <v>1000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8"/>
        <v>0</v>
      </c>
      <c r="Q165" s="41">
        <f t="shared" si="60"/>
        <v>1000</v>
      </c>
      <c r="R165" s="88"/>
    </row>
    <row r="166" spans="1:19" x14ac:dyDescent="0.3">
      <c r="A166" s="128"/>
      <c r="B166" s="129"/>
      <c r="C166" s="119"/>
      <c r="D166" s="130"/>
      <c r="E166" s="42"/>
      <c r="F166" s="43"/>
      <c r="G166" s="43"/>
      <c r="H166" s="43"/>
      <c r="I166" s="43"/>
      <c r="J166" s="34">
        <f t="shared" si="59"/>
        <v>0</v>
      </c>
      <c r="K166" s="55"/>
      <c r="L166" s="43"/>
      <c r="M166" s="34">
        <f t="shared" si="55"/>
        <v>0</v>
      </c>
      <c r="N166" s="55"/>
      <c r="O166" s="43"/>
      <c r="P166" s="34">
        <f t="shared" si="58"/>
        <v>0</v>
      </c>
      <c r="Q166" s="35">
        <f t="shared" si="60"/>
        <v>0</v>
      </c>
      <c r="R166" s="88"/>
    </row>
    <row r="167" spans="1:19" x14ac:dyDescent="0.3">
      <c r="A167" s="128" t="s">
        <v>135</v>
      </c>
      <c r="B167" s="129"/>
      <c r="C167" s="119" t="s">
        <v>291</v>
      </c>
      <c r="D167" s="130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59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0"/>
        <v>1500</v>
      </c>
      <c r="R167" s="88"/>
    </row>
    <row r="168" spans="1:19" x14ac:dyDescent="0.3">
      <c r="A168" s="128"/>
      <c r="B168" s="129"/>
      <c r="C168" s="119"/>
      <c r="D168" s="130"/>
      <c r="E168" s="42"/>
      <c r="F168" s="43"/>
      <c r="G168" s="43"/>
      <c r="H168" s="43"/>
      <c r="I168" s="43"/>
      <c r="J168" s="34">
        <f t="shared" si="59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60"/>
        <v>0</v>
      </c>
      <c r="R168" s="88"/>
    </row>
    <row r="169" spans="1:19" x14ac:dyDescent="0.3">
      <c r="A169" s="128" t="s">
        <v>135</v>
      </c>
      <c r="B169" s="129"/>
      <c r="C169" s="119" t="s">
        <v>312</v>
      </c>
      <c r="D169" s="13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9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0"/>
        <v>2500</v>
      </c>
      <c r="R169" s="88"/>
    </row>
    <row r="170" spans="1:19" x14ac:dyDescent="0.3">
      <c r="A170" s="128"/>
      <c r="B170" s="129"/>
      <c r="C170" s="119"/>
      <c r="D170" s="130"/>
      <c r="E170" s="42"/>
      <c r="F170" s="43"/>
      <c r="G170" s="43"/>
      <c r="H170" s="43"/>
      <c r="I170" s="43"/>
      <c r="J170" s="34">
        <f t="shared" si="59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0"/>
        <v>0</v>
      </c>
      <c r="R170" s="88"/>
    </row>
    <row r="171" spans="1:19" x14ac:dyDescent="0.3">
      <c r="A171" s="128" t="s">
        <v>135</v>
      </c>
      <c r="B171" s="129"/>
      <c r="C171" s="119" t="s">
        <v>313</v>
      </c>
      <c r="D171" s="130"/>
      <c r="E171" s="37">
        <v>0</v>
      </c>
      <c r="F171" s="38">
        <v>0</v>
      </c>
      <c r="G171" s="97">
        <v>2000</v>
      </c>
      <c r="H171" s="38">
        <v>0</v>
      </c>
      <c r="I171" s="38">
        <v>0</v>
      </c>
      <c r="J171" s="29">
        <f t="shared" si="59"/>
        <v>2000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58"/>
        <v>0</v>
      </c>
      <c r="Q171" s="41">
        <f t="shared" si="60"/>
        <v>2000</v>
      </c>
      <c r="R171" s="88"/>
    </row>
    <row r="172" spans="1:19" x14ac:dyDescent="0.3">
      <c r="A172" s="128"/>
      <c r="B172" s="129"/>
      <c r="C172" s="119"/>
      <c r="D172" s="130"/>
      <c r="E172" s="42"/>
      <c r="F172" s="43"/>
      <c r="G172" s="43"/>
      <c r="H172" s="43"/>
      <c r="I172" s="43"/>
      <c r="J172" s="34">
        <f t="shared" si="59"/>
        <v>0</v>
      </c>
      <c r="K172" s="55"/>
      <c r="L172" s="43"/>
      <c r="M172" s="34">
        <f t="shared" si="55"/>
        <v>0</v>
      </c>
      <c r="N172" s="55"/>
      <c r="O172" s="43"/>
      <c r="P172" s="34">
        <f t="shared" si="58"/>
        <v>0</v>
      </c>
      <c r="Q172" s="35">
        <f t="shared" si="60"/>
        <v>0</v>
      </c>
      <c r="R172" s="88"/>
    </row>
    <row r="173" spans="1:19" x14ac:dyDescent="0.3">
      <c r="A173" s="128" t="s">
        <v>135</v>
      </c>
      <c r="B173" s="129"/>
      <c r="C173" s="119" t="s">
        <v>316</v>
      </c>
      <c r="D173" s="130"/>
      <c r="E173" s="37">
        <v>0</v>
      </c>
      <c r="F173" s="38">
        <v>0</v>
      </c>
      <c r="G173" s="97">
        <v>3000</v>
      </c>
      <c r="H173" s="38">
        <v>0</v>
      </c>
      <c r="I173" s="38">
        <v>0</v>
      </c>
      <c r="J173" s="29">
        <f t="shared" si="59"/>
        <v>3000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8"/>
        <v>0</v>
      </c>
      <c r="Q173" s="41">
        <f t="shared" si="60"/>
        <v>3000</v>
      </c>
      <c r="R173" s="88"/>
    </row>
    <row r="174" spans="1:19" x14ac:dyDescent="0.3">
      <c r="A174" s="128"/>
      <c r="B174" s="129"/>
      <c r="C174" s="119"/>
      <c r="D174" s="130"/>
      <c r="E174" s="42"/>
      <c r="F174" s="43"/>
      <c r="G174" s="43"/>
      <c r="H174" s="43"/>
      <c r="I174" s="43"/>
      <c r="J174" s="34">
        <f t="shared" si="59"/>
        <v>0</v>
      </c>
      <c r="K174" s="55"/>
      <c r="L174" s="43"/>
      <c r="M174" s="34">
        <f t="shared" ref="M174" si="61">SUM(K174:L174)</f>
        <v>0</v>
      </c>
      <c r="N174" s="55"/>
      <c r="O174" s="43"/>
      <c r="P174" s="34">
        <f t="shared" si="58"/>
        <v>0</v>
      </c>
      <c r="Q174" s="35">
        <f t="shared" si="60"/>
        <v>0</v>
      </c>
      <c r="R174" s="88"/>
    </row>
    <row r="175" spans="1:19" x14ac:dyDescent="0.3">
      <c r="A175" s="128" t="s">
        <v>135</v>
      </c>
      <c r="B175" s="129"/>
      <c r="C175" s="119" t="s">
        <v>317</v>
      </c>
      <c r="D175" s="130"/>
      <c r="E175" s="37">
        <v>0</v>
      </c>
      <c r="F175" s="38">
        <v>0</v>
      </c>
      <c r="G175" s="97">
        <v>1000</v>
      </c>
      <c r="H175" s="38">
        <v>0</v>
      </c>
      <c r="I175" s="38">
        <v>0</v>
      </c>
      <c r="J175" s="29">
        <f t="shared" ref="J175:J176" si="62">SUM(E175:I175)</f>
        <v>1000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76" si="63">SUM(N175:O175)</f>
        <v>0</v>
      </c>
      <c r="Q175" s="41">
        <f t="shared" si="60"/>
        <v>1000</v>
      </c>
      <c r="R175" s="88"/>
    </row>
    <row r="176" spans="1:19" x14ac:dyDescent="0.3">
      <c r="A176" s="128"/>
      <c r="B176" s="129"/>
      <c r="C176" s="119"/>
      <c r="D176" s="130"/>
      <c r="E176" s="42"/>
      <c r="F176" s="43"/>
      <c r="G176" s="43"/>
      <c r="H176" s="43"/>
      <c r="I176" s="43"/>
      <c r="J176" s="34">
        <f t="shared" si="62"/>
        <v>0</v>
      </c>
      <c r="K176" s="55"/>
      <c r="L176" s="43"/>
      <c r="M176" s="34">
        <f t="shared" ref="M176" si="64">SUM(K176:L176)</f>
        <v>0</v>
      </c>
      <c r="N176" s="55"/>
      <c r="O176" s="43"/>
      <c r="P176" s="34">
        <f t="shared" si="63"/>
        <v>0</v>
      </c>
      <c r="Q176" s="35">
        <f t="shared" si="60"/>
        <v>0</v>
      </c>
      <c r="R176" s="88"/>
    </row>
    <row r="177" spans="1:19" x14ac:dyDescent="0.3">
      <c r="A177" s="128" t="s">
        <v>135</v>
      </c>
      <c r="B177" s="129"/>
      <c r="C177" s="119" t="s">
        <v>314</v>
      </c>
      <c r="D177" s="130"/>
      <c r="E177" s="37">
        <v>0</v>
      </c>
      <c r="F177" s="38">
        <v>0</v>
      </c>
      <c r="G177" s="38">
        <v>36400</v>
      </c>
      <c r="H177" s="38">
        <v>0</v>
      </c>
      <c r="I177" s="38">
        <v>0</v>
      </c>
      <c r="J177" s="29">
        <f t="shared" si="59"/>
        <v>36400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8"/>
        <v>0</v>
      </c>
      <c r="Q177" s="41">
        <f t="shared" si="60"/>
        <v>36400</v>
      </c>
      <c r="R177" s="88"/>
    </row>
    <row r="178" spans="1:19" x14ac:dyDescent="0.3">
      <c r="A178" s="128"/>
      <c r="B178" s="129"/>
      <c r="C178" s="119"/>
      <c r="D178" s="130"/>
      <c r="E178" s="42"/>
      <c r="F178" s="43"/>
      <c r="G178" s="43"/>
      <c r="H178" s="43"/>
      <c r="I178" s="43"/>
      <c r="J178" s="34">
        <f t="shared" si="59"/>
        <v>0</v>
      </c>
      <c r="K178" s="55"/>
      <c r="L178" s="43"/>
      <c r="M178" s="34">
        <f t="shared" si="55"/>
        <v>0</v>
      </c>
      <c r="N178" s="55"/>
      <c r="O178" s="43"/>
      <c r="P178" s="34">
        <f t="shared" si="58"/>
        <v>0</v>
      </c>
      <c r="Q178" s="35">
        <f t="shared" si="60"/>
        <v>0</v>
      </c>
      <c r="R178" s="88"/>
    </row>
    <row r="179" spans="1:19" x14ac:dyDescent="0.3">
      <c r="A179" s="128" t="s">
        <v>135</v>
      </c>
      <c r="B179" s="129"/>
      <c r="C179" s="119" t="s">
        <v>256</v>
      </c>
      <c r="D179" s="130"/>
      <c r="E179" s="37">
        <v>0</v>
      </c>
      <c r="F179" s="38">
        <v>0</v>
      </c>
      <c r="G179" s="38">
        <v>3500</v>
      </c>
      <c r="H179" s="38">
        <v>0</v>
      </c>
      <c r="I179" s="38">
        <v>0</v>
      </c>
      <c r="J179" s="29">
        <f t="shared" ref="J179:J180" si="65">SUM(E179:I179)</f>
        <v>3500</v>
      </c>
      <c r="K179" s="44">
        <v>0</v>
      </c>
      <c r="L179" s="38">
        <v>0</v>
      </c>
      <c r="M179" s="40">
        <f t="shared" ref="M179:M180" si="66">SUM(K179:L179)</f>
        <v>0</v>
      </c>
      <c r="N179" s="44">
        <v>0</v>
      </c>
      <c r="O179" s="38">
        <v>0</v>
      </c>
      <c r="P179" s="40">
        <f t="shared" ref="P179:P192" si="67">SUM(N179:O179)</f>
        <v>0</v>
      </c>
      <c r="Q179" s="41">
        <f t="shared" si="60"/>
        <v>3500</v>
      </c>
      <c r="R179" s="88"/>
    </row>
    <row r="180" spans="1:19" x14ac:dyDescent="0.3">
      <c r="A180" s="128"/>
      <c r="B180" s="129"/>
      <c r="C180" s="119"/>
      <c r="D180" s="130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6"/>
        <v>0</v>
      </c>
      <c r="N180" s="55"/>
      <c r="O180" s="43"/>
      <c r="P180" s="34">
        <f t="shared" si="67"/>
        <v>0</v>
      </c>
      <c r="Q180" s="35">
        <f t="shared" si="60"/>
        <v>0</v>
      </c>
      <c r="R180" s="88"/>
    </row>
    <row r="181" spans="1:19" x14ac:dyDescent="0.3">
      <c r="A181" s="128" t="s">
        <v>135</v>
      </c>
      <c r="B181" s="129"/>
      <c r="C181" s="119" t="s">
        <v>212</v>
      </c>
      <c r="D181" s="130"/>
      <c r="E181" s="37">
        <v>0</v>
      </c>
      <c r="F181" s="38">
        <v>0</v>
      </c>
      <c r="G181" s="38">
        <v>150</v>
      </c>
      <c r="H181" s="38">
        <v>0</v>
      </c>
      <c r="I181" s="38">
        <v>0</v>
      </c>
      <c r="J181" s="29">
        <f>SUM(E181:I181)</f>
        <v>150</v>
      </c>
      <c r="K181" s="44">
        <v>0</v>
      </c>
      <c r="L181" s="38">
        <v>0</v>
      </c>
      <c r="M181" s="40">
        <f>SUM(K181:L181)</f>
        <v>0</v>
      </c>
      <c r="N181" s="44">
        <v>0</v>
      </c>
      <c r="O181" s="38">
        <v>0</v>
      </c>
      <c r="P181" s="40">
        <f t="shared" si="67"/>
        <v>0</v>
      </c>
      <c r="Q181" s="41">
        <f t="shared" si="60"/>
        <v>150</v>
      </c>
      <c r="R181" s="88"/>
    </row>
    <row r="182" spans="1:19" x14ac:dyDescent="0.3">
      <c r="A182" s="128"/>
      <c r="B182" s="129"/>
      <c r="C182" s="119"/>
      <c r="D182" s="130"/>
      <c r="E182" s="42"/>
      <c r="F182" s="43"/>
      <c r="G182" s="43"/>
      <c r="H182" s="43"/>
      <c r="I182" s="43"/>
      <c r="J182" s="34">
        <f t="shared" si="59"/>
        <v>0</v>
      </c>
      <c r="K182" s="55"/>
      <c r="L182" s="43"/>
      <c r="M182" s="34">
        <f t="shared" si="55"/>
        <v>0</v>
      </c>
      <c r="N182" s="55"/>
      <c r="O182" s="43"/>
      <c r="P182" s="34">
        <f t="shared" si="67"/>
        <v>0</v>
      </c>
      <c r="Q182" s="35">
        <f t="shared" si="60"/>
        <v>0</v>
      </c>
      <c r="R182" s="88"/>
    </row>
    <row r="183" spans="1:19" x14ac:dyDescent="0.3">
      <c r="A183" s="128" t="s">
        <v>255</v>
      </c>
      <c r="B183" s="129"/>
      <c r="C183" s="119" t="s">
        <v>136</v>
      </c>
      <c r="D183" s="130"/>
      <c r="E183" s="37">
        <v>0</v>
      </c>
      <c r="F183" s="38">
        <v>0</v>
      </c>
      <c r="G183" s="38">
        <v>2540</v>
      </c>
      <c r="H183" s="38">
        <v>0</v>
      </c>
      <c r="I183" s="38">
        <v>0</v>
      </c>
      <c r="J183" s="29">
        <f t="shared" ref="J183:J191" si="68">SUM(E183:I183)</f>
        <v>2540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7"/>
        <v>0</v>
      </c>
      <c r="Q183" s="41">
        <f t="shared" si="60"/>
        <v>2540</v>
      </c>
      <c r="R183" s="88"/>
    </row>
    <row r="184" spans="1:19" x14ac:dyDescent="0.3">
      <c r="A184" s="128"/>
      <c r="B184" s="129"/>
      <c r="C184" s="119"/>
      <c r="D184" s="130"/>
      <c r="E184" s="42"/>
      <c r="F184" s="43"/>
      <c r="G184" s="43"/>
      <c r="H184" s="43"/>
      <c r="I184" s="43"/>
      <c r="J184" s="34">
        <f t="shared" si="59"/>
        <v>0</v>
      </c>
      <c r="K184" s="55"/>
      <c r="L184" s="43"/>
      <c r="M184" s="34">
        <f t="shared" si="55"/>
        <v>0</v>
      </c>
      <c r="N184" s="55"/>
      <c r="O184" s="43"/>
      <c r="P184" s="34">
        <f t="shared" si="67"/>
        <v>0</v>
      </c>
      <c r="Q184" s="35">
        <f t="shared" si="60"/>
        <v>0</v>
      </c>
      <c r="R184" s="88"/>
    </row>
    <row r="185" spans="1:19" x14ac:dyDescent="0.3">
      <c r="A185" s="128" t="s">
        <v>135</v>
      </c>
      <c r="B185" s="129"/>
      <c r="C185" s="119" t="s">
        <v>257</v>
      </c>
      <c r="D185" s="130"/>
      <c r="E185" s="37">
        <v>0</v>
      </c>
      <c r="F185" s="38">
        <v>0</v>
      </c>
      <c r="G185" s="38">
        <v>1500</v>
      </c>
      <c r="H185" s="38">
        <v>0</v>
      </c>
      <c r="I185" s="38">
        <v>0</v>
      </c>
      <c r="J185" s="29">
        <f t="shared" si="68"/>
        <v>1500</v>
      </c>
      <c r="K185" s="44">
        <v>0</v>
      </c>
      <c r="L185" s="38">
        <v>0</v>
      </c>
      <c r="M185" s="40">
        <f t="shared" si="55"/>
        <v>0</v>
      </c>
      <c r="N185" s="44">
        <v>0</v>
      </c>
      <c r="O185" s="38">
        <v>0</v>
      </c>
      <c r="P185" s="40">
        <f t="shared" si="67"/>
        <v>0</v>
      </c>
      <c r="Q185" s="41">
        <f t="shared" si="60"/>
        <v>1500</v>
      </c>
      <c r="R185" s="88"/>
    </row>
    <row r="186" spans="1:19" x14ac:dyDescent="0.3">
      <c r="A186" s="128"/>
      <c r="B186" s="129"/>
      <c r="C186" s="119"/>
      <c r="D186" s="130"/>
      <c r="E186" s="42"/>
      <c r="F186" s="43"/>
      <c r="G186" s="43"/>
      <c r="H186" s="43"/>
      <c r="I186" s="43"/>
      <c r="J186" s="34">
        <f t="shared" si="59"/>
        <v>0</v>
      </c>
      <c r="K186" s="55"/>
      <c r="L186" s="43"/>
      <c r="M186" s="34">
        <f t="shared" si="55"/>
        <v>0</v>
      </c>
      <c r="N186" s="55"/>
      <c r="O186" s="43"/>
      <c r="P186" s="34">
        <f t="shared" si="67"/>
        <v>0</v>
      </c>
      <c r="Q186" s="35">
        <f t="shared" si="60"/>
        <v>0</v>
      </c>
      <c r="R186" s="88"/>
    </row>
    <row r="187" spans="1:19" x14ac:dyDescent="0.3">
      <c r="A187" s="128" t="s">
        <v>255</v>
      </c>
      <c r="B187" s="129"/>
      <c r="C187" s="119" t="s">
        <v>224</v>
      </c>
      <c r="D187" s="130"/>
      <c r="E187" s="37">
        <v>0</v>
      </c>
      <c r="F187" s="38">
        <v>0</v>
      </c>
      <c r="G187" s="38">
        <v>750</v>
      </c>
      <c r="H187" s="38">
        <v>0</v>
      </c>
      <c r="I187" s="38">
        <v>0</v>
      </c>
      <c r="J187" s="29">
        <f t="shared" si="68"/>
        <v>750</v>
      </c>
      <c r="K187" s="44">
        <v>0</v>
      </c>
      <c r="L187" s="38">
        <v>0</v>
      </c>
      <c r="M187" s="40">
        <f t="shared" si="55"/>
        <v>0</v>
      </c>
      <c r="N187" s="44">
        <v>0</v>
      </c>
      <c r="O187" s="38">
        <v>0</v>
      </c>
      <c r="P187" s="40">
        <f t="shared" si="67"/>
        <v>0</v>
      </c>
      <c r="Q187" s="41">
        <f t="shared" si="60"/>
        <v>750</v>
      </c>
      <c r="R187" s="88"/>
    </row>
    <row r="188" spans="1:19" x14ac:dyDescent="0.3">
      <c r="A188" s="128"/>
      <c r="B188" s="129"/>
      <c r="C188" s="119"/>
      <c r="D188" s="130"/>
      <c r="E188" s="42"/>
      <c r="F188" s="43"/>
      <c r="G188" s="43"/>
      <c r="H188" s="43"/>
      <c r="I188" s="43"/>
      <c r="J188" s="34">
        <f t="shared" si="59"/>
        <v>0</v>
      </c>
      <c r="K188" s="55"/>
      <c r="L188" s="43"/>
      <c r="M188" s="34">
        <f t="shared" si="55"/>
        <v>0</v>
      </c>
      <c r="N188" s="55"/>
      <c r="O188" s="43"/>
      <c r="P188" s="34">
        <f t="shared" si="67"/>
        <v>0</v>
      </c>
      <c r="Q188" s="35">
        <f t="shared" si="60"/>
        <v>0</v>
      </c>
      <c r="R188" s="88"/>
    </row>
    <row r="189" spans="1:19" x14ac:dyDescent="0.3">
      <c r="A189" s="128" t="s">
        <v>285</v>
      </c>
      <c r="B189" s="129"/>
      <c r="C189" s="119" t="s">
        <v>286</v>
      </c>
      <c r="D189" s="130"/>
      <c r="E189" s="37">
        <v>0</v>
      </c>
      <c r="F189" s="38">
        <v>0</v>
      </c>
      <c r="G189" s="38">
        <v>11200</v>
      </c>
      <c r="H189" s="38">
        <v>0</v>
      </c>
      <c r="I189" s="38">
        <v>0</v>
      </c>
      <c r="J189" s="29">
        <f t="shared" si="68"/>
        <v>11200</v>
      </c>
      <c r="K189" s="44">
        <v>0</v>
      </c>
      <c r="L189" s="38">
        <v>0</v>
      </c>
      <c r="M189" s="40">
        <f>SUM(K189:L189)</f>
        <v>0</v>
      </c>
      <c r="N189" s="44">
        <v>0</v>
      </c>
      <c r="O189" s="38">
        <v>0</v>
      </c>
      <c r="P189" s="40">
        <f t="shared" si="67"/>
        <v>0</v>
      </c>
      <c r="Q189" s="41">
        <f t="shared" si="60"/>
        <v>11200</v>
      </c>
      <c r="R189" s="128" t="s">
        <v>285</v>
      </c>
      <c r="S189" s="104">
        <f t="shared" ref="S189:S190" si="69">Q189+Q191</f>
        <v>15200</v>
      </c>
    </row>
    <row r="190" spans="1:19" x14ac:dyDescent="0.3">
      <c r="A190" s="128"/>
      <c r="B190" s="129"/>
      <c r="C190" s="119"/>
      <c r="D190" s="130"/>
      <c r="E190" s="42"/>
      <c r="F190" s="43"/>
      <c r="G190" s="43"/>
      <c r="H190" s="43"/>
      <c r="I190" s="43"/>
      <c r="J190" s="34">
        <f t="shared" si="59"/>
        <v>0</v>
      </c>
      <c r="K190" s="55"/>
      <c r="L190" s="43"/>
      <c r="M190" s="34">
        <f t="shared" si="55"/>
        <v>0</v>
      </c>
      <c r="N190" s="55"/>
      <c r="O190" s="43"/>
      <c r="P190" s="34">
        <f t="shared" si="67"/>
        <v>0</v>
      </c>
      <c r="Q190" s="35">
        <f t="shared" si="60"/>
        <v>0</v>
      </c>
      <c r="R190" s="128"/>
      <c r="S190" s="105">
        <f t="shared" si="69"/>
        <v>0</v>
      </c>
    </row>
    <row r="191" spans="1:19" x14ac:dyDescent="0.3">
      <c r="A191" s="128" t="s">
        <v>285</v>
      </c>
      <c r="B191" s="129"/>
      <c r="C191" s="119" t="s">
        <v>315</v>
      </c>
      <c r="D191" s="130"/>
      <c r="E191" s="37">
        <v>0</v>
      </c>
      <c r="F191" s="38">
        <v>0</v>
      </c>
      <c r="G191" s="38">
        <v>4000</v>
      </c>
      <c r="H191" s="38">
        <v>0</v>
      </c>
      <c r="I191" s="38">
        <v>0</v>
      </c>
      <c r="J191" s="29">
        <f t="shared" si="68"/>
        <v>4000</v>
      </c>
      <c r="K191" s="44">
        <v>0</v>
      </c>
      <c r="L191" s="38">
        <v>0</v>
      </c>
      <c r="M191" s="40">
        <f t="shared" si="55"/>
        <v>0</v>
      </c>
      <c r="N191" s="44">
        <v>0</v>
      </c>
      <c r="O191" s="38">
        <v>0</v>
      </c>
      <c r="P191" s="40">
        <f t="shared" si="67"/>
        <v>0</v>
      </c>
      <c r="Q191" s="41">
        <f t="shared" si="60"/>
        <v>4000</v>
      </c>
      <c r="R191" s="88"/>
    </row>
    <row r="192" spans="1:19" ht="14.4" thickBot="1" x14ac:dyDescent="0.35">
      <c r="A192" s="133"/>
      <c r="B192" s="134"/>
      <c r="C192" s="135"/>
      <c r="D192" s="127"/>
      <c r="E192" s="51"/>
      <c r="F192" s="45"/>
      <c r="G192" s="45"/>
      <c r="H192" s="45"/>
      <c r="I192" s="45"/>
      <c r="J192" s="24">
        <f t="shared" si="59"/>
        <v>0</v>
      </c>
      <c r="K192" s="56"/>
      <c r="L192" s="45"/>
      <c r="M192" s="24">
        <f t="shared" si="55"/>
        <v>0</v>
      </c>
      <c r="N192" s="56"/>
      <c r="O192" s="45"/>
      <c r="P192" s="24">
        <f t="shared" si="67"/>
        <v>0</v>
      </c>
      <c r="Q192" s="25">
        <f t="shared" si="60"/>
        <v>0</v>
      </c>
      <c r="R192" s="88"/>
    </row>
    <row r="193" spans="1:19" s="89" customFormat="1" ht="14.4" thickBot="1" x14ac:dyDescent="0.35">
      <c r="A193" s="85"/>
      <c r="B193" s="85"/>
      <c r="C193" s="86"/>
      <c r="D193" s="85"/>
      <c r="E193" s="87"/>
      <c r="F193" s="87"/>
      <c r="G193" s="87"/>
      <c r="H193" s="87"/>
      <c r="I193" s="87"/>
      <c r="J193" s="88"/>
      <c r="K193" s="87"/>
      <c r="L193" s="87"/>
      <c r="M193" s="88"/>
      <c r="N193" s="87"/>
      <c r="O193" s="87"/>
      <c r="P193" s="88"/>
      <c r="Q193" s="88"/>
      <c r="R193" s="88"/>
    </row>
    <row r="194" spans="1:19" x14ac:dyDescent="0.3">
      <c r="A194" s="120" t="s">
        <v>137</v>
      </c>
      <c r="B194" s="121"/>
      <c r="C194" s="124" t="s">
        <v>138</v>
      </c>
      <c r="D194" s="126"/>
      <c r="E194" s="16">
        <f>E196+E202+E204+E206+E222+E224+E226+E228+E238+E240</f>
        <v>99672</v>
      </c>
      <c r="F194" s="17">
        <f t="shared" ref="F194:I194" si="70">F196+F202+F204+F206+F222+F224+F226+F228+F238+F240</f>
        <v>34447</v>
      </c>
      <c r="G194" s="17">
        <f t="shared" si="70"/>
        <v>279420</v>
      </c>
      <c r="H194" s="17">
        <f t="shared" si="70"/>
        <v>877</v>
      </c>
      <c r="I194" s="17">
        <f t="shared" si="70"/>
        <v>7720</v>
      </c>
      <c r="J194" s="19">
        <f>SUM(E194:I194)</f>
        <v>422136</v>
      </c>
      <c r="K194" s="52">
        <f t="shared" ref="K194:L195" si="71">K196+K202+K204+K206+K222+K224+K226+K228+K238+K240</f>
        <v>0</v>
      </c>
      <c r="L194" s="17">
        <f t="shared" si="71"/>
        <v>0</v>
      </c>
      <c r="M194" s="19">
        <f t="shared" ref="M194:M229" si="72">SUM(K194:L194)</f>
        <v>0</v>
      </c>
      <c r="N194" s="52">
        <f t="shared" ref="N194:O195" si="73">N196+N202+N204+N206+N222+N224+N226+N228+N238+N240</f>
        <v>0</v>
      </c>
      <c r="O194" s="17">
        <f>O196+O202+O204+O206+O222+O224+O226+O228+O238+O240</f>
        <v>110132</v>
      </c>
      <c r="P194" s="19">
        <f>SUM(N194:O194)</f>
        <v>110132</v>
      </c>
      <c r="Q194" s="20">
        <f>P194+M194+J194</f>
        <v>532268</v>
      </c>
      <c r="R194" s="88"/>
    </row>
    <row r="195" spans="1:19" ht="14.4" thickBot="1" x14ac:dyDescent="0.35">
      <c r="A195" s="122"/>
      <c r="B195" s="123"/>
      <c r="C195" s="125"/>
      <c r="D195" s="127"/>
      <c r="E195" s="21">
        <f t="shared" ref="E195:I195" si="74">E197+E203+E205+E207+E223+E225+E227+E229+E239+E241</f>
        <v>0</v>
      </c>
      <c r="F195" s="22">
        <f t="shared" si="74"/>
        <v>0</v>
      </c>
      <c r="G195" s="22">
        <f t="shared" si="74"/>
        <v>0</v>
      </c>
      <c r="H195" s="22">
        <f t="shared" si="74"/>
        <v>0</v>
      </c>
      <c r="I195" s="22">
        <f t="shared" si="74"/>
        <v>0</v>
      </c>
      <c r="J195" s="24">
        <f t="shared" ref="J195:J241" si="75">SUM(E195:I195)</f>
        <v>0</v>
      </c>
      <c r="K195" s="53">
        <f t="shared" si="71"/>
        <v>0</v>
      </c>
      <c r="L195" s="22">
        <f t="shared" si="71"/>
        <v>0</v>
      </c>
      <c r="M195" s="24">
        <f t="shared" si="72"/>
        <v>0</v>
      </c>
      <c r="N195" s="53">
        <f t="shared" si="73"/>
        <v>0</v>
      </c>
      <c r="O195" s="22">
        <f t="shared" si="73"/>
        <v>0</v>
      </c>
      <c r="P195" s="24">
        <f t="shared" ref="P195:P241" si="76">SUM(N195:O195)</f>
        <v>0</v>
      </c>
      <c r="Q195" s="25">
        <f t="shared" ref="Q195:Q241" si="77">P195+M195+J195</f>
        <v>0</v>
      </c>
      <c r="R195" s="88"/>
    </row>
    <row r="196" spans="1:19" x14ac:dyDescent="0.3">
      <c r="A196" s="155" t="s">
        <v>139</v>
      </c>
      <c r="B196" s="137"/>
      <c r="C196" s="138" t="s">
        <v>318</v>
      </c>
      <c r="D196" s="100" t="s">
        <v>26</v>
      </c>
      <c r="E196" s="16">
        <f>E198+E200</f>
        <v>48151</v>
      </c>
      <c r="F196" s="17">
        <f>F198+F200</f>
        <v>16441</v>
      </c>
      <c r="G196" s="17">
        <f t="shared" ref="G196:I197" si="78">G198+G200</f>
        <v>13139</v>
      </c>
      <c r="H196" s="17">
        <f t="shared" si="78"/>
        <v>386</v>
      </c>
      <c r="I196" s="17">
        <f t="shared" si="78"/>
        <v>0</v>
      </c>
      <c r="J196" s="18">
        <f t="shared" ref="J196:J201" si="79">SUM(E196:I196)</f>
        <v>78117</v>
      </c>
      <c r="K196" s="16">
        <f>K198+K200</f>
        <v>0</v>
      </c>
      <c r="L196" s="17">
        <f>L198+L200</f>
        <v>0</v>
      </c>
      <c r="M196" s="18">
        <f t="shared" ref="M196:M201" si="80">SUM(K196:L196)</f>
        <v>0</v>
      </c>
      <c r="N196" s="16">
        <f>N198+N200</f>
        <v>0</v>
      </c>
      <c r="O196" s="17">
        <f>O198+O200</f>
        <v>0</v>
      </c>
      <c r="P196" s="19">
        <f t="shared" ref="P196:P201" si="81">SUM(N196:O196)</f>
        <v>0</v>
      </c>
      <c r="Q196" s="20">
        <f t="shared" si="77"/>
        <v>78117</v>
      </c>
      <c r="R196" s="88"/>
    </row>
    <row r="197" spans="1:19" x14ac:dyDescent="0.3">
      <c r="A197" s="118"/>
      <c r="B197" s="129"/>
      <c r="C197" s="119"/>
      <c r="D197" s="36"/>
      <c r="E197" s="31">
        <f>E199+E201</f>
        <v>0</v>
      </c>
      <c r="F197" s="32">
        <f>F199+F201</f>
        <v>0</v>
      </c>
      <c r="G197" s="32">
        <f t="shared" si="78"/>
        <v>0</v>
      </c>
      <c r="H197" s="32">
        <f t="shared" si="78"/>
        <v>0</v>
      </c>
      <c r="I197" s="32">
        <f t="shared" si="78"/>
        <v>0</v>
      </c>
      <c r="J197" s="33">
        <f t="shared" si="79"/>
        <v>0</v>
      </c>
      <c r="K197" s="31">
        <f>K199+K201</f>
        <v>0</v>
      </c>
      <c r="L197" s="32">
        <f>L199+L201</f>
        <v>0</v>
      </c>
      <c r="M197" s="33">
        <f t="shared" si="80"/>
        <v>0</v>
      </c>
      <c r="N197" s="31">
        <f>N199+N201</f>
        <v>0</v>
      </c>
      <c r="O197" s="32">
        <f>O199+O201</f>
        <v>0</v>
      </c>
      <c r="P197" s="34">
        <f t="shared" si="81"/>
        <v>0</v>
      </c>
      <c r="Q197" s="35">
        <f t="shared" si="77"/>
        <v>0</v>
      </c>
      <c r="R197" s="88"/>
    </row>
    <row r="198" spans="1:19" x14ac:dyDescent="0.3">
      <c r="A198" s="128"/>
      <c r="B198" s="129" t="s">
        <v>320</v>
      </c>
      <c r="C198" s="114" t="s">
        <v>258</v>
      </c>
      <c r="D198" s="36"/>
      <c r="E198" s="37">
        <v>40320</v>
      </c>
      <c r="F198" s="38">
        <v>14092</v>
      </c>
      <c r="G198" s="38">
        <v>11819</v>
      </c>
      <c r="H198" s="38">
        <v>282</v>
      </c>
      <c r="I198" s="38">
        <v>0</v>
      </c>
      <c r="J198" s="39">
        <f t="shared" si="79"/>
        <v>66513</v>
      </c>
      <c r="K198" s="37">
        <v>0</v>
      </c>
      <c r="L198" s="38">
        <v>0</v>
      </c>
      <c r="M198" s="39">
        <f t="shared" si="80"/>
        <v>0</v>
      </c>
      <c r="N198" s="37">
        <v>0</v>
      </c>
      <c r="O198" s="38">
        <v>0</v>
      </c>
      <c r="P198" s="40">
        <f t="shared" si="81"/>
        <v>0</v>
      </c>
      <c r="Q198" s="41">
        <f t="shared" si="77"/>
        <v>66513</v>
      </c>
      <c r="R198" s="88"/>
    </row>
    <row r="199" spans="1:19" x14ac:dyDescent="0.3">
      <c r="A199" s="128"/>
      <c r="B199" s="129"/>
      <c r="C199" s="119"/>
      <c r="D199" s="36"/>
      <c r="E199" s="42"/>
      <c r="F199" s="43"/>
      <c r="G199" s="43"/>
      <c r="H199" s="43"/>
      <c r="I199" s="43"/>
      <c r="J199" s="33">
        <f t="shared" si="79"/>
        <v>0</v>
      </c>
      <c r="K199" s="42"/>
      <c r="L199" s="43"/>
      <c r="M199" s="33">
        <f t="shared" si="80"/>
        <v>0</v>
      </c>
      <c r="N199" s="42"/>
      <c r="O199" s="43"/>
      <c r="P199" s="34">
        <f t="shared" si="81"/>
        <v>0</v>
      </c>
      <c r="Q199" s="35">
        <f t="shared" si="77"/>
        <v>0</v>
      </c>
      <c r="R199" s="88"/>
    </row>
    <row r="200" spans="1:19" x14ac:dyDescent="0.3">
      <c r="A200" s="128"/>
      <c r="B200" s="129" t="s">
        <v>321</v>
      </c>
      <c r="C200" s="114" t="s">
        <v>319</v>
      </c>
      <c r="D200" s="36"/>
      <c r="E200" s="37">
        <v>7831</v>
      </c>
      <c r="F200" s="38">
        <v>2349</v>
      </c>
      <c r="G200" s="38">
        <v>1320</v>
      </c>
      <c r="H200" s="38">
        <v>104</v>
      </c>
      <c r="I200" s="38">
        <v>0</v>
      </c>
      <c r="J200" s="39">
        <f t="shared" si="79"/>
        <v>11604</v>
      </c>
      <c r="K200" s="37">
        <v>0</v>
      </c>
      <c r="L200" s="38">
        <v>0</v>
      </c>
      <c r="M200" s="39">
        <f t="shared" si="80"/>
        <v>0</v>
      </c>
      <c r="N200" s="37">
        <v>0</v>
      </c>
      <c r="O200" s="38">
        <v>0</v>
      </c>
      <c r="P200" s="40">
        <f t="shared" si="81"/>
        <v>0</v>
      </c>
      <c r="Q200" s="41">
        <f t="shared" si="77"/>
        <v>11604</v>
      </c>
      <c r="R200" s="88"/>
    </row>
    <row r="201" spans="1:19" x14ac:dyDescent="0.3">
      <c r="A201" s="128"/>
      <c r="B201" s="129"/>
      <c r="C201" s="119"/>
      <c r="D201" s="36"/>
      <c r="E201" s="42"/>
      <c r="F201" s="43"/>
      <c r="G201" s="43"/>
      <c r="H201" s="43"/>
      <c r="I201" s="43"/>
      <c r="J201" s="33">
        <f t="shared" si="79"/>
        <v>0</v>
      </c>
      <c r="K201" s="42"/>
      <c r="L201" s="43"/>
      <c r="M201" s="33">
        <f t="shared" si="80"/>
        <v>0</v>
      </c>
      <c r="N201" s="42"/>
      <c r="O201" s="43"/>
      <c r="P201" s="34">
        <f t="shared" si="81"/>
        <v>0</v>
      </c>
      <c r="Q201" s="35">
        <f t="shared" si="77"/>
        <v>0</v>
      </c>
      <c r="R201" s="88"/>
    </row>
    <row r="202" spans="1:19" x14ac:dyDescent="0.3">
      <c r="A202" s="128" t="s">
        <v>140</v>
      </c>
      <c r="B202" s="129"/>
      <c r="C202" s="119" t="s">
        <v>141</v>
      </c>
      <c r="D202" s="36" t="s">
        <v>142</v>
      </c>
      <c r="E202" s="37">
        <v>0</v>
      </c>
      <c r="F202" s="38">
        <v>0</v>
      </c>
      <c r="G202" s="38">
        <v>1600</v>
      </c>
      <c r="H202" s="38">
        <v>0</v>
      </c>
      <c r="I202" s="38">
        <v>0</v>
      </c>
      <c r="J202" s="29">
        <f t="shared" si="75"/>
        <v>1600</v>
      </c>
      <c r="K202" s="44">
        <v>0</v>
      </c>
      <c r="L202" s="38">
        <v>0</v>
      </c>
      <c r="M202" s="40">
        <f t="shared" si="72"/>
        <v>0</v>
      </c>
      <c r="N202" s="44">
        <v>0</v>
      </c>
      <c r="O202" s="38">
        <v>0</v>
      </c>
      <c r="P202" s="40">
        <f t="shared" si="76"/>
        <v>0</v>
      </c>
      <c r="Q202" s="41">
        <f t="shared" si="77"/>
        <v>1600</v>
      </c>
      <c r="R202" s="88"/>
    </row>
    <row r="203" spans="1:19" x14ac:dyDescent="0.3">
      <c r="A203" s="128"/>
      <c r="B203" s="129"/>
      <c r="C203" s="119"/>
      <c r="D203" s="36"/>
      <c r="E203" s="42"/>
      <c r="F203" s="43"/>
      <c r="G203" s="43"/>
      <c r="H203" s="43"/>
      <c r="I203" s="43"/>
      <c r="J203" s="34">
        <f t="shared" si="75"/>
        <v>0</v>
      </c>
      <c r="K203" s="55"/>
      <c r="L203" s="43"/>
      <c r="M203" s="34">
        <f t="shared" si="72"/>
        <v>0</v>
      </c>
      <c r="N203" s="55"/>
      <c r="O203" s="43"/>
      <c r="P203" s="34">
        <f t="shared" si="76"/>
        <v>0</v>
      </c>
      <c r="Q203" s="35">
        <f t="shared" si="77"/>
        <v>0</v>
      </c>
      <c r="R203" s="88"/>
    </row>
    <row r="204" spans="1:19" x14ac:dyDescent="0.3">
      <c r="A204" s="128" t="s">
        <v>143</v>
      </c>
      <c r="B204" s="129"/>
      <c r="C204" s="119" t="s">
        <v>144</v>
      </c>
      <c r="D204" s="36" t="s">
        <v>26</v>
      </c>
      <c r="E204" s="37">
        <v>0</v>
      </c>
      <c r="F204" s="38">
        <v>0</v>
      </c>
      <c r="G204" s="97">
        <v>17000</v>
      </c>
      <c r="H204" s="38">
        <v>0</v>
      </c>
      <c r="I204" s="38">
        <v>0</v>
      </c>
      <c r="J204" s="29">
        <f t="shared" si="75"/>
        <v>17000</v>
      </c>
      <c r="K204" s="44">
        <v>0</v>
      </c>
      <c r="L204" s="38">
        <v>0</v>
      </c>
      <c r="M204" s="40">
        <f t="shared" si="72"/>
        <v>0</v>
      </c>
      <c r="N204" s="44">
        <v>0</v>
      </c>
      <c r="O204" s="38">
        <v>0</v>
      </c>
      <c r="P204" s="40">
        <f t="shared" si="76"/>
        <v>0</v>
      </c>
      <c r="Q204" s="41">
        <f t="shared" si="77"/>
        <v>17000</v>
      </c>
      <c r="R204" s="88"/>
    </row>
    <row r="205" spans="1:19" x14ac:dyDescent="0.3">
      <c r="A205" s="128"/>
      <c r="B205" s="129"/>
      <c r="C205" s="119"/>
      <c r="D205" s="36"/>
      <c r="E205" s="42"/>
      <c r="F205" s="43"/>
      <c r="G205" s="43"/>
      <c r="H205" s="43"/>
      <c r="I205" s="43"/>
      <c r="J205" s="34">
        <f t="shared" si="75"/>
        <v>0</v>
      </c>
      <c r="K205" s="55"/>
      <c r="L205" s="43"/>
      <c r="M205" s="34">
        <f t="shared" si="72"/>
        <v>0</v>
      </c>
      <c r="N205" s="55"/>
      <c r="O205" s="43"/>
      <c r="P205" s="34">
        <f t="shared" si="76"/>
        <v>0</v>
      </c>
      <c r="Q205" s="35">
        <f t="shared" si="77"/>
        <v>0</v>
      </c>
      <c r="R205" s="88"/>
    </row>
    <row r="206" spans="1:19" x14ac:dyDescent="0.3">
      <c r="A206" s="128" t="s">
        <v>145</v>
      </c>
      <c r="B206" s="129"/>
      <c r="C206" s="119" t="s">
        <v>323</v>
      </c>
      <c r="D206" s="36" t="s">
        <v>112</v>
      </c>
      <c r="E206" s="37">
        <f>E208+E210+E212+E214+E216+E218+E220</f>
        <v>0</v>
      </c>
      <c r="F206" s="38">
        <f t="shared" ref="F206:I206" si="82">F208+F210+F212+F214+F216+F218+F220</f>
        <v>0</v>
      </c>
      <c r="G206" s="38">
        <f t="shared" si="82"/>
        <v>0</v>
      </c>
      <c r="H206" s="38">
        <f t="shared" si="82"/>
        <v>0</v>
      </c>
      <c r="I206" s="38">
        <f t="shared" si="82"/>
        <v>7720</v>
      </c>
      <c r="J206" s="29">
        <f>SUM(E206:I206)</f>
        <v>7720</v>
      </c>
      <c r="K206" s="44">
        <f t="shared" ref="K206:L207" si="83">K208+K210+K212+K214+K216+K218+K220</f>
        <v>0</v>
      </c>
      <c r="L206" s="38">
        <f t="shared" si="83"/>
        <v>0</v>
      </c>
      <c r="M206" s="40">
        <f t="shared" si="72"/>
        <v>0</v>
      </c>
      <c r="N206" s="44">
        <f t="shared" ref="N206:O207" si="84">N208+N210+N212+N214+N216+N218+N220</f>
        <v>0</v>
      </c>
      <c r="O206" s="38">
        <f>O208+O210+O212+O214+O216+O218+O220</f>
        <v>110132</v>
      </c>
      <c r="P206" s="40">
        <f>SUM(N206:O206)</f>
        <v>110132</v>
      </c>
      <c r="Q206" s="41">
        <f>P206+M206+J206</f>
        <v>117852</v>
      </c>
      <c r="R206" s="128" t="s">
        <v>145</v>
      </c>
      <c r="S206" s="104">
        <f>Q206+Q222</f>
        <v>123352</v>
      </c>
    </row>
    <row r="207" spans="1:19" x14ac:dyDescent="0.3">
      <c r="A207" s="128"/>
      <c r="B207" s="129"/>
      <c r="C207" s="119"/>
      <c r="D207" s="36"/>
      <c r="E207" s="42">
        <f t="shared" ref="E207:I207" si="85">E209+E211+E213+E215+E217+E219+E221</f>
        <v>0</v>
      </c>
      <c r="F207" s="57">
        <f t="shared" si="85"/>
        <v>0</v>
      </c>
      <c r="G207" s="57">
        <f t="shared" si="85"/>
        <v>0</v>
      </c>
      <c r="H207" s="57">
        <f t="shared" si="85"/>
        <v>0</v>
      </c>
      <c r="I207" s="57">
        <f t="shared" si="85"/>
        <v>0</v>
      </c>
      <c r="J207" s="34">
        <f t="shared" si="75"/>
        <v>0</v>
      </c>
      <c r="K207" s="57">
        <f t="shared" si="83"/>
        <v>0</v>
      </c>
      <c r="L207" s="32">
        <f t="shared" si="83"/>
        <v>0</v>
      </c>
      <c r="M207" s="34">
        <f t="shared" si="72"/>
        <v>0</v>
      </c>
      <c r="N207" s="57">
        <f t="shared" si="84"/>
        <v>0</v>
      </c>
      <c r="O207" s="32">
        <f t="shared" si="84"/>
        <v>0</v>
      </c>
      <c r="P207" s="34">
        <f t="shared" si="76"/>
        <v>0</v>
      </c>
      <c r="Q207" s="35">
        <f t="shared" si="77"/>
        <v>0</v>
      </c>
      <c r="R207" s="128"/>
      <c r="S207" s="105">
        <f>Q207+Q223</f>
        <v>0</v>
      </c>
    </row>
    <row r="208" spans="1:19" x14ac:dyDescent="0.3">
      <c r="A208" s="128"/>
      <c r="B208" s="129" t="s">
        <v>259</v>
      </c>
      <c r="C208" s="119" t="s">
        <v>264</v>
      </c>
      <c r="D208" s="36" t="s">
        <v>112</v>
      </c>
      <c r="E208" s="37">
        <v>0</v>
      </c>
      <c r="F208" s="38">
        <v>0</v>
      </c>
      <c r="G208" s="97">
        <v>0</v>
      </c>
      <c r="H208" s="38">
        <v>0</v>
      </c>
      <c r="I208" s="38">
        <v>1100</v>
      </c>
      <c r="J208" s="29">
        <f t="shared" si="75"/>
        <v>1100</v>
      </c>
      <c r="K208" s="44">
        <v>0</v>
      </c>
      <c r="L208" s="38">
        <v>0</v>
      </c>
      <c r="M208" s="40">
        <f t="shared" si="72"/>
        <v>0</v>
      </c>
      <c r="N208" s="44">
        <v>0</v>
      </c>
      <c r="O208" s="38">
        <v>10000</v>
      </c>
      <c r="P208" s="40">
        <f t="shared" si="76"/>
        <v>10000</v>
      </c>
      <c r="Q208" s="41">
        <f t="shared" si="77"/>
        <v>11100</v>
      </c>
      <c r="R208" s="88"/>
    </row>
    <row r="209" spans="1:18" x14ac:dyDescent="0.3">
      <c r="A209" s="128"/>
      <c r="B209" s="129"/>
      <c r="C209" s="119"/>
      <c r="D209" s="36"/>
      <c r="E209" s="42"/>
      <c r="F209" s="43"/>
      <c r="G209" s="98"/>
      <c r="H209" s="43"/>
      <c r="I209" s="43"/>
      <c r="J209" s="34">
        <f t="shared" si="75"/>
        <v>0</v>
      </c>
      <c r="K209" s="55"/>
      <c r="L209" s="43"/>
      <c r="M209" s="34">
        <f t="shared" si="72"/>
        <v>0</v>
      </c>
      <c r="N209" s="55"/>
      <c r="O209" s="43"/>
      <c r="P209" s="34">
        <f t="shared" si="76"/>
        <v>0</v>
      </c>
      <c r="Q209" s="35">
        <f t="shared" si="77"/>
        <v>0</v>
      </c>
      <c r="R209" s="88"/>
    </row>
    <row r="210" spans="1:18" ht="12.75" customHeight="1" x14ac:dyDescent="0.3">
      <c r="A210" s="128"/>
      <c r="B210" s="129" t="s">
        <v>259</v>
      </c>
      <c r="C210" s="119" t="s">
        <v>266</v>
      </c>
      <c r="D210" s="36" t="s">
        <v>112</v>
      </c>
      <c r="E210" s="37">
        <v>0</v>
      </c>
      <c r="F210" s="38">
        <v>0</v>
      </c>
      <c r="G210" s="97">
        <v>0</v>
      </c>
      <c r="H210" s="38">
        <v>0</v>
      </c>
      <c r="I210" s="38">
        <v>2000</v>
      </c>
      <c r="J210" s="29">
        <f t="shared" si="75"/>
        <v>2000</v>
      </c>
      <c r="K210" s="44">
        <v>0</v>
      </c>
      <c r="L210" s="38">
        <v>0</v>
      </c>
      <c r="M210" s="40">
        <f t="shared" si="72"/>
        <v>0</v>
      </c>
      <c r="N210" s="44">
        <v>0</v>
      </c>
      <c r="O210" s="38">
        <v>11244</v>
      </c>
      <c r="P210" s="40">
        <f>SUM(N210:O210)</f>
        <v>11244</v>
      </c>
      <c r="Q210" s="41">
        <f t="shared" si="77"/>
        <v>13244</v>
      </c>
      <c r="R210" s="88"/>
    </row>
    <row r="211" spans="1:18" x14ac:dyDescent="0.3">
      <c r="A211" s="128"/>
      <c r="B211" s="129"/>
      <c r="C211" s="119"/>
      <c r="D211" s="36"/>
      <c r="E211" s="42"/>
      <c r="F211" s="43"/>
      <c r="G211" s="98"/>
      <c r="H211" s="43"/>
      <c r="I211" s="43"/>
      <c r="J211" s="34">
        <f t="shared" si="75"/>
        <v>0</v>
      </c>
      <c r="K211" s="55"/>
      <c r="L211" s="43"/>
      <c r="M211" s="34">
        <f t="shared" si="72"/>
        <v>0</v>
      </c>
      <c r="N211" s="55"/>
      <c r="O211" s="43"/>
      <c r="P211" s="34">
        <f t="shared" si="76"/>
        <v>0</v>
      </c>
      <c r="Q211" s="35">
        <f t="shared" si="77"/>
        <v>0</v>
      </c>
      <c r="R211" s="88"/>
    </row>
    <row r="212" spans="1:18" ht="12.75" customHeight="1" x14ac:dyDescent="0.3">
      <c r="A212" s="128"/>
      <c r="B212" s="129" t="s">
        <v>259</v>
      </c>
      <c r="C212" s="119" t="s">
        <v>265</v>
      </c>
      <c r="D212" s="36" t="s">
        <v>112</v>
      </c>
      <c r="E212" s="37">
        <v>0</v>
      </c>
      <c r="F212" s="38">
        <v>0</v>
      </c>
      <c r="G212" s="97">
        <v>0</v>
      </c>
      <c r="H212" s="38">
        <v>0</v>
      </c>
      <c r="I212" s="38">
        <v>750</v>
      </c>
      <c r="J212" s="29">
        <f t="shared" si="75"/>
        <v>750</v>
      </c>
      <c r="K212" s="44">
        <v>0</v>
      </c>
      <c r="L212" s="38">
        <v>0</v>
      </c>
      <c r="M212" s="40">
        <f t="shared" si="72"/>
        <v>0</v>
      </c>
      <c r="N212" s="44">
        <v>0</v>
      </c>
      <c r="O212" s="38">
        <v>32928</v>
      </c>
      <c r="P212" s="40">
        <f t="shared" si="76"/>
        <v>32928</v>
      </c>
      <c r="Q212" s="41">
        <f t="shared" si="77"/>
        <v>33678</v>
      </c>
      <c r="R212" s="88"/>
    </row>
    <row r="213" spans="1:18" x14ac:dyDescent="0.3">
      <c r="A213" s="128"/>
      <c r="B213" s="129"/>
      <c r="C213" s="119"/>
      <c r="D213" s="36"/>
      <c r="E213" s="42"/>
      <c r="F213" s="43"/>
      <c r="G213" s="98"/>
      <c r="H213" s="43"/>
      <c r="I213" s="43"/>
      <c r="J213" s="34">
        <f t="shared" si="75"/>
        <v>0</v>
      </c>
      <c r="K213" s="55"/>
      <c r="L213" s="43"/>
      <c r="M213" s="34">
        <f t="shared" si="72"/>
        <v>0</v>
      </c>
      <c r="N213" s="55"/>
      <c r="O213" s="43"/>
      <c r="P213" s="34">
        <f t="shared" si="76"/>
        <v>0</v>
      </c>
      <c r="Q213" s="35">
        <f t="shared" si="77"/>
        <v>0</v>
      </c>
      <c r="R213" s="88"/>
    </row>
    <row r="214" spans="1:18" x14ac:dyDescent="0.3">
      <c r="A214" s="128"/>
      <c r="B214" s="129" t="s">
        <v>259</v>
      </c>
      <c r="C214" s="119" t="s">
        <v>292</v>
      </c>
      <c r="D214" s="36" t="s">
        <v>112</v>
      </c>
      <c r="E214" s="37">
        <v>0</v>
      </c>
      <c r="F214" s="38">
        <v>0</v>
      </c>
      <c r="G214" s="97">
        <v>0</v>
      </c>
      <c r="H214" s="38">
        <v>0</v>
      </c>
      <c r="I214" s="38">
        <v>1000</v>
      </c>
      <c r="J214" s="29">
        <f t="shared" ref="J214:J215" si="86">SUM(E214:I214)</f>
        <v>1000</v>
      </c>
      <c r="K214" s="44">
        <v>0</v>
      </c>
      <c r="L214" s="38">
        <v>0</v>
      </c>
      <c r="M214" s="40">
        <f t="shared" ref="M214:M215" si="87">SUM(K214:L214)</f>
        <v>0</v>
      </c>
      <c r="N214" s="44">
        <v>0</v>
      </c>
      <c r="O214" s="38">
        <v>16080</v>
      </c>
      <c r="P214" s="40">
        <f t="shared" ref="P214:P215" si="88">SUM(N214:O214)</f>
        <v>16080</v>
      </c>
      <c r="Q214" s="41">
        <f t="shared" si="77"/>
        <v>17080</v>
      </c>
      <c r="R214" s="88"/>
    </row>
    <row r="215" spans="1:18" x14ac:dyDescent="0.3">
      <c r="A215" s="128"/>
      <c r="B215" s="129"/>
      <c r="C215" s="119"/>
      <c r="D215" s="36"/>
      <c r="E215" s="42"/>
      <c r="F215" s="43"/>
      <c r="G215" s="43"/>
      <c r="H215" s="43"/>
      <c r="I215" s="43"/>
      <c r="J215" s="34">
        <f t="shared" si="86"/>
        <v>0</v>
      </c>
      <c r="K215" s="55"/>
      <c r="L215" s="43"/>
      <c r="M215" s="34">
        <f t="shared" si="87"/>
        <v>0</v>
      </c>
      <c r="N215" s="55"/>
      <c r="O215" s="43"/>
      <c r="P215" s="34">
        <f t="shared" si="88"/>
        <v>0</v>
      </c>
      <c r="Q215" s="35">
        <f t="shared" si="77"/>
        <v>0</v>
      </c>
      <c r="R215" s="88"/>
    </row>
    <row r="216" spans="1:18" ht="13.8" customHeight="1" x14ac:dyDescent="0.3">
      <c r="A216" s="128"/>
      <c r="B216" s="129" t="s">
        <v>259</v>
      </c>
      <c r="C216" s="119" t="s">
        <v>322</v>
      </c>
      <c r="D216" s="36" t="s">
        <v>112</v>
      </c>
      <c r="E216" s="37">
        <v>0</v>
      </c>
      <c r="F216" s="38">
        <v>0</v>
      </c>
      <c r="G216" s="97">
        <v>0</v>
      </c>
      <c r="H216" s="38">
        <v>0</v>
      </c>
      <c r="I216" s="38">
        <v>650</v>
      </c>
      <c r="J216" s="29">
        <f t="shared" si="75"/>
        <v>650</v>
      </c>
      <c r="K216" s="44">
        <v>0</v>
      </c>
      <c r="L216" s="38">
        <v>0</v>
      </c>
      <c r="M216" s="40">
        <f t="shared" si="72"/>
        <v>0</v>
      </c>
      <c r="N216" s="44">
        <v>0</v>
      </c>
      <c r="O216" s="38">
        <v>10000</v>
      </c>
      <c r="P216" s="40">
        <f t="shared" si="76"/>
        <v>10000</v>
      </c>
      <c r="Q216" s="41">
        <f t="shared" si="77"/>
        <v>10650</v>
      </c>
      <c r="R216" s="88"/>
    </row>
    <row r="217" spans="1:18" x14ac:dyDescent="0.3">
      <c r="A217" s="128"/>
      <c r="B217" s="129"/>
      <c r="C217" s="119"/>
      <c r="D217" s="36"/>
      <c r="E217" s="42"/>
      <c r="F217" s="43"/>
      <c r="G217" s="43"/>
      <c r="H217" s="43"/>
      <c r="I217" s="43"/>
      <c r="J217" s="34">
        <f t="shared" si="75"/>
        <v>0</v>
      </c>
      <c r="K217" s="55"/>
      <c r="L217" s="43"/>
      <c r="M217" s="34">
        <f t="shared" si="72"/>
        <v>0</v>
      </c>
      <c r="N217" s="55"/>
      <c r="O217" s="43"/>
      <c r="P217" s="34">
        <f t="shared" si="76"/>
        <v>0</v>
      </c>
      <c r="Q217" s="35">
        <f t="shared" si="77"/>
        <v>0</v>
      </c>
      <c r="R217" s="88"/>
    </row>
    <row r="218" spans="1:18" ht="13.8" customHeight="1" x14ac:dyDescent="0.3">
      <c r="A218" s="128"/>
      <c r="B218" s="129" t="s">
        <v>259</v>
      </c>
      <c r="C218" s="119" t="s">
        <v>293</v>
      </c>
      <c r="D218" s="36" t="s">
        <v>112</v>
      </c>
      <c r="E218" s="37">
        <v>0</v>
      </c>
      <c r="F218" s="38">
        <v>0</v>
      </c>
      <c r="G218" s="38">
        <v>0</v>
      </c>
      <c r="H218" s="38">
        <v>0</v>
      </c>
      <c r="I218" s="38">
        <v>1600</v>
      </c>
      <c r="J218" s="29">
        <f>SUM(E218:I218)</f>
        <v>1600</v>
      </c>
      <c r="K218" s="44">
        <v>0</v>
      </c>
      <c r="L218" s="38">
        <v>0</v>
      </c>
      <c r="M218" s="40">
        <f>SUM(K218:L218)</f>
        <v>0</v>
      </c>
      <c r="N218" s="44">
        <v>0</v>
      </c>
      <c r="O218" s="38">
        <v>29880</v>
      </c>
      <c r="P218" s="40">
        <f>SUM(N218:O218)</f>
        <v>29880</v>
      </c>
      <c r="Q218" s="41">
        <f t="shared" si="77"/>
        <v>31480</v>
      </c>
      <c r="R218" s="88"/>
    </row>
    <row r="219" spans="1:18" x14ac:dyDescent="0.3">
      <c r="A219" s="128"/>
      <c r="B219" s="129"/>
      <c r="C219" s="119"/>
      <c r="D219" s="36"/>
      <c r="E219" s="42"/>
      <c r="F219" s="43"/>
      <c r="G219" s="43"/>
      <c r="H219" s="43"/>
      <c r="I219" s="43"/>
      <c r="J219" s="34">
        <f>SUM(E219:I219)</f>
        <v>0</v>
      </c>
      <c r="K219" s="55"/>
      <c r="L219" s="43"/>
      <c r="M219" s="34">
        <f>SUM(K219:L219)</f>
        <v>0</v>
      </c>
      <c r="N219" s="55"/>
      <c r="O219" s="43"/>
      <c r="P219" s="34">
        <f>SUM(N219:O219)</f>
        <v>0</v>
      </c>
      <c r="Q219" s="35">
        <f t="shared" si="77"/>
        <v>0</v>
      </c>
      <c r="R219" s="88"/>
    </row>
    <row r="220" spans="1:18" x14ac:dyDescent="0.3">
      <c r="A220" s="128"/>
      <c r="B220" s="129" t="s">
        <v>259</v>
      </c>
      <c r="C220" s="119" t="s">
        <v>267</v>
      </c>
      <c r="D220" s="36" t="s">
        <v>63</v>
      </c>
      <c r="E220" s="37">
        <v>0</v>
      </c>
      <c r="F220" s="38">
        <v>0</v>
      </c>
      <c r="G220" s="38">
        <v>0</v>
      </c>
      <c r="H220" s="38">
        <v>0</v>
      </c>
      <c r="I220" s="38">
        <v>620</v>
      </c>
      <c r="J220" s="29">
        <f t="shared" si="75"/>
        <v>620</v>
      </c>
      <c r="K220" s="44">
        <v>0</v>
      </c>
      <c r="L220" s="38">
        <v>0</v>
      </c>
      <c r="M220" s="40">
        <f t="shared" si="72"/>
        <v>0</v>
      </c>
      <c r="N220" s="44">
        <v>0</v>
      </c>
      <c r="O220" s="38">
        <v>0</v>
      </c>
      <c r="P220" s="40">
        <f t="shared" si="76"/>
        <v>0</v>
      </c>
      <c r="Q220" s="41">
        <f t="shared" si="77"/>
        <v>620</v>
      </c>
      <c r="R220" s="88"/>
    </row>
    <row r="221" spans="1:18" x14ac:dyDescent="0.3">
      <c r="A221" s="128"/>
      <c r="B221" s="129"/>
      <c r="C221" s="119"/>
      <c r="D221" s="36"/>
      <c r="E221" s="42"/>
      <c r="F221" s="43"/>
      <c r="G221" s="43"/>
      <c r="H221" s="43"/>
      <c r="I221" s="43"/>
      <c r="J221" s="34">
        <f t="shared" si="75"/>
        <v>0</v>
      </c>
      <c r="K221" s="55"/>
      <c r="L221" s="43"/>
      <c r="M221" s="34">
        <f t="shared" si="72"/>
        <v>0</v>
      </c>
      <c r="N221" s="55"/>
      <c r="O221" s="43"/>
      <c r="P221" s="34">
        <f t="shared" si="76"/>
        <v>0</v>
      </c>
      <c r="Q221" s="35">
        <f t="shared" si="77"/>
        <v>0</v>
      </c>
      <c r="R221" s="88"/>
    </row>
    <row r="222" spans="1:18" x14ac:dyDescent="0.3">
      <c r="A222" s="128" t="s">
        <v>145</v>
      </c>
      <c r="B222" s="129"/>
      <c r="C222" s="119" t="s">
        <v>324</v>
      </c>
      <c r="D222" s="36" t="s">
        <v>112</v>
      </c>
      <c r="E222" s="37">
        <v>0</v>
      </c>
      <c r="F222" s="38">
        <v>0</v>
      </c>
      <c r="G222" s="38">
        <v>5500</v>
      </c>
      <c r="H222" s="38">
        <v>0</v>
      </c>
      <c r="I222" s="38">
        <v>0</v>
      </c>
      <c r="J222" s="29">
        <f>SUM(E222:I222)</f>
        <v>5500</v>
      </c>
      <c r="K222" s="44">
        <v>0</v>
      </c>
      <c r="L222" s="38">
        <v>0</v>
      </c>
      <c r="M222" s="40">
        <f t="shared" ref="M222:M223" si="89">SUM(K222:L222)</f>
        <v>0</v>
      </c>
      <c r="N222" s="44">
        <v>0</v>
      </c>
      <c r="O222" s="38">
        <v>0</v>
      </c>
      <c r="P222" s="40">
        <f>SUM(N222:O222)</f>
        <v>0</v>
      </c>
      <c r="Q222" s="41">
        <f>P222+M222+J222</f>
        <v>5500</v>
      </c>
      <c r="R222" s="88"/>
    </row>
    <row r="223" spans="1:18" x14ac:dyDescent="0.3">
      <c r="A223" s="128"/>
      <c r="B223" s="129"/>
      <c r="C223" s="119"/>
      <c r="D223" s="36"/>
      <c r="E223" s="42"/>
      <c r="F223" s="57"/>
      <c r="G223" s="57"/>
      <c r="H223" s="57"/>
      <c r="I223" s="57"/>
      <c r="J223" s="34">
        <f t="shared" ref="J223" si="90">SUM(E223:I223)</f>
        <v>0</v>
      </c>
      <c r="K223" s="57"/>
      <c r="L223" s="32"/>
      <c r="M223" s="34">
        <f t="shared" si="89"/>
        <v>0</v>
      </c>
      <c r="N223" s="57"/>
      <c r="O223" s="32"/>
      <c r="P223" s="34">
        <f t="shared" ref="P223" si="91">SUM(N223:O223)</f>
        <v>0</v>
      </c>
      <c r="Q223" s="35">
        <f t="shared" ref="Q223" si="92">P223+M223+J223</f>
        <v>0</v>
      </c>
      <c r="R223" s="88"/>
    </row>
    <row r="224" spans="1:18" x14ac:dyDescent="0.3">
      <c r="A224" s="128" t="s">
        <v>146</v>
      </c>
      <c r="B224" s="129"/>
      <c r="C224" s="119" t="s">
        <v>147</v>
      </c>
      <c r="D224" s="36" t="s">
        <v>142</v>
      </c>
      <c r="E224" s="37">
        <v>0</v>
      </c>
      <c r="F224" s="38">
        <v>0</v>
      </c>
      <c r="G224" s="38">
        <v>109210</v>
      </c>
      <c r="H224" s="38">
        <v>0</v>
      </c>
      <c r="I224" s="38">
        <v>0</v>
      </c>
      <c r="J224" s="29">
        <f t="shared" si="75"/>
        <v>109210</v>
      </c>
      <c r="K224" s="44">
        <v>0</v>
      </c>
      <c r="L224" s="38">
        <v>0</v>
      </c>
      <c r="M224" s="40">
        <f t="shared" si="72"/>
        <v>0</v>
      </c>
      <c r="N224" s="44">
        <v>0</v>
      </c>
      <c r="O224" s="38">
        <v>0</v>
      </c>
      <c r="P224" s="40">
        <f t="shared" si="76"/>
        <v>0</v>
      </c>
      <c r="Q224" s="41">
        <f t="shared" si="77"/>
        <v>109210</v>
      </c>
      <c r="R224" s="88"/>
    </row>
    <row r="225" spans="1:18" x14ac:dyDescent="0.3">
      <c r="A225" s="128"/>
      <c r="B225" s="129"/>
      <c r="C225" s="119"/>
      <c r="D225" s="36"/>
      <c r="E225" s="42"/>
      <c r="F225" s="43"/>
      <c r="G225" s="43"/>
      <c r="H225" s="43"/>
      <c r="I225" s="43"/>
      <c r="J225" s="34">
        <f t="shared" si="75"/>
        <v>0</v>
      </c>
      <c r="K225" s="55"/>
      <c r="L225" s="43"/>
      <c r="M225" s="34">
        <f t="shared" si="72"/>
        <v>0</v>
      </c>
      <c r="N225" s="55"/>
      <c r="O225" s="43"/>
      <c r="P225" s="34">
        <f t="shared" si="76"/>
        <v>0</v>
      </c>
      <c r="Q225" s="35">
        <f t="shared" si="77"/>
        <v>0</v>
      </c>
      <c r="R225" s="88"/>
    </row>
    <row r="226" spans="1:18" x14ac:dyDescent="0.3">
      <c r="A226" s="128" t="s">
        <v>148</v>
      </c>
      <c r="B226" s="129"/>
      <c r="C226" s="119" t="s">
        <v>149</v>
      </c>
      <c r="D226" s="36" t="s">
        <v>26</v>
      </c>
      <c r="E226" s="37">
        <v>0</v>
      </c>
      <c r="F226" s="38">
        <v>0</v>
      </c>
      <c r="G226" s="38">
        <v>7500</v>
      </c>
      <c r="H226" s="38">
        <v>0</v>
      </c>
      <c r="I226" s="38">
        <v>0</v>
      </c>
      <c r="J226" s="29">
        <f t="shared" si="75"/>
        <v>7500</v>
      </c>
      <c r="K226" s="44">
        <v>0</v>
      </c>
      <c r="L226" s="38">
        <v>0</v>
      </c>
      <c r="M226" s="40">
        <f t="shared" si="72"/>
        <v>0</v>
      </c>
      <c r="N226" s="44">
        <v>0</v>
      </c>
      <c r="O226" s="38">
        <v>0</v>
      </c>
      <c r="P226" s="40">
        <f t="shared" si="76"/>
        <v>0</v>
      </c>
      <c r="Q226" s="41">
        <f t="shared" si="77"/>
        <v>7500</v>
      </c>
      <c r="R226" s="88"/>
    </row>
    <row r="227" spans="1:18" x14ac:dyDescent="0.3">
      <c r="A227" s="128"/>
      <c r="B227" s="129"/>
      <c r="C227" s="119"/>
      <c r="D227" s="36"/>
      <c r="E227" s="42"/>
      <c r="F227" s="43"/>
      <c r="G227" s="43"/>
      <c r="H227" s="43"/>
      <c r="I227" s="43"/>
      <c r="J227" s="34">
        <f t="shared" si="75"/>
        <v>0</v>
      </c>
      <c r="K227" s="55"/>
      <c r="L227" s="43"/>
      <c r="M227" s="34">
        <f t="shared" si="72"/>
        <v>0</v>
      </c>
      <c r="N227" s="55"/>
      <c r="O227" s="43"/>
      <c r="P227" s="34">
        <f t="shared" si="76"/>
        <v>0</v>
      </c>
      <c r="Q227" s="35">
        <f t="shared" si="77"/>
        <v>0</v>
      </c>
      <c r="R227" s="88"/>
    </row>
    <row r="228" spans="1:18" x14ac:dyDescent="0.3">
      <c r="A228" s="128" t="s">
        <v>150</v>
      </c>
      <c r="B228" s="129"/>
      <c r="C228" s="119" t="s">
        <v>151</v>
      </c>
      <c r="D228" s="130"/>
      <c r="E228" s="37">
        <f>E230+E232+E234+E236</f>
        <v>0</v>
      </c>
      <c r="F228" s="38">
        <f t="shared" ref="F228:I228" si="93">F230+F232+F234+F236</f>
        <v>0</v>
      </c>
      <c r="G228" s="38">
        <f t="shared" si="93"/>
        <v>100500</v>
      </c>
      <c r="H228" s="38">
        <f t="shared" si="93"/>
        <v>0</v>
      </c>
      <c r="I228" s="38">
        <f t="shared" si="93"/>
        <v>0</v>
      </c>
      <c r="J228" s="29">
        <f t="shared" si="75"/>
        <v>100500</v>
      </c>
      <c r="K228" s="44">
        <f t="shared" ref="K228:L229" si="94">K230+K232+K234+K236</f>
        <v>0</v>
      </c>
      <c r="L228" s="38">
        <f t="shared" si="94"/>
        <v>0</v>
      </c>
      <c r="M228" s="40">
        <f t="shared" si="72"/>
        <v>0</v>
      </c>
      <c r="N228" s="44">
        <f t="shared" ref="N228:O229" si="95">N230+N232+N234+N236</f>
        <v>0</v>
      </c>
      <c r="O228" s="38">
        <f t="shared" si="95"/>
        <v>0</v>
      </c>
      <c r="P228" s="40">
        <f>SUM(N228:O228)</f>
        <v>0</v>
      </c>
      <c r="Q228" s="41">
        <f>P228+M228+J228</f>
        <v>100500</v>
      </c>
      <c r="R228" s="88"/>
    </row>
    <row r="229" spans="1:18" x14ac:dyDescent="0.3">
      <c r="A229" s="128"/>
      <c r="B229" s="129"/>
      <c r="C229" s="119"/>
      <c r="D229" s="130"/>
      <c r="E229" s="31">
        <f t="shared" ref="E229:I229" si="96">E231+E233+E235+E237</f>
        <v>0</v>
      </c>
      <c r="F229" s="32">
        <f t="shared" si="96"/>
        <v>0</v>
      </c>
      <c r="G229" s="32">
        <f t="shared" si="96"/>
        <v>0</v>
      </c>
      <c r="H229" s="32">
        <f t="shared" si="96"/>
        <v>0</v>
      </c>
      <c r="I229" s="32">
        <f t="shared" si="96"/>
        <v>0</v>
      </c>
      <c r="J229" s="34">
        <f t="shared" si="75"/>
        <v>0</v>
      </c>
      <c r="K229" s="57">
        <f t="shared" si="94"/>
        <v>0</v>
      </c>
      <c r="L229" s="32">
        <f t="shared" si="94"/>
        <v>0</v>
      </c>
      <c r="M229" s="34">
        <f t="shared" si="72"/>
        <v>0</v>
      </c>
      <c r="N229" s="57">
        <f t="shared" si="95"/>
        <v>0</v>
      </c>
      <c r="O229" s="32">
        <f t="shared" si="95"/>
        <v>0</v>
      </c>
      <c r="P229" s="34">
        <f>SUM(N229:O229)</f>
        <v>0</v>
      </c>
      <c r="Q229" s="35">
        <f>P229+M229+J229</f>
        <v>0</v>
      </c>
      <c r="R229" s="88"/>
    </row>
    <row r="230" spans="1:18" x14ac:dyDescent="0.3">
      <c r="A230" s="128"/>
      <c r="B230" s="129" t="s">
        <v>152</v>
      </c>
      <c r="C230" s="119" t="s">
        <v>260</v>
      </c>
      <c r="D230" s="36" t="s">
        <v>30</v>
      </c>
      <c r="E230" s="37">
        <v>0</v>
      </c>
      <c r="F230" s="38">
        <v>0</v>
      </c>
      <c r="G230" s="97">
        <v>68000</v>
      </c>
      <c r="H230" s="38">
        <v>0</v>
      </c>
      <c r="I230" s="38">
        <v>0</v>
      </c>
      <c r="J230" s="29">
        <f>SUM(E230:I230)</f>
        <v>68000</v>
      </c>
      <c r="K230" s="44">
        <v>0</v>
      </c>
      <c r="L230" s="38">
        <v>0</v>
      </c>
      <c r="M230" s="40">
        <f t="shared" ref="M230:M241" si="97">SUM(K230:L230)</f>
        <v>0</v>
      </c>
      <c r="N230" s="44">
        <v>0</v>
      </c>
      <c r="O230" s="38">
        <v>0</v>
      </c>
      <c r="P230" s="40">
        <f t="shared" si="76"/>
        <v>0</v>
      </c>
      <c r="Q230" s="41">
        <f t="shared" si="77"/>
        <v>68000</v>
      </c>
      <c r="R230" s="88"/>
    </row>
    <row r="231" spans="1:18" x14ac:dyDescent="0.3">
      <c r="A231" s="128"/>
      <c r="B231" s="129"/>
      <c r="C231" s="119"/>
      <c r="D231" s="36"/>
      <c r="E231" s="42"/>
      <c r="F231" s="43"/>
      <c r="G231" s="98"/>
      <c r="H231" s="43"/>
      <c r="I231" s="43"/>
      <c r="J231" s="34">
        <f t="shared" si="75"/>
        <v>0</v>
      </c>
      <c r="K231" s="55"/>
      <c r="L231" s="43"/>
      <c r="M231" s="34">
        <f t="shared" si="97"/>
        <v>0</v>
      </c>
      <c r="N231" s="55"/>
      <c r="O231" s="43"/>
      <c r="P231" s="34">
        <f t="shared" si="76"/>
        <v>0</v>
      </c>
      <c r="Q231" s="35">
        <f t="shared" si="77"/>
        <v>0</v>
      </c>
      <c r="R231" s="88"/>
    </row>
    <row r="232" spans="1:18" x14ac:dyDescent="0.3">
      <c r="A232" s="128"/>
      <c r="B232" s="129" t="s">
        <v>152</v>
      </c>
      <c r="C232" s="119" t="s">
        <v>294</v>
      </c>
      <c r="D232" s="36" t="s">
        <v>30</v>
      </c>
      <c r="E232" s="37">
        <v>0</v>
      </c>
      <c r="F232" s="38">
        <v>0</v>
      </c>
      <c r="G232" s="97">
        <v>3000</v>
      </c>
      <c r="H232" s="38">
        <v>0</v>
      </c>
      <c r="I232" s="38">
        <v>0</v>
      </c>
      <c r="J232" s="29">
        <f>SUM(E232:I232)</f>
        <v>3000</v>
      </c>
      <c r="K232" s="44">
        <v>0</v>
      </c>
      <c r="L232" s="38">
        <v>0</v>
      </c>
      <c r="M232" s="40">
        <f t="shared" si="97"/>
        <v>0</v>
      </c>
      <c r="N232" s="44">
        <v>0</v>
      </c>
      <c r="O232" s="38">
        <v>0</v>
      </c>
      <c r="P232" s="40">
        <f>SUM(N232:O232)</f>
        <v>0</v>
      </c>
      <c r="Q232" s="41">
        <f t="shared" si="77"/>
        <v>3000</v>
      </c>
      <c r="R232" s="88"/>
    </row>
    <row r="233" spans="1:18" x14ac:dyDescent="0.3">
      <c r="A233" s="128"/>
      <c r="B233" s="129"/>
      <c r="C233" s="119"/>
      <c r="D233" s="36"/>
      <c r="E233" s="31"/>
      <c r="F233" s="43"/>
      <c r="G233" s="98"/>
      <c r="H233" s="43"/>
      <c r="I233" s="43"/>
      <c r="J233" s="34">
        <f>SUM(E233:I233)</f>
        <v>0</v>
      </c>
      <c r="K233" s="55"/>
      <c r="L233" s="43"/>
      <c r="M233" s="34">
        <f t="shared" si="97"/>
        <v>0</v>
      </c>
      <c r="N233" s="55"/>
      <c r="O233" s="43"/>
      <c r="P233" s="34">
        <f>SUM(N233:O233)</f>
        <v>0</v>
      </c>
      <c r="Q233" s="35">
        <f t="shared" si="77"/>
        <v>0</v>
      </c>
      <c r="R233" s="88"/>
    </row>
    <row r="234" spans="1:18" x14ac:dyDescent="0.3">
      <c r="A234" s="128"/>
      <c r="B234" s="129" t="s">
        <v>152</v>
      </c>
      <c r="C234" s="119" t="s">
        <v>261</v>
      </c>
      <c r="D234" s="36" t="s">
        <v>30</v>
      </c>
      <c r="E234" s="37">
        <v>0</v>
      </c>
      <c r="F234" s="38">
        <v>0</v>
      </c>
      <c r="G234" s="97">
        <v>18500</v>
      </c>
      <c r="H234" s="38">
        <v>0</v>
      </c>
      <c r="I234" s="38">
        <v>0</v>
      </c>
      <c r="J234" s="29">
        <f t="shared" si="75"/>
        <v>18500</v>
      </c>
      <c r="K234" s="44">
        <v>0</v>
      </c>
      <c r="L234" s="38">
        <v>0</v>
      </c>
      <c r="M234" s="40">
        <f t="shared" si="97"/>
        <v>0</v>
      </c>
      <c r="N234" s="44">
        <v>0</v>
      </c>
      <c r="O234" s="38">
        <v>0</v>
      </c>
      <c r="P234" s="40">
        <f t="shared" si="76"/>
        <v>0</v>
      </c>
      <c r="Q234" s="41">
        <f t="shared" si="77"/>
        <v>18500</v>
      </c>
      <c r="R234" s="88"/>
    </row>
    <row r="235" spans="1:18" x14ac:dyDescent="0.3">
      <c r="A235" s="128"/>
      <c r="B235" s="129"/>
      <c r="C235" s="119"/>
      <c r="D235" s="36"/>
      <c r="E235" s="31"/>
      <c r="F235" s="43"/>
      <c r="G235" s="98"/>
      <c r="H235" s="43"/>
      <c r="I235" s="43"/>
      <c r="J235" s="34">
        <f t="shared" si="75"/>
        <v>0</v>
      </c>
      <c r="K235" s="55"/>
      <c r="L235" s="43"/>
      <c r="M235" s="34">
        <f t="shared" si="97"/>
        <v>0</v>
      </c>
      <c r="N235" s="55"/>
      <c r="O235" s="43"/>
      <c r="P235" s="34">
        <f t="shared" si="76"/>
        <v>0</v>
      </c>
      <c r="Q235" s="35">
        <f t="shared" si="77"/>
        <v>0</v>
      </c>
      <c r="R235" s="88"/>
    </row>
    <row r="236" spans="1:18" x14ac:dyDescent="0.3">
      <c r="A236" s="128"/>
      <c r="B236" s="129" t="s">
        <v>152</v>
      </c>
      <c r="C236" s="119" t="s">
        <v>262</v>
      </c>
      <c r="D236" s="36" t="s">
        <v>30</v>
      </c>
      <c r="E236" s="37">
        <v>0</v>
      </c>
      <c r="F236" s="38">
        <v>0</v>
      </c>
      <c r="G236" s="97">
        <v>11000</v>
      </c>
      <c r="H236" s="38">
        <v>0</v>
      </c>
      <c r="I236" s="38">
        <v>0</v>
      </c>
      <c r="J236" s="29">
        <f t="shared" si="75"/>
        <v>11000</v>
      </c>
      <c r="K236" s="44">
        <v>0</v>
      </c>
      <c r="L236" s="38">
        <v>0</v>
      </c>
      <c r="M236" s="40">
        <f t="shared" si="97"/>
        <v>0</v>
      </c>
      <c r="N236" s="44">
        <v>0</v>
      </c>
      <c r="O236" s="38">
        <v>0</v>
      </c>
      <c r="P236" s="40">
        <f t="shared" si="76"/>
        <v>0</v>
      </c>
      <c r="Q236" s="41">
        <f t="shared" si="77"/>
        <v>11000</v>
      </c>
      <c r="R236" s="88"/>
    </row>
    <row r="237" spans="1:18" x14ac:dyDescent="0.3">
      <c r="A237" s="128"/>
      <c r="B237" s="129"/>
      <c r="C237" s="119"/>
      <c r="D237" s="36"/>
      <c r="E237" s="31"/>
      <c r="F237" s="43"/>
      <c r="G237" s="43"/>
      <c r="H237" s="43"/>
      <c r="I237" s="43"/>
      <c r="J237" s="34">
        <f t="shared" si="75"/>
        <v>0</v>
      </c>
      <c r="K237" s="55"/>
      <c r="L237" s="43"/>
      <c r="M237" s="34">
        <f t="shared" si="97"/>
        <v>0</v>
      </c>
      <c r="N237" s="55"/>
      <c r="O237" s="43"/>
      <c r="P237" s="34">
        <f t="shared" si="76"/>
        <v>0</v>
      </c>
      <c r="Q237" s="35">
        <f t="shared" si="77"/>
        <v>0</v>
      </c>
      <c r="R237" s="88"/>
    </row>
    <row r="238" spans="1:18" x14ac:dyDescent="0.3">
      <c r="A238" s="128" t="s">
        <v>153</v>
      </c>
      <c r="B238" s="129"/>
      <c r="C238" s="119" t="s">
        <v>263</v>
      </c>
      <c r="D238" s="36" t="s">
        <v>66</v>
      </c>
      <c r="E238" s="94">
        <v>51521</v>
      </c>
      <c r="F238" s="97">
        <v>18006</v>
      </c>
      <c r="G238" s="97">
        <v>24971</v>
      </c>
      <c r="H238" s="97">
        <v>491</v>
      </c>
      <c r="I238" s="38">
        <v>0</v>
      </c>
      <c r="J238" s="29">
        <f t="shared" si="75"/>
        <v>94989</v>
      </c>
      <c r="K238" s="44">
        <v>0</v>
      </c>
      <c r="L238" s="38">
        <v>0</v>
      </c>
      <c r="M238" s="40">
        <f t="shared" si="97"/>
        <v>0</v>
      </c>
      <c r="N238" s="44">
        <v>0</v>
      </c>
      <c r="O238" s="38">
        <v>0</v>
      </c>
      <c r="P238" s="40">
        <f t="shared" si="76"/>
        <v>0</v>
      </c>
      <c r="Q238" s="41">
        <f t="shared" si="77"/>
        <v>94989</v>
      </c>
      <c r="R238" s="88"/>
    </row>
    <row r="239" spans="1:18" ht="14.4" thickBot="1" x14ac:dyDescent="0.35">
      <c r="A239" s="133"/>
      <c r="B239" s="134"/>
      <c r="C239" s="135"/>
      <c r="D239" s="50"/>
      <c r="E239" s="51"/>
      <c r="F239" s="45"/>
      <c r="G239" s="45"/>
      <c r="H239" s="45"/>
      <c r="I239" s="45"/>
      <c r="J239" s="24">
        <f t="shared" si="75"/>
        <v>0</v>
      </c>
      <c r="K239" s="56"/>
      <c r="L239" s="45"/>
      <c r="M239" s="24">
        <f t="shared" si="97"/>
        <v>0</v>
      </c>
      <c r="N239" s="56"/>
      <c r="O239" s="45"/>
      <c r="P239" s="24">
        <f t="shared" si="76"/>
        <v>0</v>
      </c>
      <c r="Q239" s="25">
        <f t="shared" si="77"/>
        <v>0</v>
      </c>
      <c r="R239" s="88"/>
    </row>
    <row r="240" spans="1:18" hidden="1" x14ac:dyDescent="0.3">
      <c r="A240" s="118" t="s">
        <v>154</v>
      </c>
      <c r="B240" s="116"/>
      <c r="C240" s="114" t="s">
        <v>155</v>
      </c>
      <c r="D240" s="49" t="s">
        <v>66</v>
      </c>
      <c r="E240" s="26">
        <v>0</v>
      </c>
      <c r="F240" s="27">
        <v>0</v>
      </c>
      <c r="G240" s="27">
        <v>0</v>
      </c>
      <c r="H240" s="27">
        <v>0</v>
      </c>
      <c r="I240" s="27">
        <v>0</v>
      </c>
      <c r="J240" s="29">
        <f t="shared" si="75"/>
        <v>0</v>
      </c>
      <c r="K240" s="54">
        <v>0</v>
      </c>
      <c r="L240" s="27">
        <v>0</v>
      </c>
      <c r="M240" s="29">
        <f t="shared" si="97"/>
        <v>0</v>
      </c>
      <c r="N240" s="54">
        <v>0</v>
      </c>
      <c r="O240" s="27">
        <v>0</v>
      </c>
      <c r="P240" s="29">
        <f t="shared" si="76"/>
        <v>0</v>
      </c>
      <c r="Q240" s="30">
        <f t="shared" si="77"/>
        <v>0</v>
      </c>
      <c r="R240" s="88"/>
    </row>
    <row r="241" spans="1:19" ht="14.4" hidden="1" thickBot="1" x14ac:dyDescent="0.35">
      <c r="A241" s="133"/>
      <c r="B241" s="134"/>
      <c r="C241" s="135"/>
      <c r="D241" s="50"/>
      <c r="E241" s="51"/>
      <c r="F241" s="45"/>
      <c r="G241" s="45"/>
      <c r="H241" s="45"/>
      <c r="I241" s="45"/>
      <c r="J241" s="24">
        <f t="shared" si="75"/>
        <v>0</v>
      </c>
      <c r="K241" s="56"/>
      <c r="L241" s="45"/>
      <c r="M241" s="24">
        <f t="shared" si="97"/>
        <v>0</v>
      </c>
      <c r="N241" s="56"/>
      <c r="O241" s="45"/>
      <c r="P241" s="24">
        <f t="shared" si="76"/>
        <v>0</v>
      </c>
      <c r="Q241" s="25">
        <f t="shared" si="77"/>
        <v>0</v>
      </c>
      <c r="R241" s="88"/>
    </row>
    <row r="242" spans="1:19" ht="14.4" thickBot="1" x14ac:dyDescent="0.35">
      <c r="D242" s="48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8"/>
    </row>
    <row r="243" spans="1:19" x14ac:dyDescent="0.3">
      <c r="A243" s="120" t="s">
        <v>156</v>
      </c>
      <c r="B243" s="121"/>
      <c r="C243" s="124" t="s">
        <v>157</v>
      </c>
      <c r="D243" s="126"/>
      <c r="E243" s="16">
        <f t="shared" ref="E243:H244" si="98">E245+E247+E249+E251+E253+E255+E257+E259+E261+E263+E265</f>
        <v>139988</v>
      </c>
      <c r="F243" s="17">
        <f t="shared" si="98"/>
        <v>50972</v>
      </c>
      <c r="G243" s="17">
        <f t="shared" si="98"/>
        <v>52487</v>
      </c>
      <c r="H243" s="17">
        <f>H245+H247+H249+H251+H253+H255+H257+H259+H261+H263+H265</f>
        <v>5210</v>
      </c>
      <c r="I243" s="17">
        <f>I245+I247+I249+I251+I253+I255+I257+I259+I261+I263+I265</f>
        <v>0</v>
      </c>
      <c r="J243" s="19">
        <f t="shared" ref="J243:J266" si="99">SUM(E243:I243)</f>
        <v>248657</v>
      </c>
      <c r="K243" s="52">
        <f t="shared" ref="K243:M244" si="100">K245+K247+K249+K251+K253+K255+K257+K259+K261+K263+K265</f>
        <v>0</v>
      </c>
      <c r="L243" s="17">
        <f t="shared" si="100"/>
        <v>0</v>
      </c>
      <c r="M243" s="19">
        <f t="shared" si="100"/>
        <v>0</v>
      </c>
      <c r="N243" s="52">
        <f>N245+N247+N249+N251+N253+N255+N257+N259+N261+N265</f>
        <v>0</v>
      </c>
      <c r="O243" s="17">
        <f>O245+O247+O249+O251+O253+O255+O257+O259+O261+O263+O265</f>
        <v>0</v>
      </c>
      <c r="P243" s="19">
        <f>P245+P247+P249+P251+P253+P255+P257+P259+P261+P263+P265</f>
        <v>0</v>
      </c>
      <c r="Q243" s="20">
        <f t="shared" ref="Q243:Q266" si="101">P243+M243+J243</f>
        <v>248657</v>
      </c>
      <c r="R243" s="88"/>
    </row>
    <row r="244" spans="1:19" ht="14.4" thickBot="1" x14ac:dyDescent="0.35">
      <c r="A244" s="122"/>
      <c r="B244" s="123"/>
      <c r="C244" s="125"/>
      <c r="D244" s="127"/>
      <c r="E244" s="21">
        <f t="shared" si="98"/>
        <v>0</v>
      </c>
      <c r="F244" s="22">
        <f t="shared" si="98"/>
        <v>0</v>
      </c>
      <c r="G244" s="22">
        <f t="shared" si="98"/>
        <v>0</v>
      </c>
      <c r="H244" s="22">
        <f t="shared" si="98"/>
        <v>0</v>
      </c>
      <c r="I244" s="22">
        <f>I246+I248+I250+I252+I254+I256+I258+I260+I262+I264+I266</f>
        <v>0</v>
      </c>
      <c r="J244" s="24">
        <f t="shared" si="99"/>
        <v>0</v>
      </c>
      <c r="K244" s="53">
        <f t="shared" si="100"/>
        <v>0</v>
      </c>
      <c r="L244" s="22">
        <f t="shared" si="100"/>
        <v>0</v>
      </c>
      <c r="M244" s="24">
        <f t="shared" si="100"/>
        <v>0</v>
      </c>
      <c r="N244" s="53">
        <f>N246+N248+N250+N252+N254+N256+N258+N260+N262+N266</f>
        <v>0</v>
      </c>
      <c r="O244" s="22">
        <f>O246+O248+O250+O252+O254+O256+O258+O260+O262+O264+O266</f>
        <v>0</v>
      </c>
      <c r="P244" s="24">
        <f>P246+P248+P250+P252+P254+P256+P258+P260+P262+P264+P266</f>
        <v>0</v>
      </c>
      <c r="Q244" s="25">
        <f t="shared" si="101"/>
        <v>0</v>
      </c>
      <c r="R244" s="88"/>
    </row>
    <row r="245" spans="1:19" x14ac:dyDescent="0.3">
      <c r="A245" s="118" t="s">
        <v>158</v>
      </c>
      <c r="B245" s="116"/>
      <c r="C245" s="114" t="s">
        <v>159</v>
      </c>
      <c r="D245" s="49" t="s">
        <v>160</v>
      </c>
      <c r="E245" s="26">
        <v>0</v>
      </c>
      <c r="F245" s="27">
        <v>0</v>
      </c>
      <c r="G245" s="27">
        <v>0</v>
      </c>
      <c r="H245" s="27">
        <v>1000</v>
      </c>
      <c r="I245" s="27">
        <v>0</v>
      </c>
      <c r="J245" s="29">
        <f t="shared" si="99"/>
        <v>1000</v>
      </c>
      <c r="K245" s="54">
        <v>0</v>
      </c>
      <c r="L245" s="27">
        <v>0</v>
      </c>
      <c r="M245" s="29">
        <f>SUM(K245:L245)</f>
        <v>0</v>
      </c>
      <c r="N245" s="54">
        <v>0</v>
      </c>
      <c r="O245" s="27">
        <v>0</v>
      </c>
      <c r="P245" s="29">
        <f t="shared" ref="P245:P266" si="102">SUM(N245:O245)</f>
        <v>0</v>
      </c>
      <c r="Q245" s="30">
        <f t="shared" si="101"/>
        <v>1000</v>
      </c>
      <c r="R245" s="88"/>
    </row>
    <row r="246" spans="1:19" x14ac:dyDescent="0.3">
      <c r="A246" s="128"/>
      <c r="B246" s="129"/>
      <c r="C246" s="119"/>
      <c r="D246" s="36"/>
      <c r="E246" s="42"/>
      <c r="F246" s="43"/>
      <c r="G246" s="43"/>
      <c r="H246" s="43"/>
      <c r="I246" s="43"/>
      <c r="J246" s="34">
        <f t="shared" si="99"/>
        <v>0</v>
      </c>
      <c r="K246" s="55"/>
      <c r="L246" s="43"/>
      <c r="M246" s="34">
        <f t="shared" ref="M246:M266" si="103">SUM(K246:L246)</f>
        <v>0</v>
      </c>
      <c r="N246" s="55"/>
      <c r="O246" s="43"/>
      <c r="P246" s="34">
        <f t="shared" si="102"/>
        <v>0</v>
      </c>
      <c r="Q246" s="35">
        <f t="shared" si="101"/>
        <v>0</v>
      </c>
      <c r="R246" s="88"/>
    </row>
    <row r="247" spans="1:19" x14ac:dyDescent="0.3">
      <c r="A247" s="128" t="s">
        <v>161</v>
      </c>
      <c r="B247" s="129"/>
      <c r="C247" s="119" t="s">
        <v>162</v>
      </c>
      <c r="D247" s="36" t="s">
        <v>163</v>
      </c>
      <c r="E247" s="37">
        <v>0</v>
      </c>
      <c r="F247" s="38">
        <v>0</v>
      </c>
      <c r="G247" s="38">
        <v>0</v>
      </c>
      <c r="H247" s="38">
        <v>3000</v>
      </c>
      <c r="I247" s="38">
        <v>0</v>
      </c>
      <c r="J247" s="29">
        <f t="shared" si="99"/>
        <v>3000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2"/>
        <v>0</v>
      </c>
      <c r="Q247" s="41">
        <f t="shared" si="101"/>
        <v>3000</v>
      </c>
      <c r="R247" s="88"/>
    </row>
    <row r="248" spans="1:19" x14ac:dyDescent="0.3">
      <c r="A248" s="128"/>
      <c r="B248" s="129"/>
      <c r="C248" s="119"/>
      <c r="D248" s="36"/>
      <c r="E248" s="42"/>
      <c r="F248" s="43"/>
      <c r="G248" s="43"/>
      <c r="H248" s="43"/>
      <c r="I248" s="43"/>
      <c r="J248" s="34">
        <f t="shared" si="99"/>
        <v>0</v>
      </c>
      <c r="K248" s="55"/>
      <c r="L248" s="43"/>
      <c r="M248" s="34">
        <f t="shared" si="103"/>
        <v>0</v>
      </c>
      <c r="N248" s="55"/>
      <c r="O248" s="43"/>
      <c r="P248" s="34">
        <f t="shared" si="102"/>
        <v>0</v>
      </c>
      <c r="Q248" s="35">
        <f t="shared" si="101"/>
        <v>0</v>
      </c>
      <c r="R248" s="88"/>
    </row>
    <row r="249" spans="1:19" x14ac:dyDescent="0.3">
      <c r="A249" s="128" t="s">
        <v>164</v>
      </c>
      <c r="B249" s="129"/>
      <c r="C249" s="119" t="s">
        <v>165</v>
      </c>
      <c r="D249" s="36" t="s">
        <v>160</v>
      </c>
      <c r="E249" s="37">
        <v>0</v>
      </c>
      <c r="F249" s="38">
        <v>0</v>
      </c>
      <c r="G249" s="38">
        <v>600</v>
      </c>
      <c r="H249" s="38">
        <v>0</v>
      </c>
      <c r="I249" s="38">
        <v>0</v>
      </c>
      <c r="J249" s="29">
        <f t="shared" si="99"/>
        <v>600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2"/>
        <v>0</v>
      </c>
      <c r="Q249" s="41">
        <f t="shared" si="101"/>
        <v>600</v>
      </c>
      <c r="R249" s="88"/>
    </row>
    <row r="250" spans="1:19" x14ac:dyDescent="0.3">
      <c r="A250" s="128"/>
      <c r="B250" s="129"/>
      <c r="C250" s="119"/>
      <c r="D250" s="36"/>
      <c r="E250" s="42"/>
      <c r="F250" s="43"/>
      <c r="G250" s="43"/>
      <c r="H250" s="43"/>
      <c r="I250" s="43"/>
      <c r="J250" s="34">
        <f t="shared" si="99"/>
        <v>0</v>
      </c>
      <c r="K250" s="55"/>
      <c r="L250" s="43"/>
      <c r="M250" s="34">
        <f t="shared" si="103"/>
        <v>0</v>
      </c>
      <c r="N250" s="55"/>
      <c r="O250" s="43"/>
      <c r="P250" s="34">
        <f t="shared" si="102"/>
        <v>0</v>
      </c>
      <c r="Q250" s="35">
        <f t="shared" si="101"/>
        <v>0</v>
      </c>
      <c r="R250" s="88"/>
    </row>
    <row r="251" spans="1:19" x14ac:dyDescent="0.3">
      <c r="A251" s="128" t="s">
        <v>166</v>
      </c>
      <c r="B251" s="129"/>
      <c r="C251" s="119" t="s">
        <v>167</v>
      </c>
      <c r="D251" s="36" t="s">
        <v>168</v>
      </c>
      <c r="E251" s="94">
        <v>22134</v>
      </c>
      <c r="F251" s="97">
        <v>7735</v>
      </c>
      <c r="G251" s="99">
        <v>198</v>
      </c>
      <c r="H251" s="97">
        <v>250</v>
      </c>
      <c r="I251" s="38">
        <v>0</v>
      </c>
      <c r="J251" s="29">
        <f t="shared" si="99"/>
        <v>30317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2"/>
        <v>0</v>
      </c>
      <c r="Q251" s="41">
        <f t="shared" si="101"/>
        <v>30317</v>
      </c>
      <c r="R251" s="128" t="s">
        <v>166</v>
      </c>
      <c r="S251" s="104">
        <f>Q251+Q253</f>
        <v>214442</v>
      </c>
    </row>
    <row r="252" spans="1:19" x14ac:dyDescent="0.3">
      <c r="A252" s="128"/>
      <c r="B252" s="129"/>
      <c r="C252" s="119"/>
      <c r="D252" s="36"/>
      <c r="E252" s="42"/>
      <c r="F252" s="43"/>
      <c r="G252" s="43"/>
      <c r="H252" s="43"/>
      <c r="I252" s="43"/>
      <c r="J252" s="34">
        <f t="shared" si="99"/>
        <v>0</v>
      </c>
      <c r="K252" s="55"/>
      <c r="L252" s="43"/>
      <c r="M252" s="34">
        <f t="shared" si="103"/>
        <v>0</v>
      </c>
      <c r="N252" s="55"/>
      <c r="O252" s="43"/>
      <c r="P252" s="34">
        <f t="shared" si="102"/>
        <v>0</v>
      </c>
      <c r="Q252" s="35">
        <f t="shared" si="101"/>
        <v>0</v>
      </c>
      <c r="R252" s="128"/>
      <c r="S252" s="105">
        <f>Q252+Q254</f>
        <v>0</v>
      </c>
    </row>
    <row r="253" spans="1:19" x14ac:dyDescent="0.3">
      <c r="A253" s="128" t="s">
        <v>166</v>
      </c>
      <c r="B253" s="129"/>
      <c r="C253" s="119" t="s">
        <v>167</v>
      </c>
      <c r="D253" s="36" t="s">
        <v>169</v>
      </c>
      <c r="E253" s="94">
        <v>117854</v>
      </c>
      <c r="F253" s="97">
        <v>43045</v>
      </c>
      <c r="G253" s="97">
        <v>22836</v>
      </c>
      <c r="H253" s="97">
        <v>390</v>
      </c>
      <c r="I253" s="38">
        <v>0</v>
      </c>
      <c r="J253" s="29">
        <f t="shared" si="99"/>
        <v>184125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2"/>
        <v>0</v>
      </c>
      <c r="Q253" s="41">
        <f t="shared" si="101"/>
        <v>184125</v>
      </c>
      <c r="R253" s="88"/>
    </row>
    <row r="254" spans="1:19" x14ac:dyDescent="0.3">
      <c r="A254" s="128"/>
      <c r="B254" s="129"/>
      <c r="C254" s="119"/>
      <c r="D254" s="36"/>
      <c r="E254" s="42"/>
      <c r="F254" s="43"/>
      <c r="G254" s="43"/>
      <c r="H254" s="43"/>
      <c r="I254" s="43"/>
      <c r="J254" s="34">
        <f t="shared" si="99"/>
        <v>0</v>
      </c>
      <c r="K254" s="55"/>
      <c r="L254" s="43"/>
      <c r="M254" s="34">
        <f t="shared" si="103"/>
        <v>0</v>
      </c>
      <c r="N254" s="55"/>
      <c r="O254" s="43"/>
      <c r="P254" s="34">
        <f t="shared" si="102"/>
        <v>0</v>
      </c>
      <c r="Q254" s="35">
        <f t="shared" si="101"/>
        <v>0</v>
      </c>
      <c r="R254" s="88"/>
    </row>
    <row r="255" spans="1:19" x14ac:dyDescent="0.3">
      <c r="A255" s="128" t="s">
        <v>170</v>
      </c>
      <c r="B255" s="129"/>
      <c r="C255" s="119" t="s">
        <v>171</v>
      </c>
      <c r="D255" s="36" t="s">
        <v>160</v>
      </c>
      <c r="E255" s="37">
        <v>0</v>
      </c>
      <c r="F255" s="38">
        <v>0</v>
      </c>
      <c r="G255" s="38">
        <v>16000</v>
      </c>
      <c r="H255" s="38">
        <v>0</v>
      </c>
      <c r="I255" s="38">
        <v>0</v>
      </c>
      <c r="J255" s="29">
        <f t="shared" si="99"/>
        <v>16000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2"/>
        <v>0</v>
      </c>
      <c r="Q255" s="41">
        <f t="shared" si="101"/>
        <v>16000</v>
      </c>
      <c r="R255" s="88"/>
    </row>
    <row r="256" spans="1:19" x14ac:dyDescent="0.3">
      <c r="A256" s="128"/>
      <c r="B256" s="129"/>
      <c r="C256" s="119"/>
      <c r="D256" s="36"/>
      <c r="E256" s="42"/>
      <c r="F256" s="43"/>
      <c r="G256" s="43"/>
      <c r="H256" s="43"/>
      <c r="I256" s="43"/>
      <c r="J256" s="34">
        <f t="shared" si="99"/>
        <v>0</v>
      </c>
      <c r="K256" s="55"/>
      <c r="L256" s="43"/>
      <c r="M256" s="34">
        <f t="shared" si="103"/>
        <v>0</v>
      </c>
      <c r="N256" s="55"/>
      <c r="O256" s="43"/>
      <c r="P256" s="34">
        <f t="shared" si="102"/>
        <v>0</v>
      </c>
      <c r="Q256" s="35">
        <f t="shared" si="101"/>
        <v>0</v>
      </c>
      <c r="R256" s="88"/>
    </row>
    <row r="257" spans="1:18" x14ac:dyDescent="0.3">
      <c r="A257" s="128" t="s">
        <v>172</v>
      </c>
      <c r="B257" s="129"/>
      <c r="C257" s="119" t="s">
        <v>173</v>
      </c>
      <c r="D257" s="36" t="s">
        <v>174</v>
      </c>
      <c r="E257" s="37">
        <v>0</v>
      </c>
      <c r="F257" s="38">
        <v>192</v>
      </c>
      <c r="G257" s="38">
        <v>6981</v>
      </c>
      <c r="H257" s="38">
        <v>0</v>
      </c>
      <c r="I257" s="38">
        <v>0</v>
      </c>
      <c r="J257" s="29">
        <f t="shared" si="99"/>
        <v>7173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2"/>
        <v>0</v>
      </c>
      <c r="Q257" s="41">
        <f t="shared" si="101"/>
        <v>7173</v>
      </c>
      <c r="R257" s="88"/>
    </row>
    <row r="258" spans="1:18" x14ac:dyDescent="0.3">
      <c r="A258" s="128"/>
      <c r="B258" s="129"/>
      <c r="C258" s="119"/>
      <c r="D258" s="36"/>
      <c r="E258" s="42"/>
      <c r="F258" s="43"/>
      <c r="G258" s="43"/>
      <c r="H258" s="43"/>
      <c r="I258" s="43"/>
      <c r="J258" s="34">
        <f t="shared" si="99"/>
        <v>0</v>
      </c>
      <c r="K258" s="55"/>
      <c r="L258" s="43"/>
      <c r="M258" s="34">
        <f t="shared" si="103"/>
        <v>0</v>
      </c>
      <c r="N258" s="55"/>
      <c r="O258" s="43"/>
      <c r="P258" s="34">
        <f t="shared" si="102"/>
        <v>0</v>
      </c>
      <c r="Q258" s="35">
        <f t="shared" si="101"/>
        <v>0</v>
      </c>
      <c r="R258" s="88"/>
    </row>
    <row r="259" spans="1:18" x14ac:dyDescent="0.3">
      <c r="A259" s="128" t="s">
        <v>175</v>
      </c>
      <c r="B259" s="129"/>
      <c r="C259" s="119" t="s">
        <v>176</v>
      </c>
      <c r="D259" s="36" t="s">
        <v>160</v>
      </c>
      <c r="E259" s="37">
        <v>0</v>
      </c>
      <c r="F259" s="38">
        <v>0</v>
      </c>
      <c r="G259" s="38">
        <v>0</v>
      </c>
      <c r="H259" s="38">
        <v>570</v>
      </c>
      <c r="I259" s="38">
        <v>0</v>
      </c>
      <c r="J259" s="29">
        <f t="shared" si="99"/>
        <v>570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2"/>
        <v>0</v>
      </c>
      <c r="Q259" s="41">
        <f t="shared" si="101"/>
        <v>570</v>
      </c>
      <c r="R259" s="88"/>
    </row>
    <row r="260" spans="1:18" x14ac:dyDescent="0.3">
      <c r="A260" s="128"/>
      <c r="B260" s="129"/>
      <c r="C260" s="119"/>
      <c r="D260" s="36"/>
      <c r="E260" s="42"/>
      <c r="F260" s="43"/>
      <c r="G260" s="43"/>
      <c r="H260" s="43"/>
      <c r="I260" s="43"/>
      <c r="J260" s="34">
        <f t="shared" si="99"/>
        <v>0</v>
      </c>
      <c r="K260" s="55"/>
      <c r="L260" s="43"/>
      <c r="M260" s="34">
        <f t="shared" si="103"/>
        <v>0</v>
      </c>
      <c r="N260" s="55"/>
      <c r="O260" s="43"/>
      <c r="P260" s="34">
        <f t="shared" si="102"/>
        <v>0</v>
      </c>
      <c r="Q260" s="35">
        <f t="shared" si="101"/>
        <v>0</v>
      </c>
      <c r="R260" s="88"/>
    </row>
    <row r="261" spans="1:18" x14ac:dyDescent="0.3">
      <c r="A261" s="128" t="s">
        <v>177</v>
      </c>
      <c r="B261" s="129"/>
      <c r="C261" s="119" t="s">
        <v>178</v>
      </c>
      <c r="D261" s="36" t="s">
        <v>160</v>
      </c>
      <c r="E261" s="37">
        <v>0</v>
      </c>
      <c r="F261" s="38">
        <v>0</v>
      </c>
      <c r="G261" s="38">
        <v>70</v>
      </c>
      <c r="H261" s="38">
        <v>0</v>
      </c>
      <c r="I261" s="38">
        <v>0</v>
      </c>
      <c r="J261" s="29">
        <f t="shared" si="99"/>
        <v>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2"/>
        <v>0</v>
      </c>
      <c r="Q261" s="41">
        <f t="shared" si="101"/>
        <v>70</v>
      </c>
      <c r="R261" s="88"/>
    </row>
    <row r="262" spans="1:18" x14ac:dyDescent="0.3">
      <c r="A262" s="128"/>
      <c r="B262" s="129"/>
      <c r="C262" s="119"/>
      <c r="D262" s="36"/>
      <c r="E262" s="42"/>
      <c r="F262" s="43"/>
      <c r="G262" s="43"/>
      <c r="H262" s="43"/>
      <c r="I262" s="43"/>
      <c r="J262" s="34">
        <f t="shared" si="99"/>
        <v>0</v>
      </c>
      <c r="K262" s="55"/>
      <c r="L262" s="43"/>
      <c r="M262" s="34">
        <f t="shared" si="103"/>
        <v>0</v>
      </c>
      <c r="N262" s="55"/>
      <c r="O262" s="43"/>
      <c r="P262" s="34">
        <f t="shared" si="102"/>
        <v>0</v>
      </c>
      <c r="Q262" s="35">
        <f t="shared" si="101"/>
        <v>0</v>
      </c>
      <c r="R262" s="88"/>
    </row>
    <row r="263" spans="1:18" x14ac:dyDescent="0.3">
      <c r="A263" s="128" t="s">
        <v>179</v>
      </c>
      <c r="B263" s="129"/>
      <c r="C263" s="119" t="s">
        <v>180</v>
      </c>
      <c r="D263" s="36" t="s">
        <v>181</v>
      </c>
      <c r="E263" s="37">
        <v>0</v>
      </c>
      <c r="F263" s="38">
        <v>0</v>
      </c>
      <c r="G263" s="38">
        <v>4640</v>
      </c>
      <c r="H263" s="38">
        <v>0</v>
      </c>
      <c r="I263" s="38">
        <v>0</v>
      </c>
      <c r="J263" s="29">
        <f>SUM(E263:I263)</f>
        <v>4640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2"/>
        <v>0</v>
      </c>
      <c r="Q263" s="41">
        <f t="shared" si="101"/>
        <v>4640</v>
      </c>
      <c r="R263" s="88"/>
    </row>
    <row r="264" spans="1:18" x14ac:dyDescent="0.3">
      <c r="A264" s="128"/>
      <c r="B264" s="129"/>
      <c r="C264" s="119"/>
      <c r="D264" s="36"/>
      <c r="E264" s="42"/>
      <c r="F264" s="43"/>
      <c r="G264" s="43"/>
      <c r="H264" s="43"/>
      <c r="I264" s="43"/>
      <c r="J264" s="34">
        <f>SUM(E264:I264)</f>
        <v>0</v>
      </c>
      <c r="K264" s="55"/>
      <c r="L264" s="43"/>
      <c r="M264" s="34">
        <f>SUM(K264:L264)</f>
        <v>0</v>
      </c>
      <c r="N264" s="55"/>
      <c r="O264" s="43"/>
      <c r="P264" s="34">
        <f t="shared" si="102"/>
        <v>0</v>
      </c>
      <c r="Q264" s="35">
        <f t="shared" si="101"/>
        <v>0</v>
      </c>
      <c r="R264" s="88"/>
    </row>
    <row r="265" spans="1:18" x14ac:dyDescent="0.3">
      <c r="A265" s="128" t="s">
        <v>295</v>
      </c>
      <c r="B265" s="129"/>
      <c r="C265" s="119" t="s">
        <v>296</v>
      </c>
      <c r="D265" s="36" t="s">
        <v>181</v>
      </c>
      <c r="E265" s="37">
        <v>0</v>
      </c>
      <c r="F265" s="38">
        <v>0</v>
      </c>
      <c r="G265" s="38">
        <v>1162</v>
      </c>
      <c r="H265" s="38">
        <v>0</v>
      </c>
      <c r="I265" s="38">
        <v>0</v>
      </c>
      <c r="J265" s="29">
        <f t="shared" si="99"/>
        <v>1162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2"/>
        <v>0</v>
      </c>
      <c r="Q265" s="41">
        <f t="shared" si="101"/>
        <v>1162</v>
      </c>
      <c r="R265" s="88"/>
    </row>
    <row r="266" spans="1:18" ht="14.4" thickBot="1" x14ac:dyDescent="0.35">
      <c r="A266" s="133"/>
      <c r="B266" s="134"/>
      <c r="C266" s="135"/>
      <c r="D266" s="50"/>
      <c r="E266" s="51"/>
      <c r="F266" s="45"/>
      <c r="G266" s="45"/>
      <c r="H266" s="45"/>
      <c r="I266" s="45"/>
      <c r="J266" s="24">
        <f t="shared" si="99"/>
        <v>0</v>
      </c>
      <c r="K266" s="56"/>
      <c r="L266" s="45"/>
      <c r="M266" s="24">
        <f t="shared" si="103"/>
        <v>0</v>
      </c>
      <c r="N266" s="56"/>
      <c r="O266" s="45"/>
      <c r="P266" s="24">
        <f t="shared" si="102"/>
        <v>0</v>
      </c>
      <c r="Q266" s="25">
        <f t="shared" si="101"/>
        <v>0</v>
      </c>
      <c r="R266" s="88"/>
    </row>
    <row r="267" spans="1:18" ht="14.4" thickBot="1" x14ac:dyDescent="0.35">
      <c r="D267" s="48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8"/>
    </row>
    <row r="268" spans="1:18" x14ac:dyDescent="0.3">
      <c r="A268" s="120" t="s">
        <v>182</v>
      </c>
      <c r="B268" s="121"/>
      <c r="C268" s="124" t="s">
        <v>183</v>
      </c>
      <c r="D268" s="126"/>
      <c r="E268" s="16">
        <f>E270+E272+E274+E276+E278+E280+E282+E284+E286</f>
        <v>0</v>
      </c>
      <c r="F268" s="17">
        <f t="shared" ref="E268:I269" si="104">F270+F272+F274+F276+F278+F280+F282+F284+F286</f>
        <v>0</v>
      </c>
      <c r="G268" s="17">
        <f>G270+G272+G274+G276+G278+G280+G282+G284+G286</f>
        <v>68400</v>
      </c>
      <c r="H268" s="17">
        <f t="shared" si="104"/>
        <v>0</v>
      </c>
      <c r="I268" s="17">
        <f>I270+I272+I274+I276+I278+I280+I282+I284+I286</f>
        <v>11946</v>
      </c>
      <c r="J268" s="19">
        <f>SUM(E268:I268)</f>
        <v>80346</v>
      </c>
      <c r="K268" s="52">
        <f>K270+K272+K274+K276+K278+K280+K282+K284+K286</f>
        <v>18000</v>
      </c>
      <c r="L268" s="17">
        <f>L270+L272+L274+L276+L278+L280+L282+L284+L286</f>
        <v>0</v>
      </c>
      <c r="M268" s="19">
        <f>SUM(K268:L268)</f>
        <v>18000</v>
      </c>
      <c r="N268" s="52">
        <f>N270+N272+N274+N276+N278+N280+N282+N284+N286</f>
        <v>0</v>
      </c>
      <c r="O268" s="17">
        <f>O270+O272+O274+O276+O278+O280+O282+O284+O286</f>
        <v>48750</v>
      </c>
      <c r="P268" s="19">
        <f>SUM(N268:O268)</f>
        <v>48750</v>
      </c>
      <c r="Q268" s="20">
        <f>P268+M268+J268</f>
        <v>147096</v>
      </c>
      <c r="R268" s="88"/>
    </row>
    <row r="269" spans="1:18" ht="14.4" thickBot="1" x14ac:dyDescent="0.35">
      <c r="A269" s="122"/>
      <c r="B269" s="123"/>
      <c r="C269" s="125"/>
      <c r="D269" s="127"/>
      <c r="E269" s="21">
        <f t="shared" si="104"/>
        <v>0</v>
      </c>
      <c r="F269" s="22">
        <f t="shared" si="104"/>
        <v>0</v>
      </c>
      <c r="G269" s="22">
        <f t="shared" si="104"/>
        <v>0</v>
      </c>
      <c r="H269" s="22">
        <f t="shared" si="104"/>
        <v>0</v>
      </c>
      <c r="I269" s="22">
        <f t="shared" si="104"/>
        <v>0</v>
      </c>
      <c r="J269" s="24">
        <f t="shared" ref="J269:J287" si="105">SUM(E269:I269)</f>
        <v>0</v>
      </c>
      <c r="K269" s="53">
        <f>K271+K273+K275+K277+K279+K281+K283+K285+K287</f>
        <v>0</v>
      </c>
      <c r="L269" s="22">
        <f>L271+L273+L275+L277+L279+L281+L283+L285+L287</f>
        <v>0</v>
      </c>
      <c r="M269" s="24">
        <f t="shared" ref="M269:M285" si="106">SUM(K269:L269)</f>
        <v>0</v>
      </c>
      <c r="N269" s="53">
        <f>N271+N273+N275+N277+N279+N281+N283+N285+N287</f>
        <v>0</v>
      </c>
      <c r="O269" s="22">
        <f>O271+O273+O275+O277+O279+O281+O283+O285+O287</f>
        <v>0</v>
      </c>
      <c r="P269" s="24">
        <f t="shared" ref="P269:P287" si="107">SUM(N269:O269)</f>
        <v>0</v>
      </c>
      <c r="Q269" s="25">
        <f t="shared" ref="Q269:Q287" si="108">P269+M269+J269</f>
        <v>0</v>
      </c>
      <c r="R269" s="88"/>
    </row>
    <row r="270" spans="1:18" hidden="1" x14ac:dyDescent="0.3">
      <c r="A270" s="118" t="s">
        <v>184</v>
      </c>
      <c r="B270" s="116"/>
      <c r="C270" s="114" t="s">
        <v>185</v>
      </c>
      <c r="D270" s="156"/>
      <c r="E270" s="26">
        <v>0</v>
      </c>
      <c r="F270" s="27">
        <v>0</v>
      </c>
      <c r="G270" s="27">
        <v>0</v>
      </c>
      <c r="H270" s="27">
        <v>0</v>
      </c>
      <c r="I270" s="27">
        <v>0</v>
      </c>
      <c r="J270" s="29">
        <f t="shared" si="105"/>
        <v>0</v>
      </c>
      <c r="K270" s="54">
        <v>0</v>
      </c>
      <c r="L270" s="27">
        <v>0</v>
      </c>
      <c r="M270" s="29">
        <f>SUM(K270:L270)</f>
        <v>0</v>
      </c>
      <c r="N270" s="54">
        <v>0</v>
      </c>
      <c r="O270" s="27">
        <v>0</v>
      </c>
      <c r="P270" s="29">
        <f t="shared" si="107"/>
        <v>0</v>
      </c>
      <c r="Q270" s="30">
        <f t="shared" si="108"/>
        <v>0</v>
      </c>
      <c r="R270" s="88"/>
    </row>
    <row r="271" spans="1:18" hidden="1" x14ac:dyDescent="0.3">
      <c r="A271" s="128"/>
      <c r="B271" s="129"/>
      <c r="C271" s="119"/>
      <c r="D271" s="130"/>
      <c r="E271" s="42"/>
      <c r="F271" s="43"/>
      <c r="G271" s="43"/>
      <c r="H271" s="43"/>
      <c r="I271" s="43"/>
      <c r="J271" s="34"/>
      <c r="K271" s="55"/>
      <c r="L271" s="43"/>
      <c r="M271" s="34">
        <f t="shared" si="106"/>
        <v>0</v>
      </c>
      <c r="N271" s="55"/>
      <c r="O271" s="43"/>
      <c r="P271" s="34">
        <f t="shared" si="107"/>
        <v>0</v>
      </c>
      <c r="Q271" s="35">
        <f t="shared" si="108"/>
        <v>0</v>
      </c>
      <c r="R271" s="88"/>
    </row>
    <row r="272" spans="1:18" x14ac:dyDescent="0.3">
      <c r="A272" s="128" t="s">
        <v>186</v>
      </c>
      <c r="B272" s="129"/>
      <c r="C272" s="119" t="s">
        <v>187</v>
      </c>
      <c r="D272" s="36" t="s">
        <v>26</v>
      </c>
      <c r="E272" s="37">
        <v>0</v>
      </c>
      <c r="F272" s="38">
        <v>0</v>
      </c>
      <c r="G272" s="38">
        <v>68200</v>
      </c>
      <c r="H272" s="38">
        <v>0</v>
      </c>
      <c r="I272" s="38">
        <v>0</v>
      </c>
      <c r="J272" s="29">
        <f t="shared" si="105"/>
        <v>68200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0</v>
      </c>
      <c r="P272" s="40">
        <f t="shared" si="107"/>
        <v>0</v>
      </c>
      <c r="Q272" s="41">
        <f t="shared" si="108"/>
        <v>68200</v>
      </c>
      <c r="R272" s="88"/>
    </row>
    <row r="273" spans="1:19" x14ac:dyDescent="0.3">
      <c r="A273" s="128"/>
      <c r="B273" s="129"/>
      <c r="C273" s="119"/>
      <c r="D273" s="36"/>
      <c r="E273" s="42"/>
      <c r="F273" s="43"/>
      <c r="G273" s="43"/>
      <c r="H273" s="43"/>
      <c r="I273" s="43"/>
      <c r="J273" s="34">
        <f t="shared" si="105"/>
        <v>0</v>
      </c>
      <c r="K273" s="55"/>
      <c r="L273" s="43"/>
      <c r="M273" s="34">
        <f t="shared" si="106"/>
        <v>0</v>
      </c>
      <c r="N273" s="55"/>
      <c r="O273" s="43"/>
      <c r="P273" s="34">
        <f t="shared" si="107"/>
        <v>0</v>
      </c>
      <c r="Q273" s="35">
        <f t="shared" si="108"/>
        <v>0</v>
      </c>
      <c r="R273" s="88"/>
    </row>
    <row r="274" spans="1:19" hidden="1" x14ac:dyDescent="0.3">
      <c r="A274" s="128" t="s">
        <v>188</v>
      </c>
      <c r="B274" s="129"/>
      <c r="C274" s="119" t="s">
        <v>297</v>
      </c>
      <c r="D274" s="36" t="s">
        <v>112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5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7"/>
        <v>0</v>
      </c>
      <c r="Q274" s="41">
        <f t="shared" si="108"/>
        <v>0</v>
      </c>
      <c r="R274" s="128" t="s">
        <v>188</v>
      </c>
      <c r="S274" s="104">
        <f>Q274+Q276</f>
        <v>10000</v>
      </c>
    </row>
    <row r="275" spans="1:19" hidden="1" x14ac:dyDescent="0.3">
      <c r="A275" s="128"/>
      <c r="B275" s="129"/>
      <c r="C275" s="119"/>
      <c r="D275" s="36"/>
      <c r="E275" s="42"/>
      <c r="F275" s="43"/>
      <c r="G275" s="43"/>
      <c r="H275" s="43"/>
      <c r="I275" s="43"/>
      <c r="J275" s="34">
        <f t="shared" si="105"/>
        <v>0</v>
      </c>
      <c r="K275" s="55"/>
      <c r="L275" s="43"/>
      <c r="M275" s="34">
        <f t="shared" si="106"/>
        <v>0</v>
      </c>
      <c r="N275" s="55"/>
      <c r="O275" s="43"/>
      <c r="P275" s="34">
        <f t="shared" si="107"/>
        <v>0</v>
      </c>
      <c r="Q275" s="35">
        <f t="shared" si="108"/>
        <v>0</v>
      </c>
      <c r="R275" s="128"/>
      <c r="S275" s="105">
        <f>Q275+Q277</f>
        <v>0</v>
      </c>
    </row>
    <row r="276" spans="1:19" x14ac:dyDescent="0.3">
      <c r="A276" s="128" t="s">
        <v>188</v>
      </c>
      <c r="B276" s="129"/>
      <c r="C276" s="119" t="s">
        <v>298</v>
      </c>
      <c r="D276" s="36" t="s">
        <v>26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5"/>
        <v>0</v>
      </c>
      <c r="K276" s="44">
        <v>10000</v>
      </c>
      <c r="L276" s="38">
        <v>0</v>
      </c>
      <c r="M276" s="40">
        <f>SUM(K276:L276)</f>
        <v>10000</v>
      </c>
      <c r="N276" s="44">
        <v>0</v>
      </c>
      <c r="O276" s="38">
        <v>0</v>
      </c>
      <c r="P276" s="40">
        <f t="shared" si="107"/>
        <v>0</v>
      </c>
      <c r="Q276" s="41">
        <f t="shared" si="108"/>
        <v>10000</v>
      </c>
      <c r="R276" s="88"/>
    </row>
    <row r="277" spans="1:19" x14ac:dyDescent="0.3">
      <c r="A277" s="128"/>
      <c r="B277" s="129"/>
      <c r="C277" s="119"/>
      <c r="D277" s="36"/>
      <c r="E277" s="42"/>
      <c r="F277" s="43"/>
      <c r="G277" s="43"/>
      <c r="H277" s="43"/>
      <c r="I277" s="43"/>
      <c r="J277" s="34">
        <f t="shared" si="105"/>
        <v>0</v>
      </c>
      <c r="K277" s="55"/>
      <c r="L277" s="43"/>
      <c r="M277" s="34">
        <f t="shared" si="106"/>
        <v>0</v>
      </c>
      <c r="N277" s="55"/>
      <c r="O277" s="43"/>
      <c r="P277" s="34">
        <f t="shared" si="107"/>
        <v>0</v>
      </c>
      <c r="Q277" s="35">
        <f t="shared" si="108"/>
        <v>0</v>
      </c>
      <c r="R277" s="88"/>
    </row>
    <row r="278" spans="1:19" x14ac:dyDescent="0.3">
      <c r="A278" s="128" t="s">
        <v>189</v>
      </c>
      <c r="B278" s="129"/>
      <c r="C278" s="119" t="s">
        <v>190</v>
      </c>
      <c r="D278" s="36" t="s">
        <v>26</v>
      </c>
      <c r="E278" s="37">
        <v>0</v>
      </c>
      <c r="F278" s="38">
        <v>0</v>
      </c>
      <c r="G278" s="38">
        <v>200</v>
      </c>
      <c r="H278" s="38">
        <v>0</v>
      </c>
      <c r="I278" s="38">
        <v>0</v>
      </c>
      <c r="J278" s="29">
        <f t="shared" si="105"/>
        <v>200</v>
      </c>
      <c r="K278" s="44">
        <v>8000</v>
      </c>
      <c r="L278" s="38">
        <v>0</v>
      </c>
      <c r="M278" s="40">
        <f>SUM(K278:L278)</f>
        <v>8000</v>
      </c>
      <c r="N278" s="44">
        <v>0</v>
      </c>
      <c r="O278" s="38">
        <v>0</v>
      </c>
      <c r="P278" s="40">
        <f t="shared" si="107"/>
        <v>0</v>
      </c>
      <c r="Q278" s="41">
        <f t="shared" si="108"/>
        <v>8200</v>
      </c>
      <c r="R278" s="88"/>
    </row>
    <row r="279" spans="1:19" x14ac:dyDescent="0.3">
      <c r="A279" s="128"/>
      <c r="B279" s="129"/>
      <c r="C279" s="119"/>
      <c r="D279" s="36"/>
      <c r="E279" s="42"/>
      <c r="F279" s="43"/>
      <c r="G279" s="43"/>
      <c r="H279" s="43"/>
      <c r="I279" s="43"/>
      <c r="J279" s="34">
        <f t="shared" si="105"/>
        <v>0</v>
      </c>
      <c r="K279" s="55"/>
      <c r="L279" s="43"/>
      <c r="M279" s="34">
        <f t="shared" si="106"/>
        <v>0</v>
      </c>
      <c r="N279" s="55"/>
      <c r="O279" s="43"/>
      <c r="P279" s="34">
        <f t="shared" si="107"/>
        <v>0</v>
      </c>
      <c r="Q279" s="35">
        <f t="shared" si="108"/>
        <v>0</v>
      </c>
      <c r="R279" s="88"/>
    </row>
    <row r="280" spans="1:19" x14ac:dyDescent="0.3">
      <c r="A280" s="128" t="s">
        <v>191</v>
      </c>
      <c r="B280" s="129"/>
      <c r="C280" s="119" t="s">
        <v>194</v>
      </c>
      <c r="D280" s="36" t="s">
        <v>112</v>
      </c>
      <c r="E280" s="37">
        <v>0</v>
      </c>
      <c r="F280" s="38">
        <v>0</v>
      </c>
      <c r="G280" s="38">
        <v>0</v>
      </c>
      <c r="H280" s="38">
        <v>0</v>
      </c>
      <c r="I280" s="38">
        <v>3279</v>
      </c>
      <c r="J280" s="29">
        <f t="shared" si="105"/>
        <v>3279</v>
      </c>
      <c r="K280" s="44">
        <v>0</v>
      </c>
      <c r="L280" s="38">
        <v>0</v>
      </c>
      <c r="M280" s="40">
        <f>SUM(K280:L280)</f>
        <v>0</v>
      </c>
      <c r="N280" s="44">
        <v>0</v>
      </c>
      <c r="O280" s="97">
        <v>15317</v>
      </c>
      <c r="P280" s="40">
        <f t="shared" si="107"/>
        <v>15317</v>
      </c>
      <c r="Q280" s="41">
        <f t="shared" si="108"/>
        <v>18596</v>
      </c>
      <c r="R280" s="128" t="s">
        <v>191</v>
      </c>
      <c r="S280" s="104">
        <f>Q280+Q282+Q284</f>
        <v>60696</v>
      </c>
    </row>
    <row r="281" spans="1:19" x14ac:dyDescent="0.3">
      <c r="A281" s="128"/>
      <c r="B281" s="129"/>
      <c r="C281" s="119"/>
      <c r="D281" s="36"/>
      <c r="E281" s="42"/>
      <c r="F281" s="43"/>
      <c r="G281" s="43"/>
      <c r="H281" s="43"/>
      <c r="I281" s="43"/>
      <c r="J281" s="34">
        <f t="shared" si="105"/>
        <v>0</v>
      </c>
      <c r="K281" s="55"/>
      <c r="L281" s="43"/>
      <c r="M281" s="34">
        <f t="shared" si="106"/>
        <v>0</v>
      </c>
      <c r="N281" s="55"/>
      <c r="O281" s="98"/>
      <c r="P281" s="34">
        <f t="shared" si="107"/>
        <v>0</v>
      </c>
      <c r="Q281" s="35">
        <f t="shared" si="108"/>
        <v>0</v>
      </c>
      <c r="R281" s="128"/>
      <c r="S281" s="105">
        <f>Q281+Q283+Q285</f>
        <v>0</v>
      </c>
    </row>
    <row r="282" spans="1:19" x14ac:dyDescent="0.3">
      <c r="A282" s="128" t="s">
        <v>191</v>
      </c>
      <c r="B282" s="129"/>
      <c r="C282" s="113" t="s">
        <v>192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97">
        <v>4030</v>
      </c>
      <c r="J282" s="29">
        <f t="shared" si="105"/>
        <v>4030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7">
        <v>16753</v>
      </c>
      <c r="P282" s="40">
        <f t="shared" si="107"/>
        <v>16753</v>
      </c>
      <c r="Q282" s="41">
        <f t="shared" si="108"/>
        <v>20783</v>
      </c>
      <c r="R282" s="88"/>
    </row>
    <row r="283" spans="1:19" x14ac:dyDescent="0.3">
      <c r="A283" s="128"/>
      <c r="B283" s="129"/>
      <c r="C283" s="114"/>
      <c r="D283" s="36"/>
      <c r="E283" s="42"/>
      <c r="F283" s="43"/>
      <c r="G283" s="43"/>
      <c r="H283" s="43"/>
      <c r="I283" s="98"/>
      <c r="J283" s="34">
        <f t="shared" si="105"/>
        <v>0</v>
      </c>
      <c r="K283" s="55"/>
      <c r="L283" s="43"/>
      <c r="M283" s="34">
        <f t="shared" si="106"/>
        <v>0</v>
      </c>
      <c r="N283" s="55"/>
      <c r="O283" s="98"/>
      <c r="P283" s="34">
        <f t="shared" si="107"/>
        <v>0</v>
      </c>
      <c r="Q283" s="35">
        <f t="shared" si="108"/>
        <v>0</v>
      </c>
      <c r="R283" s="88"/>
    </row>
    <row r="284" spans="1:19" ht="12.75" customHeight="1" x14ac:dyDescent="0.3">
      <c r="A284" s="128" t="s">
        <v>191</v>
      </c>
      <c r="B284" s="129"/>
      <c r="C284" s="113" t="s">
        <v>193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7">
        <v>4637</v>
      </c>
      <c r="J284" s="29">
        <f t="shared" si="105"/>
        <v>4637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7">
        <v>16680</v>
      </c>
      <c r="P284" s="40">
        <f t="shared" si="107"/>
        <v>16680</v>
      </c>
      <c r="Q284" s="41">
        <f t="shared" si="108"/>
        <v>21317</v>
      </c>
      <c r="R284" s="88"/>
    </row>
    <row r="285" spans="1:19" x14ac:dyDescent="0.3">
      <c r="A285" s="128"/>
      <c r="B285" s="129"/>
      <c r="C285" s="114"/>
      <c r="D285" s="36"/>
      <c r="E285" s="42"/>
      <c r="F285" s="43"/>
      <c r="G285" s="43"/>
      <c r="H285" s="43"/>
      <c r="I285" s="43"/>
      <c r="J285" s="34">
        <f t="shared" si="105"/>
        <v>0</v>
      </c>
      <c r="K285" s="55"/>
      <c r="L285" s="43"/>
      <c r="M285" s="34">
        <f t="shared" si="106"/>
        <v>0</v>
      </c>
      <c r="N285" s="55"/>
      <c r="O285" s="43"/>
      <c r="P285" s="34">
        <f t="shared" si="107"/>
        <v>0</v>
      </c>
      <c r="Q285" s="35">
        <f t="shared" si="108"/>
        <v>0</v>
      </c>
      <c r="R285" s="88"/>
    </row>
    <row r="286" spans="1:19" ht="13.8" hidden="1" customHeight="1" x14ac:dyDescent="0.3">
      <c r="A286" s="128" t="s">
        <v>191</v>
      </c>
      <c r="B286" s="129"/>
      <c r="C286" s="119" t="s">
        <v>195</v>
      </c>
      <c r="D286" s="36" t="s">
        <v>26</v>
      </c>
      <c r="E286" s="37">
        <v>0</v>
      </c>
      <c r="F286" s="38">
        <v>0</v>
      </c>
      <c r="G286" s="38">
        <v>0</v>
      </c>
      <c r="H286" s="38">
        <v>0</v>
      </c>
      <c r="I286" s="38">
        <v>0</v>
      </c>
      <c r="J286" s="29">
        <f t="shared" si="105"/>
        <v>0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38">
        <v>0</v>
      </c>
      <c r="P286" s="40">
        <f t="shared" si="107"/>
        <v>0</v>
      </c>
      <c r="Q286" s="41">
        <f t="shared" si="108"/>
        <v>0</v>
      </c>
      <c r="R286" s="88"/>
    </row>
    <row r="287" spans="1:19" ht="14.4" hidden="1" customHeight="1" x14ac:dyDescent="0.3">
      <c r="A287" s="133"/>
      <c r="B287" s="134"/>
      <c r="C287" s="135"/>
      <c r="D287" s="50"/>
      <c r="E287" s="51"/>
      <c r="F287" s="45"/>
      <c r="G287" s="45"/>
      <c r="H287" s="45"/>
      <c r="I287" s="45"/>
      <c r="J287" s="24">
        <f t="shared" si="105"/>
        <v>0</v>
      </c>
      <c r="K287" s="56"/>
      <c r="L287" s="45"/>
      <c r="M287" s="24">
        <v>0</v>
      </c>
      <c r="N287" s="56"/>
      <c r="O287" s="45"/>
      <c r="P287" s="24">
        <f t="shared" si="107"/>
        <v>0</v>
      </c>
      <c r="Q287" s="25">
        <f t="shared" si="108"/>
        <v>0</v>
      </c>
      <c r="R287" s="88"/>
    </row>
    <row r="288" spans="1:19" ht="14.4" thickBot="1" x14ac:dyDescent="0.35">
      <c r="D288" s="48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8"/>
    </row>
    <row r="289" spans="1:18" x14ac:dyDescent="0.3">
      <c r="A289" s="120" t="s">
        <v>196</v>
      </c>
      <c r="B289" s="121"/>
      <c r="C289" s="124" t="s">
        <v>197</v>
      </c>
      <c r="D289" s="126"/>
      <c r="E289" s="16">
        <f>E291+E293+E295+E297+E317+E319+E321+E343+E345+E347</f>
        <v>378651</v>
      </c>
      <c r="F289" s="17">
        <f>F291+F293+F295+F297+F317+F319+F321+F343+F345+F347</f>
        <v>135838</v>
      </c>
      <c r="G289" s="17">
        <f>G291+G293+G295+G297+G317+G319+G321+G345+G347</f>
        <v>126055</v>
      </c>
      <c r="H289" s="17">
        <f>H291+H293+H295+H297+H317+H319+H321+H345+H347+H349</f>
        <v>11141</v>
      </c>
      <c r="I289" s="17">
        <f>I291+I293+I295+I297+I317+I319+I321+I343+I345+I347</f>
        <v>0</v>
      </c>
      <c r="J289" s="19">
        <f>SUM(E289:I289)</f>
        <v>651685</v>
      </c>
      <c r="K289" s="52">
        <f>K291+K293+K295+K297+K317+K319+K321+K343+K345+K347</f>
        <v>0</v>
      </c>
      <c r="L289" s="17">
        <f>L291+L293+L295+L297+L317+L319+L321+L343+L345+L347</f>
        <v>0</v>
      </c>
      <c r="M289" s="19">
        <f>SUM(K289:L289)</f>
        <v>0</v>
      </c>
      <c r="N289" s="52">
        <f>N291+N293+N295+N297+N317+N319+N321+N343+N345+N347</f>
        <v>0</v>
      </c>
      <c r="O289" s="17">
        <f>O291+O293+O295+O297+O317+O319+O321+O343+O345+O347</f>
        <v>0</v>
      </c>
      <c r="P289" s="18">
        <f>SUM(N289:O289)</f>
        <v>0</v>
      </c>
      <c r="Q289" s="61">
        <f>P289+M289+J289</f>
        <v>651685</v>
      </c>
      <c r="R289" s="88"/>
    </row>
    <row r="290" spans="1:18" ht="14.4" thickBot="1" x14ac:dyDescent="0.35">
      <c r="A290" s="122"/>
      <c r="B290" s="123"/>
      <c r="C290" s="125"/>
      <c r="D290" s="127"/>
      <c r="E290" s="21">
        <f>E292+E294+E296+E298+E318+E320+E322+E344+E346+E348</f>
        <v>0</v>
      </c>
      <c r="F290" s="22">
        <f>F292+F294+F296+F298+F318+F320+F322+F344+F346+F348</f>
        <v>0</v>
      </c>
      <c r="G290" s="22">
        <f>G292+G294+G296+G298+G318+G320+G322+G346+G348</f>
        <v>0</v>
      </c>
      <c r="H290" s="22">
        <f>H292+H294+H296+H298+H318+H320+H322+H350+H346+H348</f>
        <v>0</v>
      </c>
      <c r="I290" s="22">
        <f>I292+I294+I296+I298+I318+I320+I322+I344+I346+I348</f>
        <v>0</v>
      </c>
      <c r="J290" s="24">
        <f>SUM(E290:I290)</f>
        <v>0</v>
      </c>
      <c r="K290" s="53">
        <f>K292+K294+K296+K298+K318+K320+K322+K344+K346+K348</f>
        <v>0</v>
      </c>
      <c r="L290" s="22">
        <f>L292+L294+L296+L298+L318+L320+L322+L344+L346+L348</f>
        <v>0</v>
      </c>
      <c r="M290" s="24">
        <f>SUM(K290:L290)</f>
        <v>0</v>
      </c>
      <c r="N290" s="53">
        <f>N292+N294+N296+N298+N318+N320+N322+N344+N346+N348</f>
        <v>0</v>
      </c>
      <c r="O290" s="22">
        <f>O292+O294+O296+O298+O318+O320+O322+O344+O346+O348+O350</f>
        <v>0</v>
      </c>
      <c r="P290" s="23">
        <f>SUM(N290:O290)</f>
        <v>0</v>
      </c>
      <c r="Q290" s="62">
        <f>P290+M290+J290</f>
        <v>0</v>
      </c>
      <c r="R290" s="88"/>
    </row>
    <row r="291" spans="1:18" x14ac:dyDescent="0.3">
      <c r="A291" s="118" t="s">
        <v>198</v>
      </c>
      <c r="B291" s="116"/>
      <c r="C291" s="114" t="s">
        <v>199</v>
      </c>
      <c r="D291" s="49" t="s">
        <v>41</v>
      </c>
      <c r="E291" s="96">
        <v>378651</v>
      </c>
      <c r="F291" s="27">
        <v>135838</v>
      </c>
      <c r="G291" s="27">
        <v>0</v>
      </c>
      <c r="H291" s="27">
        <v>0</v>
      </c>
      <c r="I291" s="27">
        <v>0</v>
      </c>
      <c r="J291" s="29">
        <f t="shared" ref="J291:J319" si="109">SUM(E291:I291)</f>
        <v>514489</v>
      </c>
      <c r="K291" s="54"/>
      <c r="L291" s="27">
        <v>0</v>
      </c>
      <c r="M291" s="29">
        <f t="shared" ref="M291:M303" si="110">SUM(K291:L291)</f>
        <v>0</v>
      </c>
      <c r="N291" s="54">
        <v>0</v>
      </c>
      <c r="O291" s="27">
        <v>0</v>
      </c>
      <c r="P291" s="28">
        <f t="shared" ref="P291:P348" si="111">SUM(N291:O291)</f>
        <v>0</v>
      </c>
      <c r="Q291" s="63">
        <f t="shared" ref="Q291:Q350" si="112">P291+M291+J291</f>
        <v>514489</v>
      </c>
      <c r="R291" s="88"/>
    </row>
    <row r="292" spans="1:18" x14ac:dyDescent="0.3">
      <c r="A292" s="128"/>
      <c r="B292" s="129"/>
      <c r="C292" s="119"/>
      <c r="D292" s="36"/>
      <c r="E292" s="42"/>
      <c r="F292" s="43"/>
      <c r="G292" s="43"/>
      <c r="H292" s="43"/>
      <c r="I292" s="43"/>
      <c r="J292" s="34">
        <f t="shared" si="109"/>
        <v>0</v>
      </c>
      <c r="K292" s="55"/>
      <c r="L292" s="43"/>
      <c r="M292" s="34">
        <f t="shared" si="110"/>
        <v>0</v>
      </c>
      <c r="N292" s="55"/>
      <c r="O292" s="43"/>
      <c r="P292" s="33">
        <f t="shared" si="111"/>
        <v>0</v>
      </c>
      <c r="Q292" s="64">
        <f t="shared" si="112"/>
        <v>0</v>
      </c>
      <c r="R292" s="88"/>
    </row>
    <row r="293" spans="1:18" x14ac:dyDescent="0.3">
      <c r="A293" s="128" t="s">
        <v>198</v>
      </c>
      <c r="B293" s="129"/>
      <c r="C293" s="119" t="s">
        <v>200</v>
      </c>
      <c r="D293" s="36"/>
      <c r="E293" s="37">
        <v>0</v>
      </c>
      <c r="F293" s="38">
        <v>0</v>
      </c>
      <c r="G293" s="38">
        <v>2000</v>
      </c>
      <c r="H293" s="38">
        <v>0</v>
      </c>
      <c r="I293" s="38">
        <v>0</v>
      </c>
      <c r="J293" s="40">
        <f t="shared" si="109"/>
        <v>2000</v>
      </c>
      <c r="K293" s="44">
        <v>0</v>
      </c>
      <c r="L293" s="38">
        <v>0</v>
      </c>
      <c r="M293" s="40">
        <f t="shared" si="110"/>
        <v>0</v>
      </c>
      <c r="N293" s="44">
        <v>0</v>
      </c>
      <c r="O293" s="38">
        <v>0</v>
      </c>
      <c r="P293" s="39">
        <f t="shared" si="111"/>
        <v>0</v>
      </c>
      <c r="Q293" s="65">
        <f t="shared" si="112"/>
        <v>2000</v>
      </c>
      <c r="R293" s="88"/>
    </row>
    <row r="294" spans="1:18" x14ac:dyDescent="0.3">
      <c r="A294" s="128"/>
      <c r="B294" s="129"/>
      <c r="C294" s="119"/>
      <c r="D294" s="36"/>
      <c r="E294" s="42"/>
      <c r="F294" s="43"/>
      <c r="G294" s="43"/>
      <c r="H294" s="43"/>
      <c r="I294" s="43"/>
      <c r="J294" s="34">
        <f t="shared" si="109"/>
        <v>0</v>
      </c>
      <c r="K294" s="55"/>
      <c r="L294" s="43"/>
      <c r="M294" s="34">
        <f t="shared" si="110"/>
        <v>0</v>
      </c>
      <c r="N294" s="55"/>
      <c r="O294" s="43"/>
      <c r="P294" s="33">
        <f t="shared" si="111"/>
        <v>0</v>
      </c>
      <c r="Q294" s="64">
        <f t="shared" si="112"/>
        <v>0</v>
      </c>
      <c r="R294" s="88"/>
    </row>
    <row r="295" spans="1:18" x14ac:dyDescent="0.3">
      <c r="A295" s="128" t="s">
        <v>198</v>
      </c>
      <c r="B295" s="129"/>
      <c r="C295" s="119" t="s">
        <v>201</v>
      </c>
      <c r="D295" s="36"/>
      <c r="E295" s="37">
        <v>0</v>
      </c>
      <c r="F295" s="38">
        <v>0</v>
      </c>
      <c r="G295" s="38">
        <v>17000</v>
      </c>
      <c r="H295" s="38">
        <v>0</v>
      </c>
      <c r="I295" s="38">
        <v>0</v>
      </c>
      <c r="J295" s="40">
        <f t="shared" si="109"/>
        <v>17000</v>
      </c>
      <c r="K295" s="44">
        <v>0</v>
      </c>
      <c r="L295" s="38">
        <v>0</v>
      </c>
      <c r="M295" s="40">
        <f t="shared" si="110"/>
        <v>0</v>
      </c>
      <c r="N295" s="44">
        <v>0</v>
      </c>
      <c r="O295" s="38">
        <v>0</v>
      </c>
      <c r="P295" s="39">
        <f t="shared" si="111"/>
        <v>0</v>
      </c>
      <c r="Q295" s="65">
        <f t="shared" si="112"/>
        <v>17000</v>
      </c>
      <c r="R295" s="88"/>
    </row>
    <row r="296" spans="1:18" x14ac:dyDescent="0.3">
      <c r="A296" s="128"/>
      <c r="B296" s="129"/>
      <c r="C296" s="119"/>
      <c r="D296" s="36"/>
      <c r="E296" s="42"/>
      <c r="F296" s="43"/>
      <c r="G296" s="43"/>
      <c r="H296" s="43"/>
      <c r="I296" s="43"/>
      <c r="J296" s="34">
        <f t="shared" si="109"/>
        <v>0</v>
      </c>
      <c r="K296" s="55"/>
      <c r="L296" s="43"/>
      <c r="M296" s="34">
        <f t="shared" si="110"/>
        <v>0</v>
      </c>
      <c r="N296" s="55"/>
      <c r="O296" s="43"/>
      <c r="P296" s="33">
        <f t="shared" si="111"/>
        <v>0</v>
      </c>
      <c r="Q296" s="64">
        <f t="shared" si="112"/>
        <v>0</v>
      </c>
      <c r="R296" s="88"/>
    </row>
    <row r="297" spans="1:18" x14ac:dyDescent="0.3">
      <c r="A297" s="128" t="s">
        <v>198</v>
      </c>
      <c r="B297" s="129"/>
      <c r="C297" s="119" t="s">
        <v>202</v>
      </c>
      <c r="D297" s="36"/>
      <c r="E297" s="37">
        <f t="shared" ref="E297:I298" si="113">E299+E301+E303+E305+E307+E309+E311+E313+E315</f>
        <v>0</v>
      </c>
      <c r="F297" s="38">
        <f t="shared" si="113"/>
        <v>0</v>
      </c>
      <c r="G297" s="38">
        <f>G299+G301+G303+G305+G307+G309+G311+G313+G315</f>
        <v>19450</v>
      </c>
      <c r="H297" s="38">
        <f t="shared" ref="H297:I297" si="114">H299+H301+H303+H305+H307+H309+H311+H313+H315</f>
        <v>0</v>
      </c>
      <c r="I297" s="38">
        <f t="shared" si="114"/>
        <v>0</v>
      </c>
      <c r="J297" s="40">
        <f t="shared" si="109"/>
        <v>19450</v>
      </c>
      <c r="K297" s="44">
        <f t="shared" ref="K297:L298" si="115">K299+K301+K303+K305+K307+K309+K311+K313+K315</f>
        <v>0</v>
      </c>
      <c r="L297" s="38">
        <f t="shared" si="115"/>
        <v>0</v>
      </c>
      <c r="M297" s="40">
        <f t="shared" si="110"/>
        <v>0</v>
      </c>
      <c r="N297" s="44">
        <f t="shared" ref="N297:O298" si="116">N299+N301+N303+N305+N307+N309+N311+N313+N315</f>
        <v>0</v>
      </c>
      <c r="O297" s="38">
        <f t="shared" si="116"/>
        <v>0</v>
      </c>
      <c r="P297" s="39">
        <f t="shared" si="111"/>
        <v>0</v>
      </c>
      <c r="Q297" s="65">
        <f t="shared" si="112"/>
        <v>19450</v>
      </c>
      <c r="R297" s="88"/>
    </row>
    <row r="298" spans="1:18" x14ac:dyDescent="0.3">
      <c r="A298" s="128"/>
      <c r="B298" s="129"/>
      <c r="C298" s="119"/>
      <c r="D298" s="36"/>
      <c r="E298" s="31">
        <f t="shared" si="113"/>
        <v>0</v>
      </c>
      <c r="F298" s="32">
        <f t="shared" si="113"/>
        <v>0</v>
      </c>
      <c r="G298" s="32">
        <f t="shared" si="113"/>
        <v>0</v>
      </c>
      <c r="H298" s="32">
        <f t="shared" si="113"/>
        <v>0</v>
      </c>
      <c r="I298" s="32">
        <f t="shared" si="113"/>
        <v>0</v>
      </c>
      <c r="J298" s="34">
        <f t="shared" si="109"/>
        <v>0</v>
      </c>
      <c r="K298" s="57">
        <f t="shared" si="115"/>
        <v>0</v>
      </c>
      <c r="L298" s="32">
        <f t="shared" si="115"/>
        <v>0</v>
      </c>
      <c r="M298" s="34">
        <f t="shared" si="110"/>
        <v>0</v>
      </c>
      <c r="N298" s="57">
        <f t="shared" si="116"/>
        <v>0</v>
      </c>
      <c r="O298" s="32">
        <f t="shared" si="116"/>
        <v>0</v>
      </c>
      <c r="P298" s="33">
        <f t="shared" si="111"/>
        <v>0</v>
      </c>
      <c r="Q298" s="64">
        <f t="shared" si="112"/>
        <v>0</v>
      </c>
      <c r="R298" s="88"/>
    </row>
    <row r="299" spans="1:18" x14ac:dyDescent="0.3">
      <c r="A299" s="128"/>
      <c r="B299" s="129" t="s">
        <v>203</v>
      </c>
      <c r="C299" s="119" t="s">
        <v>204</v>
      </c>
      <c r="D299" s="36"/>
      <c r="E299" s="37">
        <v>0</v>
      </c>
      <c r="F299" s="38">
        <v>0</v>
      </c>
      <c r="G299" s="97">
        <v>3500</v>
      </c>
      <c r="H299" s="38">
        <v>0</v>
      </c>
      <c r="I299" s="38">
        <v>0</v>
      </c>
      <c r="J299" s="40">
        <f t="shared" si="109"/>
        <v>3500</v>
      </c>
      <c r="K299" s="44">
        <v>0</v>
      </c>
      <c r="L299" s="38">
        <v>0</v>
      </c>
      <c r="M299" s="40">
        <f t="shared" si="110"/>
        <v>0</v>
      </c>
      <c r="N299" s="44">
        <v>0</v>
      </c>
      <c r="O299" s="38">
        <v>0</v>
      </c>
      <c r="P299" s="39">
        <f t="shared" si="111"/>
        <v>0</v>
      </c>
      <c r="Q299" s="65">
        <f t="shared" si="112"/>
        <v>3500</v>
      </c>
      <c r="R299" s="88"/>
    </row>
    <row r="300" spans="1:18" x14ac:dyDescent="0.3">
      <c r="A300" s="128"/>
      <c r="B300" s="129"/>
      <c r="C300" s="119"/>
      <c r="D300" s="36"/>
      <c r="E300" s="42"/>
      <c r="F300" s="43"/>
      <c r="G300" s="98"/>
      <c r="H300" s="43"/>
      <c r="I300" s="43"/>
      <c r="J300" s="34">
        <f t="shared" si="109"/>
        <v>0</v>
      </c>
      <c r="K300" s="55"/>
      <c r="L300" s="43"/>
      <c r="M300" s="34">
        <f t="shared" si="110"/>
        <v>0</v>
      </c>
      <c r="N300" s="55"/>
      <c r="O300" s="43"/>
      <c r="P300" s="33">
        <f t="shared" si="111"/>
        <v>0</v>
      </c>
      <c r="Q300" s="64">
        <f t="shared" si="112"/>
        <v>0</v>
      </c>
      <c r="R300" s="88"/>
    </row>
    <row r="301" spans="1:18" x14ac:dyDescent="0.3">
      <c r="A301" s="128"/>
      <c r="B301" s="129" t="s">
        <v>205</v>
      </c>
      <c r="C301" s="119" t="s">
        <v>206</v>
      </c>
      <c r="D301" s="36"/>
      <c r="E301" s="37">
        <v>0</v>
      </c>
      <c r="F301" s="38">
        <v>0</v>
      </c>
      <c r="G301" s="97">
        <v>50</v>
      </c>
      <c r="H301" s="38">
        <v>0</v>
      </c>
      <c r="I301" s="38">
        <v>0</v>
      </c>
      <c r="J301" s="40">
        <f t="shared" si="109"/>
        <v>50</v>
      </c>
      <c r="K301" s="44">
        <v>0</v>
      </c>
      <c r="L301" s="38">
        <v>0</v>
      </c>
      <c r="M301" s="40">
        <f t="shared" si="110"/>
        <v>0</v>
      </c>
      <c r="N301" s="44">
        <v>0</v>
      </c>
      <c r="O301" s="38">
        <v>0</v>
      </c>
      <c r="P301" s="39">
        <f t="shared" si="111"/>
        <v>0</v>
      </c>
      <c r="Q301" s="65">
        <f t="shared" si="112"/>
        <v>50</v>
      </c>
      <c r="R301" s="88"/>
    </row>
    <row r="302" spans="1:18" x14ac:dyDescent="0.3">
      <c r="A302" s="128"/>
      <c r="B302" s="129"/>
      <c r="C302" s="119"/>
      <c r="D302" s="36"/>
      <c r="E302" s="42"/>
      <c r="F302" s="43"/>
      <c r="G302" s="98"/>
      <c r="H302" s="43"/>
      <c r="I302" s="43"/>
      <c r="J302" s="34">
        <f t="shared" si="109"/>
        <v>0</v>
      </c>
      <c r="K302" s="55"/>
      <c r="L302" s="43"/>
      <c r="M302" s="34">
        <f t="shared" si="110"/>
        <v>0</v>
      </c>
      <c r="N302" s="55"/>
      <c r="O302" s="43"/>
      <c r="P302" s="33">
        <f t="shared" si="111"/>
        <v>0</v>
      </c>
      <c r="Q302" s="64">
        <f t="shared" si="112"/>
        <v>0</v>
      </c>
      <c r="R302" s="88"/>
    </row>
    <row r="303" spans="1:18" x14ac:dyDescent="0.3">
      <c r="A303" s="128"/>
      <c r="B303" s="129" t="s">
        <v>207</v>
      </c>
      <c r="C303" s="119" t="s">
        <v>208</v>
      </c>
      <c r="D303" s="36"/>
      <c r="E303" s="37">
        <v>0</v>
      </c>
      <c r="F303" s="38">
        <v>0</v>
      </c>
      <c r="G303" s="97">
        <v>3000</v>
      </c>
      <c r="H303" s="38">
        <v>0</v>
      </c>
      <c r="I303" s="38">
        <v>0</v>
      </c>
      <c r="J303" s="40">
        <f t="shared" si="109"/>
        <v>3000</v>
      </c>
      <c r="K303" s="44">
        <v>0</v>
      </c>
      <c r="L303" s="38">
        <v>0</v>
      </c>
      <c r="M303" s="40">
        <f t="shared" si="110"/>
        <v>0</v>
      </c>
      <c r="N303" s="44">
        <v>0</v>
      </c>
      <c r="O303" s="38">
        <v>0</v>
      </c>
      <c r="P303" s="39">
        <f t="shared" si="111"/>
        <v>0</v>
      </c>
      <c r="Q303" s="65">
        <f t="shared" si="112"/>
        <v>3000</v>
      </c>
      <c r="R303" s="88"/>
    </row>
    <row r="304" spans="1:18" x14ac:dyDescent="0.3">
      <c r="A304" s="128"/>
      <c r="B304" s="129"/>
      <c r="C304" s="119"/>
      <c r="D304" s="36"/>
      <c r="E304" s="42"/>
      <c r="F304" s="43"/>
      <c r="G304" s="98"/>
      <c r="H304" s="43"/>
      <c r="I304" s="43"/>
      <c r="J304" s="34">
        <f t="shared" si="109"/>
        <v>0</v>
      </c>
      <c r="K304" s="55"/>
      <c r="L304" s="43"/>
      <c r="M304" s="34">
        <f t="shared" ref="M304:M348" si="117">SUM(K304:L304)</f>
        <v>0</v>
      </c>
      <c r="N304" s="55"/>
      <c r="O304" s="43"/>
      <c r="P304" s="33">
        <f t="shared" si="111"/>
        <v>0</v>
      </c>
      <c r="Q304" s="64">
        <f t="shared" si="112"/>
        <v>0</v>
      </c>
      <c r="R304" s="88"/>
    </row>
    <row r="305" spans="1:18" x14ac:dyDescent="0.3">
      <c r="A305" s="128"/>
      <c r="B305" s="129" t="s">
        <v>209</v>
      </c>
      <c r="C305" s="119" t="s">
        <v>210</v>
      </c>
      <c r="D305" s="36"/>
      <c r="E305" s="37">
        <v>0</v>
      </c>
      <c r="F305" s="38">
        <v>0</v>
      </c>
      <c r="G305" s="97">
        <v>500</v>
      </c>
      <c r="H305" s="38">
        <v>0</v>
      </c>
      <c r="I305" s="38">
        <v>0</v>
      </c>
      <c r="J305" s="40">
        <f t="shared" si="109"/>
        <v>500</v>
      </c>
      <c r="K305" s="44">
        <v>0</v>
      </c>
      <c r="L305" s="38">
        <v>0</v>
      </c>
      <c r="M305" s="40">
        <f t="shared" si="117"/>
        <v>0</v>
      </c>
      <c r="N305" s="44">
        <v>0</v>
      </c>
      <c r="O305" s="38">
        <v>0</v>
      </c>
      <c r="P305" s="39">
        <f t="shared" si="111"/>
        <v>0</v>
      </c>
      <c r="Q305" s="65">
        <f t="shared" si="112"/>
        <v>500</v>
      </c>
      <c r="R305" s="88"/>
    </row>
    <row r="306" spans="1:18" x14ac:dyDescent="0.3">
      <c r="A306" s="128"/>
      <c r="B306" s="129"/>
      <c r="C306" s="119"/>
      <c r="D306" s="36"/>
      <c r="E306" s="42"/>
      <c r="F306" s="43"/>
      <c r="G306" s="98"/>
      <c r="H306" s="43"/>
      <c r="I306" s="43"/>
      <c r="J306" s="34">
        <f t="shared" si="109"/>
        <v>0</v>
      </c>
      <c r="K306" s="55"/>
      <c r="L306" s="43"/>
      <c r="M306" s="34">
        <f t="shared" si="117"/>
        <v>0</v>
      </c>
      <c r="N306" s="55"/>
      <c r="O306" s="43"/>
      <c r="P306" s="33">
        <f t="shared" si="111"/>
        <v>0</v>
      </c>
      <c r="Q306" s="64">
        <f t="shared" si="112"/>
        <v>0</v>
      </c>
      <c r="R306" s="88"/>
    </row>
    <row r="307" spans="1:18" x14ac:dyDescent="0.3">
      <c r="A307" s="128"/>
      <c r="B307" s="129" t="s">
        <v>211</v>
      </c>
      <c r="C307" s="119" t="s">
        <v>212</v>
      </c>
      <c r="D307" s="36"/>
      <c r="E307" s="37">
        <v>0</v>
      </c>
      <c r="F307" s="38">
        <v>0</v>
      </c>
      <c r="G307" s="97">
        <v>8000</v>
      </c>
      <c r="H307" s="38">
        <v>0</v>
      </c>
      <c r="I307" s="38">
        <v>0</v>
      </c>
      <c r="J307" s="40">
        <f t="shared" si="109"/>
        <v>8000</v>
      </c>
      <c r="K307" s="44">
        <v>0</v>
      </c>
      <c r="L307" s="38">
        <v>0</v>
      </c>
      <c r="M307" s="40">
        <f t="shared" si="117"/>
        <v>0</v>
      </c>
      <c r="N307" s="44">
        <v>0</v>
      </c>
      <c r="O307" s="38">
        <v>0</v>
      </c>
      <c r="P307" s="39">
        <f t="shared" si="111"/>
        <v>0</v>
      </c>
      <c r="Q307" s="65">
        <f t="shared" si="112"/>
        <v>8000</v>
      </c>
      <c r="R307" s="88"/>
    </row>
    <row r="308" spans="1:18" x14ac:dyDescent="0.3">
      <c r="A308" s="128"/>
      <c r="B308" s="129"/>
      <c r="C308" s="119"/>
      <c r="D308" s="36"/>
      <c r="E308" s="42"/>
      <c r="F308" s="43"/>
      <c r="G308" s="98"/>
      <c r="H308" s="43"/>
      <c r="I308" s="43"/>
      <c r="J308" s="34">
        <f t="shared" si="109"/>
        <v>0</v>
      </c>
      <c r="K308" s="55"/>
      <c r="L308" s="43"/>
      <c r="M308" s="34">
        <f t="shared" si="117"/>
        <v>0</v>
      </c>
      <c r="N308" s="55"/>
      <c r="O308" s="43"/>
      <c r="P308" s="33">
        <f t="shared" si="111"/>
        <v>0</v>
      </c>
      <c r="Q308" s="64">
        <f t="shared" si="112"/>
        <v>0</v>
      </c>
      <c r="R308" s="88"/>
    </row>
    <row r="309" spans="1:18" x14ac:dyDescent="0.3">
      <c r="A309" s="128"/>
      <c r="B309" s="129" t="s">
        <v>213</v>
      </c>
      <c r="C309" s="119" t="s">
        <v>214</v>
      </c>
      <c r="D309" s="36"/>
      <c r="E309" s="37">
        <v>0</v>
      </c>
      <c r="F309" s="38">
        <v>0</v>
      </c>
      <c r="G309" s="97">
        <v>800</v>
      </c>
      <c r="H309" s="38">
        <v>0</v>
      </c>
      <c r="I309" s="38">
        <v>0</v>
      </c>
      <c r="J309" s="40">
        <f t="shared" si="109"/>
        <v>800</v>
      </c>
      <c r="K309" s="44">
        <v>0</v>
      </c>
      <c r="L309" s="38">
        <v>0</v>
      </c>
      <c r="M309" s="40">
        <f t="shared" si="117"/>
        <v>0</v>
      </c>
      <c r="N309" s="44">
        <v>0</v>
      </c>
      <c r="O309" s="38">
        <v>0</v>
      </c>
      <c r="P309" s="39">
        <f t="shared" si="111"/>
        <v>0</v>
      </c>
      <c r="Q309" s="65">
        <f t="shared" si="112"/>
        <v>800</v>
      </c>
      <c r="R309" s="88"/>
    </row>
    <row r="310" spans="1:18" x14ac:dyDescent="0.3">
      <c r="A310" s="128"/>
      <c r="B310" s="129"/>
      <c r="C310" s="119"/>
      <c r="D310" s="36"/>
      <c r="E310" s="42"/>
      <c r="F310" s="43"/>
      <c r="G310" s="98"/>
      <c r="H310" s="43"/>
      <c r="I310" s="43"/>
      <c r="J310" s="34">
        <f t="shared" si="109"/>
        <v>0</v>
      </c>
      <c r="K310" s="55"/>
      <c r="L310" s="43"/>
      <c r="M310" s="34">
        <f t="shared" si="117"/>
        <v>0</v>
      </c>
      <c r="N310" s="55"/>
      <c r="O310" s="43"/>
      <c r="P310" s="33">
        <f t="shared" si="111"/>
        <v>0</v>
      </c>
      <c r="Q310" s="64">
        <f t="shared" si="112"/>
        <v>0</v>
      </c>
      <c r="R310" s="88"/>
    </row>
    <row r="311" spans="1:18" x14ac:dyDescent="0.3">
      <c r="A311" s="128"/>
      <c r="B311" s="129" t="s">
        <v>215</v>
      </c>
      <c r="C311" s="119" t="s">
        <v>216</v>
      </c>
      <c r="D311" s="36"/>
      <c r="E311" s="37">
        <v>0</v>
      </c>
      <c r="F311" s="38">
        <v>0</v>
      </c>
      <c r="G311" s="97">
        <v>500</v>
      </c>
      <c r="H311" s="38">
        <v>0</v>
      </c>
      <c r="I311" s="38">
        <v>0</v>
      </c>
      <c r="J311" s="40">
        <f t="shared" si="109"/>
        <v>500</v>
      </c>
      <c r="K311" s="44">
        <v>0</v>
      </c>
      <c r="L311" s="38">
        <v>0</v>
      </c>
      <c r="M311" s="40">
        <f t="shared" si="117"/>
        <v>0</v>
      </c>
      <c r="N311" s="44">
        <v>0</v>
      </c>
      <c r="O311" s="38">
        <v>0</v>
      </c>
      <c r="P311" s="39">
        <f t="shared" si="111"/>
        <v>0</v>
      </c>
      <c r="Q311" s="65">
        <f t="shared" si="112"/>
        <v>500</v>
      </c>
      <c r="R311" s="88"/>
    </row>
    <row r="312" spans="1:18" x14ac:dyDescent="0.3">
      <c r="A312" s="128"/>
      <c r="B312" s="129"/>
      <c r="C312" s="119"/>
      <c r="D312" s="36"/>
      <c r="E312" s="42"/>
      <c r="F312" s="43"/>
      <c r="G312" s="98"/>
      <c r="H312" s="43"/>
      <c r="I312" s="43"/>
      <c r="J312" s="34">
        <f t="shared" si="109"/>
        <v>0</v>
      </c>
      <c r="K312" s="55"/>
      <c r="L312" s="43"/>
      <c r="M312" s="34">
        <f t="shared" si="117"/>
        <v>0</v>
      </c>
      <c r="N312" s="55"/>
      <c r="O312" s="43"/>
      <c r="P312" s="33">
        <f t="shared" si="111"/>
        <v>0</v>
      </c>
      <c r="Q312" s="64">
        <f t="shared" si="112"/>
        <v>0</v>
      </c>
      <c r="R312" s="88"/>
    </row>
    <row r="313" spans="1:18" x14ac:dyDescent="0.3">
      <c r="A313" s="128"/>
      <c r="B313" s="129" t="s">
        <v>217</v>
      </c>
      <c r="C313" s="119" t="s">
        <v>325</v>
      </c>
      <c r="D313" s="36"/>
      <c r="E313" s="37">
        <v>0</v>
      </c>
      <c r="F313" s="38">
        <v>0</v>
      </c>
      <c r="G313" s="97">
        <v>2500</v>
      </c>
      <c r="H313" s="38">
        <v>0</v>
      </c>
      <c r="I313" s="38">
        <v>0</v>
      </c>
      <c r="J313" s="40">
        <f t="shared" ref="J313:J314" si="118">SUM(E313:I313)</f>
        <v>2500</v>
      </c>
      <c r="K313" s="44">
        <v>0</v>
      </c>
      <c r="L313" s="38">
        <v>0</v>
      </c>
      <c r="M313" s="40">
        <f t="shared" ref="M313:M314" si="119">SUM(K313:L313)</f>
        <v>0</v>
      </c>
      <c r="N313" s="44">
        <v>0</v>
      </c>
      <c r="O313" s="38">
        <v>0</v>
      </c>
      <c r="P313" s="39">
        <f t="shared" ref="P313:P314" si="120">SUM(N313:O313)</f>
        <v>0</v>
      </c>
      <c r="Q313" s="65">
        <f t="shared" si="112"/>
        <v>2500</v>
      </c>
      <c r="R313" s="88"/>
    </row>
    <row r="314" spans="1:18" x14ac:dyDescent="0.3">
      <c r="A314" s="128"/>
      <c r="B314" s="129"/>
      <c r="C314" s="119"/>
      <c r="D314" s="36"/>
      <c r="E314" s="42"/>
      <c r="F314" s="43"/>
      <c r="G314" s="43"/>
      <c r="H314" s="43"/>
      <c r="I314" s="43"/>
      <c r="J314" s="34">
        <f t="shared" si="118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20"/>
        <v>0</v>
      </c>
      <c r="Q314" s="64">
        <f t="shared" si="112"/>
        <v>0</v>
      </c>
      <c r="R314" s="88"/>
    </row>
    <row r="315" spans="1:18" x14ac:dyDescent="0.3">
      <c r="A315" s="128"/>
      <c r="B315" s="129" t="s">
        <v>217</v>
      </c>
      <c r="C315" s="119" t="s">
        <v>326</v>
      </c>
      <c r="D315" s="36"/>
      <c r="E315" s="37">
        <v>0</v>
      </c>
      <c r="F315" s="38">
        <v>0</v>
      </c>
      <c r="G315" s="97">
        <v>600</v>
      </c>
      <c r="H315" s="38">
        <v>0</v>
      </c>
      <c r="I315" s="38">
        <v>0</v>
      </c>
      <c r="J315" s="40">
        <f t="shared" si="109"/>
        <v>600</v>
      </c>
      <c r="K315" s="44">
        <v>0</v>
      </c>
      <c r="L315" s="38">
        <v>0</v>
      </c>
      <c r="M315" s="40">
        <f t="shared" si="117"/>
        <v>0</v>
      </c>
      <c r="N315" s="44">
        <v>0</v>
      </c>
      <c r="O315" s="38">
        <v>0</v>
      </c>
      <c r="P315" s="39">
        <f t="shared" si="111"/>
        <v>0</v>
      </c>
      <c r="Q315" s="65">
        <f t="shared" si="112"/>
        <v>600</v>
      </c>
      <c r="R315" s="88"/>
    </row>
    <row r="316" spans="1:18" x14ac:dyDescent="0.3">
      <c r="A316" s="128"/>
      <c r="B316" s="129"/>
      <c r="C316" s="119"/>
      <c r="D316" s="36"/>
      <c r="E316" s="42"/>
      <c r="F316" s="43"/>
      <c r="G316" s="43"/>
      <c r="H316" s="43"/>
      <c r="I316" s="43"/>
      <c r="J316" s="34">
        <f t="shared" si="109"/>
        <v>0</v>
      </c>
      <c r="K316" s="55"/>
      <c r="L316" s="43"/>
      <c r="M316" s="34">
        <f t="shared" si="117"/>
        <v>0</v>
      </c>
      <c r="N316" s="55"/>
      <c r="O316" s="43"/>
      <c r="P316" s="33">
        <f t="shared" si="111"/>
        <v>0</v>
      </c>
      <c r="Q316" s="64">
        <f t="shared" si="112"/>
        <v>0</v>
      </c>
      <c r="R316" s="88"/>
    </row>
    <row r="317" spans="1:18" x14ac:dyDescent="0.3">
      <c r="A317" s="128" t="s">
        <v>198</v>
      </c>
      <c r="B317" s="115"/>
      <c r="C317" s="113" t="s">
        <v>218</v>
      </c>
      <c r="D317" s="36"/>
      <c r="E317" s="37">
        <v>0</v>
      </c>
      <c r="F317" s="38">
        <v>0</v>
      </c>
      <c r="G317" s="97">
        <v>20800</v>
      </c>
      <c r="H317" s="38">
        <v>0</v>
      </c>
      <c r="I317" s="38">
        <v>0</v>
      </c>
      <c r="J317" s="40">
        <f t="shared" si="109"/>
        <v>20800</v>
      </c>
      <c r="K317" s="44">
        <v>0</v>
      </c>
      <c r="L317" s="38">
        <v>0</v>
      </c>
      <c r="M317" s="40">
        <f t="shared" si="117"/>
        <v>0</v>
      </c>
      <c r="N317" s="44">
        <v>0</v>
      </c>
      <c r="O317" s="38">
        <v>0</v>
      </c>
      <c r="P317" s="39">
        <f t="shared" si="111"/>
        <v>0</v>
      </c>
      <c r="Q317" s="65">
        <f t="shared" si="112"/>
        <v>20800</v>
      </c>
      <c r="R317" s="88"/>
    </row>
    <row r="318" spans="1:18" x14ac:dyDescent="0.3">
      <c r="A318" s="128"/>
      <c r="B318" s="116"/>
      <c r="C318" s="114"/>
      <c r="D318" s="36"/>
      <c r="E318" s="42"/>
      <c r="F318" s="43"/>
      <c r="G318" s="98"/>
      <c r="H318" s="43"/>
      <c r="I318" s="43"/>
      <c r="J318" s="34">
        <f t="shared" si="109"/>
        <v>0</v>
      </c>
      <c r="K318" s="55"/>
      <c r="L318" s="43"/>
      <c r="M318" s="34">
        <f t="shared" si="117"/>
        <v>0</v>
      </c>
      <c r="N318" s="55"/>
      <c r="O318" s="43"/>
      <c r="P318" s="33">
        <f t="shared" si="111"/>
        <v>0</v>
      </c>
      <c r="Q318" s="64">
        <f t="shared" si="112"/>
        <v>0</v>
      </c>
      <c r="R318" s="88"/>
    </row>
    <row r="319" spans="1:18" x14ac:dyDescent="0.3">
      <c r="A319" s="128" t="s">
        <v>198</v>
      </c>
      <c r="B319" s="115"/>
      <c r="C319" s="113" t="s">
        <v>219</v>
      </c>
      <c r="D319" s="36"/>
      <c r="E319" s="37">
        <v>0</v>
      </c>
      <c r="F319" s="38">
        <v>0</v>
      </c>
      <c r="G319" s="97">
        <v>2000</v>
      </c>
      <c r="H319" s="38">
        <v>0</v>
      </c>
      <c r="I319" s="38">
        <v>0</v>
      </c>
      <c r="J319" s="40">
        <f t="shared" si="109"/>
        <v>2000</v>
      </c>
      <c r="K319" s="44">
        <v>0</v>
      </c>
      <c r="L319" s="38">
        <v>0</v>
      </c>
      <c r="M319" s="40">
        <f t="shared" si="117"/>
        <v>0</v>
      </c>
      <c r="N319" s="44">
        <v>0</v>
      </c>
      <c r="O319" s="38">
        <v>0</v>
      </c>
      <c r="P319" s="39">
        <f t="shared" si="111"/>
        <v>0</v>
      </c>
      <c r="Q319" s="65">
        <f t="shared" si="112"/>
        <v>2000</v>
      </c>
      <c r="R319" s="88"/>
    </row>
    <row r="320" spans="1:18" x14ac:dyDescent="0.3">
      <c r="A320" s="128"/>
      <c r="B320" s="116"/>
      <c r="C320" s="114"/>
      <c r="D320" s="36"/>
      <c r="E320" s="42"/>
      <c r="F320" s="43"/>
      <c r="G320" s="43"/>
      <c r="H320" s="43"/>
      <c r="I320" s="43"/>
      <c r="J320" s="34">
        <f t="shared" ref="J320:J348" si="121">SUM(E320:I320)</f>
        <v>0</v>
      </c>
      <c r="K320" s="55"/>
      <c r="L320" s="43"/>
      <c r="M320" s="34">
        <f t="shared" si="117"/>
        <v>0</v>
      </c>
      <c r="N320" s="55"/>
      <c r="O320" s="43"/>
      <c r="P320" s="33">
        <f t="shared" si="111"/>
        <v>0</v>
      </c>
      <c r="Q320" s="64">
        <f t="shared" si="112"/>
        <v>0</v>
      </c>
      <c r="R320" s="88"/>
    </row>
    <row r="321" spans="1:18" x14ac:dyDescent="0.3">
      <c r="A321" s="128" t="s">
        <v>198</v>
      </c>
      <c r="B321" s="129"/>
      <c r="C321" s="119" t="s">
        <v>220</v>
      </c>
      <c r="D321" s="36"/>
      <c r="E321" s="37">
        <f t="shared" ref="E321:I322" si="122">E323+E325+E327+E329+E331+E333+E335+E337+E339+E341+E343</f>
        <v>0</v>
      </c>
      <c r="F321" s="38">
        <f t="shared" si="122"/>
        <v>0</v>
      </c>
      <c r="G321" s="38">
        <f>G323+G325+G327+G329+G331+G333+G335+G337+G339+G341+G343</f>
        <v>64805</v>
      </c>
      <c r="H321" s="38">
        <f t="shared" ref="H321:I321" si="123">H323+H325+H327+H329+H331+H333+H335+H337+H339+H341+H343</f>
        <v>0</v>
      </c>
      <c r="I321" s="38">
        <f t="shared" si="123"/>
        <v>0</v>
      </c>
      <c r="J321" s="40">
        <f t="shared" si="121"/>
        <v>64805</v>
      </c>
      <c r="K321" s="44">
        <f t="shared" ref="K321:L322" si="124">K323+K325+K327+K329+K331+K333+K335+K337+K339+K341+K343</f>
        <v>0</v>
      </c>
      <c r="L321" s="38">
        <f t="shared" si="124"/>
        <v>0</v>
      </c>
      <c r="M321" s="40">
        <f t="shared" si="117"/>
        <v>0</v>
      </c>
      <c r="N321" s="44">
        <f t="shared" ref="N321:O322" si="125">N323+N325+N327+N329+N331+N333+N335+N337+N339+N341+N343</f>
        <v>0</v>
      </c>
      <c r="O321" s="38">
        <f t="shared" si="125"/>
        <v>0</v>
      </c>
      <c r="P321" s="39">
        <f t="shared" si="111"/>
        <v>0</v>
      </c>
      <c r="Q321" s="65">
        <f t="shared" si="112"/>
        <v>64805</v>
      </c>
      <c r="R321" s="88"/>
    </row>
    <row r="322" spans="1:18" x14ac:dyDescent="0.3">
      <c r="A322" s="128"/>
      <c r="B322" s="129"/>
      <c r="C322" s="119"/>
      <c r="D322" s="36"/>
      <c r="E322" s="31">
        <f t="shared" si="122"/>
        <v>0</v>
      </c>
      <c r="F322" s="32">
        <f t="shared" si="122"/>
        <v>0</v>
      </c>
      <c r="G322" s="32">
        <f t="shared" si="122"/>
        <v>0</v>
      </c>
      <c r="H322" s="32">
        <f t="shared" si="122"/>
        <v>0</v>
      </c>
      <c r="I322" s="32">
        <f t="shared" si="122"/>
        <v>0</v>
      </c>
      <c r="J322" s="34">
        <f t="shared" si="121"/>
        <v>0</v>
      </c>
      <c r="K322" s="57">
        <f t="shared" si="124"/>
        <v>0</v>
      </c>
      <c r="L322" s="32">
        <f t="shared" si="124"/>
        <v>0</v>
      </c>
      <c r="M322" s="34">
        <f t="shared" si="117"/>
        <v>0</v>
      </c>
      <c r="N322" s="57">
        <f t="shared" si="125"/>
        <v>0</v>
      </c>
      <c r="O322" s="32">
        <f t="shared" si="125"/>
        <v>0</v>
      </c>
      <c r="P322" s="33">
        <f t="shared" si="111"/>
        <v>0</v>
      </c>
      <c r="Q322" s="64">
        <f t="shared" si="112"/>
        <v>0</v>
      </c>
      <c r="R322" s="88"/>
    </row>
    <row r="323" spans="1:18" x14ac:dyDescent="0.3">
      <c r="A323" s="128"/>
      <c r="B323" s="129" t="s">
        <v>221</v>
      </c>
      <c r="C323" s="119" t="s">
        <v>222</v>
      </c>
      <c r="D323" s="36"/>
      <c r="E323" s="37">
        <v>0</v>
      </c>
      <c r="F323" s="38">
        <v>0</v>
      </c>
      <c r="G323" s="97">
        <v>2500</v>
      </c>
      <c r="H323" s="38">
        <v>0</v>
      </c>
      <c r="I323" s="38">
        <v>0</v>
      </c>
      <c r="J323" s="40">
        <f t="shared" si="121"/>
        <v>2500</v>
      </c>
      <c r="K323" s="44">
        <v>0</v>
      </c>
      <c r="L323" s="38">
        <v>0</v>
      </c>
      <c r="M323" s="40">
        <f t="shared" si="117"/>
        <v>0</v>
      </c>
      <c r="N323" s="44">
        <v>0</v>
      </c>
      <c r="O323" s="38">
        <v>0</v>
      </c>
      <c r="P323" s="39">
        <f t="shared" si="111"/>
        <v>0</v>
      </c>
      <c r="Q323" s="65">
        <f t="shared" si="112"/>
        <v>2500</v>
      </c>
      <c r="R323" s="88"/>
    </row>
    <row r="324" spans="1:18" x14ac:dyDescent="0.3">
      <c r="A324" s="128"/>
      <c r="B324" s="129"/>
      <c r="C324" s="119"/>
      <c r="D324" s="36"/>
      <c r="E324" s="42"/>
      <c r="F324" s="43"/>
      <c r="G324" s="98"/>
      <c r="H324" s="43"/>
      <c r="I324" s="43"/>
      <c r="J324" s="34">
        <f t="shared" si="121"/>
        <v>0</v>
      </c>
      <c r="K324" s="55"/>
      <c r="L324" s="43"/>
      <c r="M324" s="34">
        <f t="shared" si="117"/>
        <v>0</v>
      </c>
      <c r="N324" s="55"/>
      <c r="O324" s="43"/>
      <c r="P324" s="33">
        <f t="shared" si="111"/>
        <v>0</v>
      </c>
      <c r="Q324" s="64">
        <f t="shared" si="112"/>
        <v>0</v>
      </c>
      <c r="R324" s="88"/>
    </row>
    <row r="325" spans="1:18" x14ac:dyDescent="0.3">
      <c r="A325" s="128"/>
      <c r="B325" s="129" t="s">
        <v>223</v>
      </c>
      <c r="C325" s="119" t="s">
        <v>224</v>
      </c>
      <c r="D325" s="36"/>
      <c r="E325" s="37">
        <v>0</v>
      </c>
      <c r="F325" s="38">
        <v>0</v>
      </c>
      <c r="G325" s="97">
        <v>6500</v>
      </c>
      <c r="H325" s="38">
        <v>0</v>
      </c>
      <c r="I325" s="38">
        <v>0</v>
      </c>
      <c r="J325" s="40">
        <f t="shared" si="121"/>
        <v>6500</v>
      </c>
      <c r="K325" s="44">
        <v>0</v>
      </c>
      <c r="L325" s="38">
        <v>0</v>
      </c>
      <c r="M325" s="40">
        <f t="shared" si="117"/>
        <v>0</v>
      </c>
      <c r="N325" s="44">
        <v>0</v>
      </c>
      <c r="O325" s="38">
        <v>0</v>
      </c>
      <c r="P325" s="39">
        <f t="shared" si="111"/>
        <v>0</v>
      </c>
      <c r="Q325" s="65">
        <f t="shared" si="112"/>
        <v>6500</v>
      </c>
      <c r="R325" s="88"/>
    </row>
    <row r="326" spans="1:18" x14ac:dyDescent="0.3">
      <c r="A326" s="128"/>
      <c r="B326" s="129"/>
      <c r="C326" s="119"/>
      <c r="D326" s="36"/>
      <c r="E326" s="42"/>
      <c r="F326" s="43"/>
      <c r="G326" s="98"/>
      <c r="H326" s="43"/>
      <c r="I326" s="43"/>
      <c r="J326" s="34">
        <f t="shared" si="121"/>
        <v>0</v>
      </c>
      <c r="K326" s="55"/>
      <c r="L326" s="43"/>
      <c r="M326" s="34">
        <f t="shared" si="117"/>
        <v>0</v>
      </c>
      <c r="N326" s="55"/>
      <c r="O326" s="43"/>
      <c r="P326" s="33">
        <f t="shared" si="111"/>
        <v>0</v>
      </c>
      <c r="Q326" s="64">
        <f t="shared" si="112"/>
        <v>0</v>
      </c>
      <c r="R326" s="88"/>
    </row>
    <row r="327" spans="1:18" x14ac:dyDescent="0.3">
      <c r="A327" s="128"/>
      <c r="B327" s="129" t="s">
        <v>225</v>
      </c>
      <c r="C327" s="119" t="s">
        <v>226</v>
      </c>
      <c r="D327" s="36"/>
      <c r="E327" s="37">
        <v>0</v>
      </c>
      <c r="F327" s="38">
        <v>0</v>
      </c>
      <c r="G327" s="97">
        <v>5000</v>
      </c>
      <c r="H327" s="38">
        <v>0</v>
      </c>
      <c r="I327" s="38">
        <v>0</v>
      </c>
      <c r="J327" s="40">
        <f t="shared" si="121"/>
        <v>5000</v>
      </c>
      <c r="K327" s="44">
        <v>0</v>
      </c>
      <c r="L327" s="38">
        <v>0</v>
      </c>
      <c r="M327" s="40">
        <f t="shared" si="117"/>
        <v>0</v>
      </c>
      <c r="N327" s="44">
        <v>0</v>
      </c>
      <c r="O327" s="38">
        <v>0</v>
      </c>
      <c r="P327" s="39">
        <f t="shared" si="111"/>
        <v>0</v>
      </c>
      <c r="Q327" s="65">
        <f t="shared" si="112"/>
        <v>5000</v>
      </c>
      <c r="R327" s="88"/>
    </row>
    <row r="328" spans="1:18" x14ac:dyDescent="0.3">
      <c r="A328" s="128"/>
      <c r="B328" s="129"/>
      <c r="C328" s="119"/>
      <c r="D328" s="36"/>
      <c r="E328" s="42"/>
      <c r="F328" s="43"/>
      <c r="G328" s="98"/>
      <c r="H328" s="43"/>
      <c r="I328" s="43"/>
      <c r="J328" s="34">
        <f t="shared" si="121"/>
        <v>0</v>
      </c>
      <c r="K328" s="55"/>
      <c r="L328" s="43"/>
      <c r="M328" s="34">
        <f t="shared" si="117"/>
        <v>0</v>
      </c>
      <c r="N328" s="55"/>
      <c r="O328" s="43"/>
      <c r="P328" s="33">
        <f t="shared" si="111"/>
        <v>0</v>
      </c>
      <c r="Q328" s="64">
        <f t="shared" si="112"/>
        <v>0</v>
      </c>
      <c r="R328" s="88"/>
    </row>
    <row r="329" spans="1:18" x14ac:dyDescent="0.3">
      <c r="A329" s="128"/>
      <c r="B329" s="129" t="s">
        <v>227</v>
      </c>
      <c r="C329" s="119" t="s">
        <v>228</v>
      </c>
      <c r="D329" s="36"/>
      <c r="E329" s="37">
        <v>0</v>
      </c>
      <c r="F329" s="38">
        <v>0</v>
      </c>
      <c r="G329" s="97">
        <v>510</v>
      </c>
      <c r="H329" s="38">
        <v>0</v>
      </c>
      <c r="I329" s="38">
        <v>0</v>
      </c>
      <c r="J329" s="40">
        <f t="shared" si="121"/>
        <v>510</v>
      </c>
      <c r="K329" s="44">
        <v>0</v>
      </c>
      <c r="L329" s="38">
        <v>0</v>
      </c>
      <c r="M329" s="40">
        <f t="shared" si="117"/>
        <v>0</v>
      </c>
      <c r="N329" s="44">
        <v>0</v>
      </c>
      <c r="O329" s="38">
        <v>0</v>
      </c>
      <c r="P329" s="39">
        <f t="shared" si="111"/>
        <v>0</v>
      </c>
      <c r="Q329" s="65">
        <f t="shared" si="112"/>
        <v>510</v>
      </c>
      <c r="R329" s="88"/>
    </row>
    <row r="330" spans="1:18" x14ac:dyDescent="0.3">
      <c r="A330" s="128"/>
      <c r="B330" s="129"/>
      <c r="C330" s="119"/>
      <c r="D330" s="36"/>
      <c r="E330" s="42"/>
      <c r="F330" s="43"/>
      <c r="G330" s="98"/>
      <c r="H330" s="43"/>
      <c r="I330" s="43"/>
      <c r="J330" s="34">
        <f t="shared" si="121"/>
        <v>0</v>
      </c>
      <c r="K330" s="55"/>
      <c r="L330" s="43"/>
      <c r="M330" s="34">
        <f t="shared" si="117"/>
        <v>0</v>
      </c>
      <c r="N330" s="55"/>
      <c r="O330" s="43"/>
      <c r="P330" s="33">
        <f t="shared" si="111"/>
        <v>0</v>
      </c>
      <c r="Q330" s="64">
        <f t="shared" si="112"/>
        <v>0</v>
      </c>
      <c r="R330" s="88"/>
    </row>
    <row r="331" spans="1:18" x14ac:dyDescent="0.3">
      <c r="A331" s="128"/>
      <c r="B331" s="129" t="s">
        <v>229</v>
      </c>
      <c r="C331" s="119" t="s">
        <v>230</v>
      </c>
      <c r="D331" s="36"/>
      <c r="E331" s="37">
        <v>0</v>
      </c>
      <c r="F331" s="38">
        <v>0</v>
      </c>
      <c r="G331" s="97">
        <v>3000</v>
      </c>
      <c r="H331" s="38">
        <v>0</v>
      </c>
      <c r="I331" s="38">
        <v>0</v>
      </c>
      <c r="J331" s="40">
        <f t="shared" si="121"/>
        <v>3000</v>
      </c>
      <c r="K331" s="44">
        <v>0</v>
      </c>
      <c r="L331" s="38">
        <v>0</v>
      </c>
      <c r="M331" s="40">
        <f t="shared" si="117"/>
        <v>0</v>
      </c>
      <c r="N331" s="44">
        <v>0</v>
      </c>
      <c r="O331" s="38">
        <v>0</v>
      </c>
      <c r="P331" s="39">
        <f t="shared" si="111"/>
        <v>0</v>
      </c>
      <c r="Q331" s="65">
        <f t="shared" si="112"/>
        <v>3000</v>
      </c>
      <c r="R331" s="88"/>
    </row>
    <row r="332" spans="1:18" x14ac:dyDescent="0.3">
      <c r="A332" s="128"/>
      <c r="B332" s="129"/>
      <c r="C332" s="119"/>
      <c r="D332" s="36"/>
      <c r="E332" s="42"/>
      <c r="F332" s="43"/>
      <c r="G332" s="98"/>
      <c r="H332" s="43"/>
      <c r="I332" s="43"/>
      <c r="J332" s="34">
        <f t="shared" si="121"/>
        <v>0</v>
      </c>
      <c r="K332" s="55"/>
      <c r="L332" s="43"/>
      <c r="M332" s="34">
        <f t="shared" si="117"/>
        <v>0</v>
      </c>
      <c r="N332" s="55"/>
      <c r="O332" s="43"/>
      <c r="P332" s="33">
        <f t="shared" si="111"/>
        <v>0</v>
      </c>
      <c r="Q332" s="64">
        <f t="shared" si="112"/>
        <v>0</v>
      </c>
      <c r="R332" s="88"/>
    </row>
    <row r="333" spans="1:18" x14ac:dyDescent="0.3">
      <c r="A333" s="128"/>
      <c r="B333" s="129" t="s">
        <v>231</v>
      </c>
      <c r="C333" s="119" t="s">
        <v>232</v>
      </c>
      <c r="D333" s="36"/>
      <c r="E333" s="37">
        <v>0</v>
      </c>
      <c r="F333" s="38">
        <v>0</v>
      </c>
      <c r="G333" s="97">
        <v>15700</v>
      </c>
      <c r="H333" s="38">
        <v>0</v>
      </c>
      <c r="I333" s="38">
        <v>0</v>
      </c>
      <c r="J333" s="40">
        <f t="shared" si="121"/>
        <v>15700</v>
      </c>
      <c r="K333" s="44">
        <v>0</v>
      </c>
      <c r="L333" s="38">
        <v>0</v>
      </c>
      <c r="M333" s="40">
        <f t="shared" si="117"/>
        <v>0</v>
      </c>
      <c r="N333" s="44">
        <v>0</v>
      </c>
      <c r="O333" s="38">
        <v>0</v>
      </c>
      <c r="P333" s="39">
        <f t="shared" si="111"/>
        <v>0</v>
      </c>
      <c r="Q333" s="65">
        <f t="shared" si="112"/>
        <v>15700</v>
      </c>
      <c r="R333" s="88"/>
    </row>
    <row r="334" spans="1:18" x14ac:dyDescent="0.3">
      <c r="A334" s="128"/>
      <c r="B334" s="129"/>
      <c r="C334" s="119"/>
      <c r="D334" s="36"/>
      <c r="E334" s="42"/>
      <c r="F334" s="43"/>
      <c r="G334" s="98"/>
      <c r="H334" s="43"/>
      <c r="I334" s="43"/>
      <c r="J334" s="34">
        <f t="shared" si="121"/>
        <v>0</v>
      </c>
      <c r="K334" s="55"/>
      <c r="L334" s="43"/>
      <c r="M334" s="34">
        <f t="shared" si="117"/>
        <v>0</v>
      </c>
      <c r="N334" s="55"/>
      <c r="O334" s="43"/>
      <c r="P334" s="33">
        <f t="shared" si="111"/>
        <v>0</v>
      </c>
      <c r="Q334" s="64">
        <f t="shared" si="112"/>
        <v>0</v>
      </c>
      <c r="R334" s="88"/>
    </row>
    <row r="335" spans="1:18" x14ac:dyDescent="0.3">
      <c r="A335" s="128"/>
      <c r="B335" s="129" t="s">
        <v>233</v>
      </c>
      <c r="C335" s="119" t="s">
        <v>234</v>
      </c>
      <c r="D335" s="36"/>
      <c r="E335" s="37">
        <v>0</v>
      </c>
      <c r="F335" s="38">
        <v>0</v>
      </c>
      <c r="G335" s="97">
        <v>13000</v>
      </c>
      <c r="H335" s="38">
        <v>0</v>
      </c>
      <c r="I335" s="38">
        <v>0</v>
      </c>
      <c r="J335" s="40">
        <f t="shared" si="121"/>
        <v>13000</v>
      </c>
      <c r="K335" s="44">
        <v>0</v>
      </c>
      <c r="L335" s="38">
        <v>0</v>
      </c>
      <c r="M335" s="40">
        <f t="shared" si="117"/>
        <v>0</v>
      </c>
      <c r="N335" s="44">
        <v>0</v>
      </c>
      <c r="O335" s="38">
        <v>0</v>
      </c>
      <c r="P335" s="39">
        <f t="shared" si="111"/>
        <v>0</v>
      </c>
      <c r="Q335" s="65">
        <f t="shared" si="112"/>
        <v>13000</v>
      </c>
      <c r="R335" s="88"/>
    </row>
    <row r="336" spans="1:18" x14ac:dyDescent="0.3">
      <c r="A336" s="128"/>
      <c r="B336" s="129"/>
      <c r="C336" s="119"/>
      <c r="D336" s="36"/>
      <c r="E336" s="42"/>
      <c r="F336" s="43"/>
      <c r="G336" s="98"/>
      <c r="H336" s="43"/>
      <c r="I336" s="43"/>
      <c r="J336" s="34">
        <f t="shared" si="121"/>
        <v>0</v>
      </c>
      <c r="K336" s="55"/>
      <c r="L336" s="43"/>
      <c r="M336" s="34">
        <f t="shared" si="117"/>
        <v>0</v>
      </c>
      <c r="N336" s="55"/>
      <c r="O336" s="43"/>
      <c r="P336" s="33">
        <f t="shared" si="111"/>
        <v>0</v>
      </c>
      <c r="Q336" s="64">
        <f t="shared" si="112"/>
        <v>0</v>
      </c>
      <c r="R336" s="88"/>
    </row>
    <row r="337" spans="1:18" x14ac:dyDescent="0.3">
      <c r="A337" s="128"/>
      <c r="B337" s="129" t="s">
        <v>235</v>
      </c>
      <c r="C337" s="119" t="s">
        <v>236</v>
      </c>
      <c r="D337" s="36"/>
      <c r="E337" s="37">
        <v>0</v>
      </c>
      <c r="F337" s="38">
        <v>0</v>
      </c>
      <c r="G337" s="97">
        <v>3395</v>
      </c>
      <c r="H337" s="38">
        <v>0</v>
      </c>
      <c r="I337" s="38">
        <v>0</v>
      </c>
      <c r="J337" s="40">
        <f t="shared" si="121"/>
        <v>3395</v>
      </c>
      <c r="K337" s="44">
        <v>0</v>
      </c>
      <c r="L337" s="38">
        <v>0</v>
      </c>
      <c r="M337" s="40">
        <f t="shared" si="117"/>
        <v>0</v>
      </c>
      <c r="N337" s="44">
        <v>0</v>
      </c>
      <c r="O337" s="38">
        <v>0</v>
      </c>
      <c r="P337" s="39">
        <f t="shared" si="111"/>
        <v>0</v>
      </c>
      <c r="Q337" s="65">
        <f t="shared" si="112"/>
        <v>3395</v>
      </c>
      <c r="R337" s="88"/>
    </row>
    <row r="338" spans="1:18" x14ac:dyDescent="0.3">
      <c r="A338" s="128"/>
      <c r="B338" s="129"/>
      <c r="C338" s="119"/>
      <c r="D338" s="36"/>
      <c r="E338" s="42"/>
      <c r="F338" s="43"/>
      <c r="G338" s="98"/>
      <c r="H338" s="43"/>
      <c r="I338" s="43"/>
      <c r="J338" s="34">
        <f t="shared" si="121"/>
        <v>0</v>
      </c>
      <c r="K338" s="55"/>
      <c r="L338" s="43"/>
      <c r="M338" s="34">
        <f t="shared" si="117"/>
        <v>0</v>
      </c>
      <c r="N338" s="55"/>
      <c r="O338" s="43"/>
      <c r="P338" s="33">
        <f t="shared" si="111"/>
        <v>0</v>
      </c>
      <c r="Q338" s="64">
        <f t="shared" si="112"/>
        <v>0</v>
      </c>
      <c r="R338" s="88"/>
    </row>
    <row r="339" spans="1:18" x14ac:dyDescent="0.3">
      <c r="A339" s="128"/>
      <c r="B339" s="129" t="s">
        <v>237</v>
      </c>
      <c r="C339" s="119" t="s">
        <v>238</v>
      </c>
      <c r="D339" s="36"/>
      <c r="E339" s="37">
        <v>0</v>
      </c>
      <c r="F339" s="38">
        <v>0</v>
      </c>
      <c r="G339" s="97">
        <v>14000</v>
      </c>
      <c r="H339" s="38">
        <v>0</v>
      </c>
      <c r="I339" s="38">
        <v>0</v>
      </c>
      <c r="J339" s="40">
        <f t="shared" si="121"/>
        <v>14000</v>
      </c>
      <c r="K339" s="44">
        <v>0</v>
      </c>
      <c r="L339" s="38">
        <v>0</v>
      </c>
      <c r="M339" s="40">
        <f t="shared" si="117"/>
        <v>0</v>
      </c>
      <c r="N339" s="44">
        <v>0</v>
      </c>
      <c r="O339" s="38">
        <v>0</v>
      </c>
      <c r="P339" s="39">
        <f t="shared" si="111"/>
        <v>0</v>
      </c>
      <c r="Q339" s="65">
        <f t="shared" si="112"/>
        <v>14000</v>
      </c>
      <c r="R339" s="88"/>
    </row>
    <row r="340" spans="1:18" x14ac:dyDescent="0.3">
      <c r="A340" s="128"/>
      <c r="B340" s="129"/>
      <c r="C340" s="119"/>
      <c r="D340" s="36"/>
      <c r="E340" s="42"/>
      <c r="F340" s="43"/>
      <c r="G340" s="98"/>
      <c r="H340" s="43"/>
      <c r="I340" s="43"/>
      <c r="J340" s="34">
        <f t="shared" si="121"/>
        <v>0</v>
      </c>
      <c r="K340" s="55"/>
      <c r="L340" s="43"/>
      <c r="M340" s="34">
        <f t="shared" si="117"/>
        <v>0</v>
      </c>
      <c r="N340" s="55"/>
      <c r="O340" s="43"/>
      <c r="P340" s="33">
        <f t="shared" si="111"/>
        <v>0</v>
      </c>
      <c r="Q340" s="64">
        <f t="shared" si="112"/>
        <v>0</v>
      </c>
      <c r="R340" s="88"/>
    </row>
    <row r="341" spans="1:18" hidden="1" x14ac:dyDescent="0.3">
      <c r="A341" s="128"/>
      <c r="B341" s="129" t="s">
        <v>239</v>
      </c>
      <c r="C341" s="119" t="s">
        <v>240</v>
      </c>
      <c r="D341" s="36"/>
      <c r="E341" s="37">
        <v>0</v>
      </c>
      <c r="F341" s="38">
        <v>0</v>
      </c>
      <c r="G341" s="97">
        <v>0</v>
      </c>
      <c r="H341" s="38">
        <v>0</v>
      </c>
      <c r="I341" s="38">
        <v>0</v>
      </c>
      <c r="J341" s="40">
        <f t="shared" si="121"/>
        <v>0</v>
      </c>
      <c r="K341" s="44">
        <v>0</v>
      </c>
      <c r="L341" s="38">
        <v>0</v>
      </c>
      <c r="M341" s="40">
        <f t="shared" si="117"/>
        <v>0</v>
      </c>
      <c r="N341" s="44">
        <v>0</v>
      </c>
      <c r="O341" s="38">
        <v>0</v>
      </c>
      <c r="P341" s="39">
        <f t="shared" si="111"/>
        <v>0</v>
      </c>
      <c r="Q341" s="65">
        <f t="shared" si="112"/>
        <v>0</v>
      </c>
      <c r="R341" s="88"/>
    </row>
    <row r="342" spans="1:18" hidden="1" x14ac:dyDescent="0.3">
      <c r="A342" s="128"/>
      <c r="B342" s="129"/>
      <c r="C342" s="119"/>
      <c r="D342" s="36"/>
      <c r="E342" s="42"/>
      <c r="F342" s="43"/>
      <c r="G342" s="98"/>
      <c r="H342" s="43"/>
      <c r="I342" s="43"/>
      <c r="J342" s="34">
        <f t="shared" si="121"/>
        <v>0</v>
      </c>
      <c r="K342" s="55"/>
      <c r="L342" s="43"/>
      <c r="M342" s="34">
        <f t="shared" si="117"/>
        <v>0</v>
      </c>
      <c r="N342" s="55"/>
      <c r="O342" s="43"/>
      <c r="P342" s="33">
        <f t="shared" si="111"/>
        <v>0</v>
      </c>
      <c r="Q342" s="64">
        <f t="shared" si="112"/>
        <v>0</v>
      </c>
      <c r="R342" s="88"/>
    </row>
    <row r="343" spans="1:18" x14ac:dyDescent="0.3">
      <c r="A343" s="128"/>
      <c r="B343" s="129" t="s">
        <v>241</v>
      </c>
      <c r="C343" s="119" t="s">
        <v>242</v>
      </c>
      <c r="D343" s="36"/>
      <c r="E343" s="37">
        <v>0</v>
      </c>
      <c r="F343" s="38">
        <v>0</v>
      </c>
      <c r="G343" s="97">
        <v>1200</v>
      </c>
      <c r="H343" s="38">
        <v>0</v>
      </c>
      <c r="I343" s="38">
        <v>0</v>
      </c>
      <c r="J343" s="40">
        <f t="shared" si="121"/>
        <v>1200</v>
      </c>
      <c r="K343" s="44">
        <v>0</v>
      </c>
      <c r="L343" s="38">
        <v>0</v>
      </c>
      <c r="M343" s="40">
        <f t="shared" si="117"/>
        <v>0</v>
      </c>
      <c r="N343" s="44">
        <v>0</v>
      </c>
      <c r="O343" s="38">
        <v>0</v>
      </c>
      <c r="P343" s="39">
        <f t="shared" si="111"/>
        <v>0</v>
      </c>
      <c r="Q343" s="65">
        <f t="shared" si="112"/>
        <v>1200</v>
      </c>
      <c r="R343" s="88"/>
    </row>
    <row r="344" spans="1:18" x14ac:dyDescent="0.3">
      <c r="A344" s="128"/>
      <c r="B344" s="129"/>
      <c r="C344" s="119"/>
      <c r="D344" s="36"/>
      <c r="E344" s="42"/>
      <c r="F344" s="43"/>
      <c r="G344" s="43"/>
      <c r="H344" s="43"/>
      <c r="I344" s="43"/>
      <c r="J344" s="34">
        <f t="shared" si="121"/>
        <v>0</v>
      </c>
      <c r="K344" s="55"/>
      <c r="L344" s="43"/>
      <c r="M344" s="34">
        <f t="shared" si="117"/>
        <v>0</v>
      </c>
      <c r="N344" s="55"/>
      <c r="O344" s="43"/>
      <c r="P344" s="33">
        <f t="shared" si="111"/>
        <v>0</v>
      </c>
      <c r="Q344" s="64">
        <f t="shared" si="112"/>
        <v>0</v>
      </c>
      <c r="R344" s="88"/>
    </row>
    <row r="345" spans="1:18" x14ac:dyDescent="0.3">
      <c r="A345" s="128" t="s">
        <v>198</v>
      </c>
      <c r="B345" s="129"/>
      <c r="C345" s="119" t="s">
        <v>243</v>
      </c>
      <c r="D345" s="36"/>
      <c r="E345" s="37">
        <v>0</v>
      </c>
      <c r="F345" s="38">
        <v>0</v>
      </c>
      <c r="G345" s="38">
        <v>0</v>
      </c>
      <c r="H345" s="38">
        <v>10152</v>
      </c>
      <c r="I345" s="38">
        <v>0</v>
      </c>
      <c r="J345" s="40">
        <f t="shared" si="121"/>
        <v>10152</v>
      </c>
      <c r="K345" s="44">
        <v>0</v>
      </c>
      <c r="L345" s="38">
        <v>0</v>
      </c>
      <c r="M345" s="40">
        <f t="shared" si="117"/>
        <v>0</v>
      </c>
      <c r="N345" s="44">
        <v>0</v>
      </c>
      <c r="O345" s="38">
        <v>0</v>
      </c>
      <c r="P345" s="39">
        <f t="shared" si="111"/>
        <v>0</v>
      </c>
      <c r="Q345" s="65">
        <f t="shared" si="112"/>
        <v>10152</v>
      </c>
      <c r="R345" s="88"/>
    </row>
    <row r="346" spans="1:18" x14ac:dyDescent="0.3">
      <c r="A346" s="128"/>
      <c r="B346" s="129"/>
      <c r="C346" s="119"/>
      <c r="D346" s="36"/>
      <c r="E346" s="42"/>
      <c r="F346" s="43"/>
      <c r="G346" s="43"/>
      <c r="H346" s="43"/>
      <c r="I346" s="43"/>
      <c r="J346" s="34">
        <f t="shared" si="121"/>
        <v>0</v>
      </c>
      <c r="K346" s="55"/>
      <c r="L346" s="43"/>
      <c r="M346" s="34">
        <f t="shared" si="117"/>
        <v>0</v>
      </c>
      <c r="N346" s="55"/>
      <c r="O346" s="43"/>
      <c r="P346" s="33">
        <f t="shared" si="111"/>
        <v>0</v>
      </c>
      <c r="Q346" s="64">
        <f t="shared" si="112"/>
        <v>0</v>
      </c>
      <c r="R346" s="88"/>
    </row>
    <row r="347" spans="1:18" x14ac:dyDescent="0.3">
      <c r="A347" s="128" t="s">
        <v>198</v>
      </c>
      <c r="B347" s="129"/>
      <c r="C347" s="119" t="s">
        <v>268</v>
      </c>
      <c r="D347" s="36"/>
      <c r="E347" s="37">
        <v>0</v>
      </c>
      <c r="F347" s="38">
        <v>0</v>
      </c>
      <c r="G347" s="38">
        <v>0</v>
      </c>
      <c r="H347" s="38">
        <v>989</v>
      </c>
      <c r="I347" s="38">
        <v>0</v>
      </c>
      <c r="J347" s="40">
        <f t="shared" si="121"/>
        <v>989</v>
      </c>
      <c r="K347" s="44">
        <v>0</v>
      </c>
      <c r="L347" s="38">
        <v>0</v>
      </c>
      <c r="M347" s="40">
        <f t="shared" si="117"/>
        <v>0</v>
      </c>
      <c r="N347" s="44">
        <v>0</v>
      </c>
      <c r="O347" s="38">
        <v>0</v>
      </c>
      <c r="P347" s="39">
        <f t="shared" si="111"/>
        <v>0</v>
      </c>
      <c r="Q347" s="65">
        <f t="shared" si="112"/>
        <v>989</v>
      </c>
      <c r="R347" s="88"/>
    </row>
    <row r="348" spans="1:18" x14ac:dyDescent="0.3">
      <c r="A348" s="128"/>
      <c r="B348" s="129"/>
      <c r="C348" s="119"/>
      <c r="D348" s="36"/>
      <c r="E348" s="42"/>
      <c r="F348" s="43"/>
      <c r="G348" s="43"/>
      <c r="H348" s="43"/>
      <c r="I348" s="43"/>
      <c r="J348" s="34">
        <f t="shared" si="121"/>
        <v>0</v>
      </c>
      <c r="K348" s="55"/>
      <c r="L348" s="43"/>
      <c r="M348" s="34">
        <f t="shared" si="117"/>
        <v>0</v>
      </c>
      <c r="N348" s="55"/>
      <c r="O348" s="43"/>
      <c r="P348" s="33">
        <f t="shared" si="111"/>
        <v>0</v>
      </c>
      <c r="Q348" s="64">
        <f t="shared" si="112"/>
        <v>0</v>
      </c>
      <c r="R348" s="88"/>
    </row>
    <row r="349" spans="1:18" hidden="1" x14ac:dyDescent="0.3">
      <c r="A349" s="128" t="s">
        <v>198</v>
      </c>
      <c r="B349" s="129"/>
      <c r="C349" s="119" t="s">
        <v>197</v>
      </c>
      <c r="D349" s="36" t="s">
        <v>112</v>
      </c>
      <c r="E349" s="37">
        <v>0</v>
      </c>
      <c r="F349" s="38">
        <v>0</v>
      </c>
      <c r="G349" s="38">
        <v>0</v>
      </c>
      <c r="H349" s="38">
        <v>0</v>
      </c>
      <c r="I349" s="38">
        <v>0</v>
      </c>
      <c r="J349" s="40">
        <f t="shared" ref="J349" si="126">SUM(E349:I349)</f>
        <v>0</v>
      </c>
      <c r="K349" s="44">
        <v>0</v>
      </c>
      <c r="L349" s="38">
        <v>0</v>
      </c>
      <c r="M349" s="40">
        <f t="shared" ref="M349" si="127">SUM(K349:L349)</f>
        <v>0</v>
      </c>
      <c r="N349" s="44">
        <v>0</v>
      </c>
      <c r="O349" s="38">
        <v>0</v>
      </c>
      <c r="P349" s="39">
        <f t="shared" ref="P349" si="128">SUM(N349:O349)</f>
        <v>0</v>
      </c>
      <c r="Q349" s="65">
        <f t="shared" si="112"/>
        <v>0</v>
      </c>
      <c r="R349" s="88"/>
    </row>
    <row r="350" spans="1:18" ht="14.4" hidden="1" thickBot="1" x14ac:dyDescent="0.35">
      <c r="A350" s="133"/>
      <c r="B350" s="134"/>
      <c r="C350" s="135"/>
      <c r="D350" s="66"/>
      <c r="E350" s="51"/>
      <c r="F350" s="45"/>
      <c r="G350" s="45"/>
      <c r="H350" s="45"/>
      <c r="I350" s="45"/>
      <c r="J350" s="24">
        <f>SUM(E350:I350)</f>
        <v>0</v>
      </c>
      <c r="K350" s="56"/>
      <c r="L350" s="45"/>
      <c r="M350" s="24">
        <f>SUM(K350:L350)</f>
        <v>0</v>
      </c>
      <c r="N350" s="56"/>
      <c r="O350" s="45"/>
      <c r="P350" s="23">
        <f>SUM(N350:O350)</f>
        <v>0</v>
      </c>
      <c r="Q350" s="62">
        <f t="shared" si="112"/>
        <v>0</v>
      </c>
      <c r="R350" s="88"/>
    </row>
  </sheetData>
  <sortState ref="R7:T279">
    <sortCondition ref="S7:S279"/>
  </sortState>
  <mergeCells count="555"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D289:D290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3:A334"/>
    <mergeCell ref="B333:B334"/>
    <mergeCell ref="C333:C334"/>
    <mergeCell ref="A335:A336"/>
    <mergeCell ref="B335:B336"/>
    <mergeCell ref="C335:C336"/>
    <mergeCell ref="A327:A328"/>
    <mergeCell ref="B327:B328"/>
    <mergeCell ref="C327:C328"/>
    <mergeCell ref="A329:A330"/>
    <mergeCell ref="B329:B330"/>
    <mergeCell ref="C329:C330"/>
    <mergeCell ref="A331:A332"/>
    <mergeCell ref="B331:B332"/>
    <mergeCell ref="R280:R281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D268:D269"/>
    <mergeCell ref="D270:D271"/>
    <mergeCell ref="R274:R275"/>
    <mergeCell ref="A276:A277"/>
    <mergeCell ref="B276:B277"/>
    <mergeCell ref="C276:C277"/>
    <mergeCell ref="A278:A279"/>
    <mergeCell ref="B278:B279"/>
    <mergeCell ref="C278:C279"/>
    <mergeCell ref="C268:C269"/>
    <mergeCell ref="A270:A271"/>
    <mergeCell ref="B270:B271"/>
    <mergeCell ref="C270:C271"/>
    <mergeCell ref="A240:A241"/>
    <mergeCell ref="B240:B241"/>
    <mergeCell ref="C240:C241"/>
    <mergeCell ref="A243:B244"/>
    <mergeCell ref="D243:D244"/>
    <mergeCell ref="R251:R252"/>
    <mergeCell ref="A255:A256"/>
    <mergeCell ref="B255:B256"/>
    <mergeCell ref="C255:C256"/>
    <mergeCell ref="A245:A246"/>
    <mergeCell ref="B245:B246"/>
    <mergeCell ref="C245:C246"/>
    <mergeCell ref="A247:A248"/>
    <mergeCell ref="B247:B248"/>
    <mergeCell ref="A218:A219"/>
    <mergeCell ref="B218:B219"/>
    <mergeCell ref="C218:C219"/>
    <mergeCell ref="A220:A221"/>
    <mergeCell ref="B220:B221"/>
    <mergeCell ref="C220:C221"/>
    <mergeCell ref="A214:A215"/>
    <mergeCell ref="B214:B215"/>
    <mergeCell ref="C214:C215"/>
    <mergeCell ref="A216:A217"/>
    <mergeCell ref="B216:B217"/>
    <mergeCell ref="D228:D229"/>
    <mergeCell ref="A230:A231"/>
    <mergeCell ref="B230:B231"/>
    <mergeCell ref="C230:C231"/>
    <mergeCell ref="A232:A233"/>
    <mergeCell ref="B232:B233"/>
    <mergeCell ref="C232:C233"/>
    <mergeCell ref="A228:A229"/>
    <mergeCell ref="B228:B229"/>
    <mergeCell ref="C228:C229"/>
    <mergeCell ref="D189:D190"/>
    <mergeCell ref="R189:R190"/>
    <mergeCell ref="A191:A192"/>
    <mergeCell ref="B191:B192"/>
    <mergeCell ref="C191:C192"/>
    <mergeCell ref="D191:D192"/>
    <mergeCell ref="A194:B195"/>
    <mergeCell ref="D194:D195"/>
    <mergeCell ref="R206:R207"/>
    <mergeCell ref="R16:R17"/>
    <mergeCell ref="R49:R50"/>
    <mergeCell ref="R66:R67"/>
    <mergeCell ref="R78:R79"/>
    <mergeCell ref="R89:R90"/>
    <mergeCell ref="R118:R119"/>
    <mergeCell ref="R126:R127"/>
    <mergeCell ref="R150:R151"/>
    <mergeCell ref="R161:R162"/>
    <mergeCell ref="C331:C332"/>
    <mergeCell ref="C247:C248"/>
    <mergeCell ref="A249:A250"/>
    <mergeCell ref="B249:B250"/>
    <mergeCell ref="C249:C250"/>
    <mergeCell ref="A222:A223"/>
    <mergeCell ref="B222:B223"/>
    <mergeCell ref="C222:C223"/>
    <mergeCell ref="A224:A225"/>
    <mergeCell ref="B224:B225"/>
    <mergeCell ref="C224:C225"/>
    <mergeCell ref="A226:A227"/>
    <mergeCell ref="B226:B227"/>
    <mergeCell ref="C226:C227"/>
    <mergeCell ref="C243:C244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C289:C290"/>
    <mergeCell ref="A289:B290"/>
    <mergeCell ref="A280:A281"/>
    <mergeCell ref="B280:B281"/>
    <mergeCell ref="C280:C281"/>
    <mergeCell ref="A272:A273"/>
    <mergeCell ref="B272:B273"/>
    <mergeCell ref="C272:C273"/>
    <mergeCell ref="A274:A275"/>
    <mergeCell ref="B274:B275"/>
    <mergeCell ref="C274:C275"/>
    <mergeCell ref="A263:A264"/>
    <mergeCell ref="B263:B264"/>
    <mergeCell ref="C263:C264"/>
    <mergeCell ref="A265:A266"/>
    <mergeCell ref="B265:B266"/>
    <mergeCell ref="C265:C266"/>
    <mergeCell ref="A268:B269"/>
    <mergeCell ref="A251:A252"/>
    <mergeCell ref="B251:B252"/>
    <mergeCell ref="C251:C252"/>
    <mergeCell ref="A253:A254"/>
    <mergeCell ref="B253:B254"/>
    <mergeCell ref="C253:C254"/>
    <mergeCell ref="A257:A258"/>
    <mergeCell ref="B257:B258"/>
    <mergeCell ref="C257:C258"/>
    <mergeCell ref="A259:A260"/>
    <mergeCell ref="B259:B260"/>
    <mergeCell ref="C259:C260"/>
    <mergeCell ref="A261:A262"/>
    <mergeCell ref="B261:B262"/>
    <mergeCell ref="C261:C262"/>
    <mergeCell ref="A234:A235"/>
    <mergeCell ref="B234:B235"/>
    <mergeCell ref="C234:C235"/>
    <mergeCell ref="A236:A237"/>
    <mergeCell ref="B236:B237"/>
    <mergeCell ref="C236:C237"/>
    <mergeCell ref="A238:A239"/>
    <mergeCell ref="B238:B239"/>
    <mergeCell ref="C238:C239"/>
    <mergeCell ref="C216:C217"/>
    <mergeCell ref="A210:A211"/>
    <mergeCell ref="B210:B211"/>
    <mergeCell ref="C210:C211"/>
    <mergeCell ref="A212:A213"/>
    <mergeCell ref="B212:B213"/>
    <mergeCell ref="C212:C213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A196:A197"/>
    <mergeCell ref="B196:B197"/>
    <mergeCell ref="C196:C197"/>
    <mergeCell ref="A177:A178"/>
    <mergeCell ref="B177:B178"/>
    <mergeCell ref="C177:C178"/>
    <mergeCell ref="C194:C195"/>
    <mergeCell ref="A179:A180"/>
    <mergeCell ref="B179:B180"/>
    <mergeCell ref="C179:C180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A187:A188"/>
    <mergeCell ref="A189:A190"/>
    <mergeCell ref="B189:B190"/>
    <mergeCell ref="C189:C190"/>
    <mergeCell ref="D181:D182"/>
    <mergeCell ref="D183:D184"/>
    <mergeCell ref="D185:D186"/>
    <mergeCell ref="B187:B188"/>
    <mergeCell ref="C187:C188"/>
    <mergeCell ref="D187:D188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C185:C186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D179:D180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1:A162"/>
    <mergeCell ref="B161:B162"/>
    <mergeCell ref="C161:C162"/>
    <mergeCell ref="A163:A164"/>
    <mergeCell ref="B163:B164"/>
    <mergeCell ref="C163:C164"/>
    <mergeCell ref="C159:C160"/>
    <mergeCell ref="A156:A157"/>
    <mergeCell ref="B156:B157"/>
    <mergeCell ref="C156:C157"/>
    <mergeCell ref="A159:B160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8:B149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D8:D9"/>
    <mergeCell ref="D36:D37"/>
    <mergeCell ref="C89:C90"/>
    <mergeCell ref="D116:D117"/>
    <mergeCell ref="D22:D23"/>
    <mergeCell ref="D39:D40"/>
    <mergeCell ref="D28:D29"/>
    <mergeCell ref="D177:D178"/>
    <mergeCell ref="D135:D136"/>
    <mergeCell ref="D148:D149"/>
    <mergeCell ref="D139:D140"/>
    <mergeCell ref="D141:D142"/>
    <mergeCell ref="D159:D16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0"/>
  <sheetViews>
    <sheetView workbookViewId="0">
      <pane ySplit="5" topLeftCell="A96" activePane="bottomLeft" state="frozen"/>
      <selection pane="bottomLef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9" t="s">
        <v>302</v>
      </c>
      <c r="B1" s="149"/>
      <c r="C1" s="149"/>
      <c r="D1" s="150"/>
      <c r="E1" s="153" t="s">
        <v>0</v>
      </c>
      <c r="F1" s="154"/>
      <c r="G1" s="154"/>
      <c r="H1" s="154"/>
      <c r="I1" s="154"/>
      <c r="J1" s="154"/>
      <c r="K1" s="154" t="s">
        <v>1</v>
      </c>
      <c r="L1" s="154"/>
      <c r="M1" s="154"/>
      <c r="N1" s="154" t="s">
        <v>2</v>
      </c>
      <c r="O1" s="154"/>
      <c r="P1" s="154"/>
      <c r="Q1" s="139" t="s">
        <v>3</v>
      </c>
      <c r="R1" s="106"/>
    </row>
    <row r="2" spans="1:20" s="1" customFormat="1" ht="14.4" x14ac:dyDescent="0.3">
      <c r="A2" s="149"/>
      <c r="B2" s="149"/>
      <c r="C2" s="149"/>
      <c r="D2" s="150"/>
      <c r="E2" s="141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40"/>
      <c r="R2" s="106"/>
    </row>
    <row r="3" spans="1:20" s="1" customFormat="1" ht="15" thickBot="1" x14ac:dyDescent="0.35">
      <c r="A3" s="151"/>
      <c r="B3" s="151"/>
      <c r="C3" s="151"/>
      <c r="D3" s="152"/>
      <c r="E3" s="142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6"/>
    </row>
    <row r="4" spans="1:20" ht="14.4" x14ac:dyDescent="0.3">
      <c r="A4" s="145" t="s">
        <v>303</v>
      </c>
      <c r="B4" s="146"/>
      <c r="C4" s="124" t="s">
        <v>6</v>
      </c>
      <c r="D4" s="3" t="s">
        <v>7</v>
      </c>
      <c r="E4" s="4">
        <f t="shared" ref="E4:I5" si="0">E6+E39+E58+E85+E96+E109+E116+E135+E148+E159+E194+E243+E268+E289</f>
        <v>941725</v>
      </c>
      <c r="F4" s="5">
        <f t="shared" si="0"/>
        <v>340315</v>
      </c>
      <c r="G4" s="5">
        <f t="shared" si="0"/>
        <v>1289253</v>
      </c>
      <c r="H4" s="5">
        <f t="shared" si="0"/>
        <v>203706</v>
      </c>
      <c r="I4" s="5">
        <f t="shared" si="0"/>
        <v>21867</v>
      </c>
      <c r="J4" s="6">
        <f t="shared" ref="J4:J9" si="1">SUM(E4:I4)</f>
        <v>2796866</v>
      </c>
      <c r="K4" s="5">
        <f>K6+K39+K58+K85+K96+K109+K116+K135+K148+K159+K194+K243+K268+K289</f>
        <v>576847</v>
      </c>
      <c r="L4" s="5">
        <f>L6+L39+L58+L85+L96+L109+L116+L135+L148+L159+L194+L243+L268+L289</f>
        <v>0</v>
      </c>
      <c r="M4" s="5">
        <f>SUM(K4:L4)</f>
        <v>576847</v>
      </c>
      <c r="N4" s="5">
        <f>N6+N39+N58+N85+N96+N109+N116+N135+N148+N159+N194+N243+N268+N289</f>
        <v>0</v>
      </c>
      <c r="O4" s="7">
        <f>O6+O39+O58+O85+O96+O109+O116+O135+O148+O159+O194+O243+O268+O289</f>
        <v>176042</v>
      </c>
      <c r="P4" s="7">
        <f>SUM(N4:O4)</f>
        <v>176042</v>
      </c>
      <c r="Q4" s="8">
        <f>P4+M4+J4</f>
        <v>3549755</v>
      </c>
      <c r="R4" s="107"/>
      <c r="T4" s="10"/>
    </row>
    <row r="5" spans="1:20" ht="15" thickBot="1" x14ac:dyDescent="0.35">
      <c r="A5" s="147"/>
      <c r="B5" s="148"/>
      <c r="C5" s="12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K7+K40+K59+K86+K97+K110+K117+K136+K149+K160+K195+K244+K269+K290</f>
        <v>0</v>
      </c>
      <c r="L5" s="13">
        <f>L7+L40+L59+L86+L97+L110+L117+L136+L149+L160+L195+L244+L269+L290</f>
        <v>0</v>
      </c>
      <c r="M5" s="13">
        <f>SUM(K5:L5)</f>
        <v>0</v>
      </c>
      <c r="N5" s="13">
        <f>N7+N40+N59+N86+N97+N110+N117+N136+N149+N160+N195+N244+N269+N290</f>
        <v>0</v>
      </c>
      <c r="O5" s="13">
        <f>O7+O40+O59+O86+O97+O110+O117+O136+O149+O160+O195+O244+O269+O290</f>
        <v>0</v>
      </c>
      <c r="P5" s="14">
        <f>SUM(N5:O5)</f>
        <v>0</v>
      </c>
      <c r="Q5" s="15">
        <f>P5+M5+J5</f>
        <v>0</v>
      </c>
      <c r="R5" s="107"/>
    </row>
    <row r="6" spans="1:20" x14ac:dyDescent="0.3">
      <c r="A6" s="120" t="s">
        <v>8</v>
      </c>
      <c r="B6" s="121"/>
      <c r="C6" s="124" t="s">
        <v>9</v>
      </c>
      <c r="D6" s="126"/>
      <c r="E6" s="16">
        <f t="shared" ref="E6:I7" si="2">E8+E14+E16+E18+E20+E22+E34+E36</f>
        <v>29697</v>
      </c>
      <c r="F6" s="17">
        <f t="shared" si="2"/>
        <v>14176</v>
      </c>
      <c r="G6" s="17">
        <f t="shared" si="2"/>
        <v>83166</v>
      </c>
      <c r="H6" s="17">
        <f t="shared" si="2"/>
        <v>109</v>
      </c>
      <c r="I6" s="17">
        <f t="shared" si="2"/>
        <v>0</v>
      </c>
      <c r="J6" s="18">
        <f t="shared" si="1"/>
        <v>127148</v>
      </c>
      <c r="K6" s="16">
        <f>K8+K14+K16+K18+K20+K22+K34+K36</f>
        <v>5000</v>
      </c>
      <c r="L6" s="17">
        <f>L8+L14+L16+L18+L20+L22+L34+L36</f>
        <v>0</v>
      </c>
      <c r="M6" s="18">
        <f t="shared" ref="M6:M37" si="3">SUM(K6:L6)</f>
        <v>5000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132148</v>
      </c>
      <c r="R6" s="88"/>
    </row>
    <row r="7" spans="1:20" ht="14.4" thickBot="1" x14ac:dyDescent="0.35">
      <c r="A7" s="122"/>
      <c r="B7" s="123"/>
      <c r="C7" s="125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6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5" si="5">SUM(N8:O8)</f>
        <v>0</v>
      </c>
      <c r="Q8" s="20">
        <f t="shared" ref="Q8:Q37" si="6">P8+M8+J8</f>
        <v>61532</v>
      </c>
      <c r="R8" s="88"/>
    </row>
    <row r="9" spans="1:20" x14ac:dyDescent="0.3">
      <c r="A9" s="128"/>
      <c r="B9" s="129"/>
      <c r="C9" s="119"/>
      <c r="D9" s="130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28"/>
      <c r="B10" s="129" t="s">
        <v>12</v>
      </c>
      <c r="C10" s="119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7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28"/>
      <c r="B11" s="129"/>
      <c r="C11" s="119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28"/>
      <c r="B12" s="129" t="s">
        <v>14</v>
      </c>
      <c r="C12" s="119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28"/>
      <c r="B13" s="129"/>
      <c r="C13" s="119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28" t="s">
        <v>16</v>
      </c>
      <c r="B14" s="129"/>
      <c r="C14" s="119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28"/>
      <c r="B15" s="129"/>
      <c r="C15" s="119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28" t="s">
        <v>19</v>
      </c>
      <c r="B16" s="129"/>
      <c r="C16" s="119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28" t="s">
        <v>19</v>
      </c>
      <c r="S16" s="104">
        <f>Q16+Q18</f>
        <v>13020</v>
      </c>
    </row>
    <row r="17" spans="1:19" x14ac:dyDescent="0.3">
      <c r="A17" s="128"/>
      <c r="B17" s="129"/>
      <c r="C17" s="119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28"/>
      <c r="S17" s="105">
        <f>Q17+Q19</f>
        <v>0</v>
      </c>
    </row>
    <row r="18" spans="1:19" x14ac:dyDescent="0.3">
      <c r="A18" s="128" t="s">
        <v>19</v>
      </c>
      <c r="B18" s="129"/>
      <c r="C18" s="119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28"/>
      <c r="B19" s="129"/>
      <c r="C19" s="119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28" t="s">
        <v>24</v>
      </c>
      <c r="B20" s="129"/>
      <c r="C20" s="119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28"/>
      <c r="B21" s="129"/>
      <c r="C21" s="119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28" t="s">
        <v>27</v>
      </c>
      <c r="B22" s="129"/>
      <c r="C22" s="119" t="s">
        <v>28</v>
      </c>
      <c r="D22" s="130"/>
      <c r="E22" s="37">
        <f>E24+E26+E28+E30+E32</f>
        <v>0</v>
      </c>
      <c r="F22" s="38">
        <f>F24+F26+F28+F30+F32</f>
        <v>0</v>
      </c>
      <c r="G22" s="38">
        <f>G24+G26+G28+G30+G32</f>
        <v>39000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39000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1">
        <f>Q24+Q26+Q28+Q30+Q32</f>
        <v>39000</v>
      </c>
      <c r="R22" s="88"/>
    </row>
    <row r="23" spans="1:19" x14ac:dyDescent="0.3">
      <c r="A23" s="128"/>
      <c r="B23" s="129"/>
      <c r="C23" s="119"/>
      <c r="D23" s="13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  <c r="R23" s="88"/>
    </row>
    <row r="24" spans="1:19" ht="13.8" customHeight="1" x14ac:dyDescent="0.3">
      <c r="A24" s="128"/>
      <c r="B24" s="129" t="s">
        <v>29</v>
      </c>
      <c r="C24" s="113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28"/>
      <c r="B25" s="129"/>
      <c r="C25" s="114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28"/>
      <c r="B26" s="129" t="s">
        <v>29</v>
      </c>
      <c r="C26" s="119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28"/>
      <c r="B27" s="129"/>
      <c r="C27" s="119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28"/>
      <c r="B28" s="129" t="s">
        <v>32</v>
      </c>
      <c r="C28" s="113" t="s">
        <v>306</v>
      </c>
      <c r="D28" s="130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28"/>
      <c r="B29" s="129"/>
      <c r="C29" s="114"/>
      <c r="D29" s="130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28"/>
      <c r="B30" s="129" t="s">
        <v>300</v>
      </c>
      <c r="C30" s="119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x14ac:dyDescent="0.3">
      <c r="A31" s="128"/>
      <c r="B31" s="129"/>
      <c r="C31" s="119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x14ac:dyDescent="0.3">
      <c r="A32" s="128"/>
      <c r="B32" s="129" t="s">
        <v>287</v>
      </c>
      <c r="C32" s="119" t="s">
        <v>288</v>
      </c>
      <c r="D32" s="36" t="s">
        <v>30</v>
      </c>
      <c r="E32" s="37">
        <v>0</v>
      </c>
      <c r="F32" s="38">
        <v>0</v>
      </c>
      <c r="G32" s="38">
        <v>26000</v>
      </c>
      <c r="H32" s="38">
        <v>0</v>
      </c>
      <c r="I32" s="38">
        <v>0</v>
      </c>
      <c r="J32" s="39">
        <f t="shared" si="7"/>
        <v>26000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26000</v>
      </c>
      <c r="R32" s="88"/>
    </row>
    <row r="33" spans="1:18" x14ac:dyDescent="0.3">
      <c r="A33" s="128"/>
      <c r="B33" s="129"/>
      <c r="C33" s="119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hidden="1" x14ac:dyDescent="0.3">
      <c r="A34" s="128" t="s">
        <v>33</v>
      </c>
      <c r="B34" s="129"/>
      <c r="C34" s="119" t="s">
        <v>34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  <c r="R34" s="88"/>
    </row>
    <row r="35" spans="1:18" hidden="1" x14ac:dyDescent="0.3">
      <c r="A35" s="128"/>
      <c r="B35" s="129"/>
      <c r="C35" s="11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  <c r="R35" s="88"/>
    </row>
    <row r="36" spans="1:18" x14ac:dyDescent="0.3">
      <c r="A36" s="128" t="s">
        <v>35</v>
      </c>
      <c r="B36" s="129"/>
      <c r="C36" s="119" t="s">
        <v>36</v>
      </c>
      <c r="D36" s="13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  <c r="R36" s="88"/>
    </row>
    <row r="37" spans="1:18" ht="14.4" thickBot="1" x14ac:dyDescent="0.35">
      <c r="A37" s="133"/>
      <c r="B37" s="134"/>
      <c r="C37" s="135"/>
      <c r="D37" s="127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25">
        <f t="shared" si="6"/>
        <v>0</v>
      </c>
      <c r="R37" s="88"/>
    </row>
    <row r="38" spans="1:18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8"/>
    </row>
    <row r="39" spans="1:18" x14ac:dyDescent="0.3">
      <c r="A39" s="120" t="s">
        <v>37</v>
      </c>
      <c r="B39" s="121"/>
      <c r="C39" s="124" t="s">
        <v>38</v>
      </c>
      <c r="D39" s="126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15935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15935</v>
      </c>
      <c r="R39" s="88"/>
    </row>
    <row r="40" spans="1:18" ht="14.4" thickBot="1" x14ac:dyDescent="0.35">
      <c r="A40" s="122"/>
      <c r="B40" s="123"/>
      <c r="C40" s="125"/>
      <c r="D40" s="127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  <c r="R40" s="88"/>
    </row>
    <row r="41" spans="1:18" x14ac:dyDescent="0.3">
      <c r="A41" s="116" t="s">
        <v>39</v>
      </c>
      <c r="B41" s="116"/>
      <c r="C41" s="114" t="s">
        <v>40</v>
      </c>
      <c r="D41" s="49" t="s">
        <v>41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  <c r="R41" s="88"/>
    </row>
    <row r="42" spans="1:18" x14ac:dyDescent="0.3">
      <c r="A42" s="129"/>
      <c r="B42" s="129"/>
      <c r="C42" s="119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  <c r="R42" s="88"/>
    </row>
    <row r="43" spans="1:18" x14ac:dyDescent="0.3">
      <c r="A43" s="129" t="s">
        <v>42</v>
      </c>
      <c r="B43" s="129"/>
      <c r="C43" s="119" t="s">
        <v>43</v>
      </c>
      <c r="D43" s="130"/>
      <c r="E43" s="37">
        <f t="shared" ref="E43:P43" si="15">E45+E47</f>
        <v>0</v>
      </c>
      <c r="F43" s="38">
        <v>235</v>
      </c>
      <c r="G43" s="38">
        <v>1300</v>
      </c>
      <c r="H43" s="38">
        <f t="shared" si="15"/>
        <v>0</v>
      </c>
      <c r="I43" s="38">
        <f t="shared" si="15"/>
        <v>0</v>
      </c>
      <c r="J43" s="29">
        <f t="shared" si="11"/>
        <v>1535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1535</v>
      </c>
      <c r="R43" s="88"/>
    </row>
    <row r="44" spans="1:18" x14ac:dyDescent="0.3">
      <c r="A44" s="129"/>
      <c r="B44" s="129"/>
      <c r="C44" s="119"/>
      <c r="D44" s="130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  <c r="R44" s="88"/>
    </row>
    <row r="45" spans="1:18" hidden="1" x14ac:dyDescent="0.3">
      <c r="A45" s="129"/>
      <c r="B45" s="129" t="s">
        <v>44</v>
      </c>
      <c r="C45" s="119" t="s">
        <v>45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  <c r="R45" s="88"/>
    </row>
    <row r="46" spans="1:18" hidden="1" x14ac:dyDescent="0.3">
      <c r="A46" s="129"/>
      <c r="B46" s="129"/>
      <c r="C46" s="11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  <c r="R46" s="88"/>
    </row>
    <row r="47" spans="1:18" hidden="1" x14ac:dyDescent="0.3">
      <c r="A47" s="129"/>
      <c r="B47" s="129" t="s">
        <v>46</v>
      </c>
      <c r="C47" s="119" t="s">
        <v>47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  <c r="R47" s="88"/>
    </row>
    <row r="48" spans="1:18" hidden="1" x14ac:dyDescent="0.3">
      <c r="A48" s="129"/>
      <c r="B48" s="129"/>
      <c r="C48" s="11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  <c r="R48" s="88"/>
    </row>
    <row r="49" spans="1:19" x14ac:dyDescent="0.3">
      <c r="A49" s="129" t="s">
        <v>48</v>
      </c>
      <c r="B49" s="129"/>
      <c r="C49" s="119" t="s">
        <v>49</v>
      </c>
      <c r="D49" s="36" t="s">
        <v>41</v>
      </c>
      <c r="E49" s="37">
        <v>0</v>
      </c>
      <c r="F49" s="38">
        <v>0</v>
      </c>
      <c r="G49" s="38">
        <v>300</v>
      </c>
      <c r="H49" s="38">
        <v>0</v>
      </c>
      <c r="I49" s="38">
        <v>0</v>
      </c>
      <c r="J49" s="29">
        <f t="shared" si="11"/>
        <v>300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300</v>
      </c>
      <c r="R49" s="129" t="s">
        <v>48</v>
      </c>
      <c r="S49" s="104">
        <f>Q49+Q51</f>
        <v>5300</v>
      </c>
    </row>
    <row r="50" spans="1:19" x14ac:dyDescent="0.3">
      <c r="A50" s="129"/>
      <c r="B50" s="129"/>
      <c r="C50" s="119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  <c r="R50" s="129"/>
      <c r="S50" s="105">
        <f>Q50+Q52</f>
        <v>0</v>
      </c>
    </row>
    <row r="51" spans="1:19" x14ac:dyDescent="0.3">
      <c r="A51" s="129" t="s">
        <v>48</v>
      </c>
      <c r="B51" s="129"/>
      <c r="C51" s="119" t="s">
        <v>50</v>
      </c>
      <c r="D51" s="36" t="s">
        <v>51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  <c r="R51" s="88"/>
    </row>
    <row r="52" spans="1:19" x14ac:dyDescent="0.3">
      <c r="A52" s="129"/>
      <c r="B52" s="129"/>
      <c r="C52" s="119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  <c r="R52" s="88"/>
    </row>
    <row r="53" spans="1:19" x14ac:dyDescent="0.3">
      <c r="A53" s="129" t="s">
        <v>52</v>
      </c>
      <c r="B53" s="129"/>
      <c r="C53" s="119" t="s">
        <v>53</v>
      </c>
      <c r="D53" s="36" t="s">
        <v>41</v>
      </c>
      <c r="E53" s="37">
        <v>0</v>
      </c>
      <c r="F53" s="38">
        <v>0</v>
      </c>
      <c r="G53" s="38">
        <v>4500</v>
      </c>
      <c r="H53" s="38">
        <v>0</v>
      </c>
      <c r="I53" s="38">
        <v>0</v>
      </c>
      <c r="J53" s="29">
        <f t="shared" si="11"/>
        <v>4500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4500</v>
      </c>
      <c r="R53" s="88"/>
    </row>
    <row r="54" spans="1:19" x14ac:dyDescent="0.3">
      <c r="A54" s="129"/>
      <c r="B54" s="129"/>
      <c r="C54" s="119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  <c r="R54" s="88"/>
    </row>
    <row r="55" spans="1:19" x14ac:dyDescent="0.3">
      <c r="A55" s="129" t="s">
        <v>54</v>
      </c>
      <c r="B55" s="129"/>
      <c r="C55" s="119" t="s">
        <v>55</v>
      </c>
      <c r="D55" s="36" t="s">
        <v>56</v>
      </c>
      <c r="E55" s="37">
        <v>0</v>
      </c>
      <c r="F55" s="38">
        <v>0</v>
      </c>
      <c r="G55" s="38">
        <v>1600</v>
      </c>
      <c r="H55" s="38">
        <v>0</v>
      </c>
      <c r="I55" s="38">
        <v>0</v>
      </c>
      <c r="J55" s="29">
        <f t="shared" si="11"/>
        <v>1600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1600</v>
      </c>
      <c r="R55" s="88"/>
    </row>
    <row r="56" spans="1:19" ht="14.4" thickBot="1" x14ac:dyDescent="0.35">
      <c r="A56" s="134"/>
      <c r="B56" s="134"/>
      <c r="C56" s="135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  <c r="R56" s="88"/>
    </row>
    <row r="57" spans="1:19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8"/>
    </row>
    <row r="58" spans="1:19" x14ac:dyDescent="0.3">
      <c r="A58" s="120" t="s">
        <v>57</v>
      </c>
      <c r="B58" s="121"/>
      <c r="C58" s="124" t="s">
        <v>58</v>
      </c>
      <c r="D58" s="126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68684</v>
      </c>
      <c r="H58" s="17">
        <f>H60+H62+H64+H66+H68+H70+H72+H74+H76+H78+H80+H82</f>
        <v>0</v>
      </c>
      <c r="I58" s="17">
        <f>I60+I62+I64+I66+I68+I70+I72+I74+I76+I78+I80+I82</f>
        <v>1</v>
      </c>
      <c r="J58" s="19">
        <f t="shared" ref="J58:J83" si="16">SUM(E58:I58)</f>
        <v>69078</v>
      </c>
      <c r="K58" s="52">
        <f>K60+K62+K64+K66+K68+K70+K72+K74+K76+K78+K80+K82</f>
        <v>11766</v>
      </c>
      <c r="L58" s="17">
        <f>L60+L62+L64+L66+L68+L70+L72+L74+L76+L78+L80+L82</f>
        <v>0</v>
      </c>
      <c r="M58" s="19">
        <f t="shared" ref="M58:M83" si="17">SUM(K58:L58)</f>
        <v>11766</v>
      </c>
      <c r="N58" s="52">
        <f>N60+N62+N64+N66+N68+N70+N72+N74+N76+N78+N80+N82</f>
        <v>0</v>
      </c>
      <c r="O58" s="17">
        <f>O60+O62+O64+O66+O68+O70+O72+O74+O76+O78+O80+O82</f>
        <v>0</v>
      </c>
      <c r="P58" s="19">
        <f t="shared" ref="P58:P83" si="18">SUM(N58:O58)</f>
        <v>0</v>
      </c>
      <c r="Q58" s="20">
        <f t="shared" ref="Q58:Q83" si="19">P58+M58+J58</f>
        <v>80844</v>
      </c>
      <c r="R58" s="88"/>
    </row>
    <row r="59" spans="1:19" ht="14.4" thickBot="1" x14ac:dyDescent="0.35">
      <c r="A59" s="122"/>
      <c r="B59" s="123"/>
      <c r="C59" s="125"/>
      <c r="D59" s="127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0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0</v>
      </c>
      <c r="P59" s="24">
        <f t="shared" si="18"/>
        <v>0</v>
      </c>
      <c r="Q59" s="25">
        <f t="shared" si="19"/>
        <v>0</v>
      </c>
      <c r="R59" s="88"/>
    </row>
    <row r="60" spans="1:19" x14ac:dyDescent="0.3">
      <c r="A60" s="116" t="s">
        <v>59</v>
      </c>
      <c r="B60" s="116"/>
      <c r="C60" s="114" t="s">
        <v>245</v>
      </c>
      <c r="D60" s="49" t="s">
        <v>41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  <c r="R60" s="88"/>
    </row>
    <row r="61" spans="1:19" x14ac:dyDescent="0.3">
      <c r="A61" s="129"/>
      <c r="B61" s="129"/>
      <c r="C61" s="119"/>
      <c r="D61" s="36"/>
      <c r="E61" s="42"/>
      <c r="F61" s="43"/>
      <c r="G61" s="43"/>
      <c r="H61" s="43"/>
      <c r="I61" s="43"/>
      <c r="J61" s="34">
        <f t="shared" si="16"/>
        <v>0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0</v>
      </c>
      <c r="R61" s="88"/>
    </row>
    <row r="62" spans="1:19" x14ac:dyDescent="0.3">
      <c r="A62" s="129" t="s">
        <v>60</v>
      </c>
      <c r="B62" s="129"/>
      <c r="C62" s="119" t="s">
        <v>61</v>
      </c>
      <c r="D62" s="36" t="s">
        <v>41</v>
      </c>
      <c r="E62" s="37">
        <v>0</v>
      </c>
      <c r="F62" s="38">
        <v>0</v>
      </c>
      <c r="G62" s="38">
        <v>27500</v>
      </c>
      <c r="H62" s="38">
        <v>0</v>
      </c>
      <c r="I62" s="38">
        <v>0</v>
      </c>
      <c r="J62" s="29">
        <f>SUM(E62:I62)</f>
        <v>27500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27500</v>
      </c>
      <c r="R62" s="88"/>
    </row>
    <row r="63" spans="1:19" x14ac:dyDescent="0.3">
      <c r="A63" s="129"/>
      <c r="B63" s="129"/>
      <c r="C63" s="119"/>
      <c r="D63" s="36"/>
      <c r="E63" s="42"/>
      <c r="F63" s="43"/>
      <c r="G63" s="43"/>
      <c r="H63" s="43"/>
      <c r="I63" s="43"/>
      <c r="J63" s="34">
        <f t="shared" si="16"/>
        <v>0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0</v>
      </c>
      <c r="R63" s="88"/>
    </row>
    <row r="64" spans="1:19" ht="13.8" hidden="1" customHeight="1" x14ac:dyDescent="0.3">
      <c r="A64" s="129" t="s">
        <v>62</v>
      </c>
      <c r="B64" s="129"/>
      <c r="C64" s="113" t="s">
        <v>246</v>
      </c>
      <c r="D64" s="36" t="s">
        <v>63</v>
      </c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29">
        <f>SUM(E64:I64)</f>
        <v>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0</v>
      </c>
      <c r="R64" s="88"/>
    </row>
    <row r="65" spans="1:19" hidden="1" x14ac:dyDescent="0.3">
      <c r="A65" s="129"/>
      <c r="B65" s="129"/>
      <c r="C65" s="114"/>
      <c r="D65" s="36"/>
      <c r="E65" s="42"/>
      <c r="F65" s="43"/>
      <c r="G65" s="43"/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  <c r="R65" s="88"/>
    </row>
    <row r="66" spans="1:19" x14ac:dyDescent="0.3">
      <c r="A66" s="129" t="s">
        <v>62</v>
      </c>
      <c r="B66" s="129"/>
      <c r="C66" s="119" t="s">
        <v>248</v>
      </c>
      <c r="D66" s="36" t="s">
        <v>26</v>
      </c>
      <c r="E66" s="37">
        <v>0</v>
      </c>
      <c r="F66" s="38">
        <v>0</v>
      </c>
      <c r="G66" s="38">
        <v>20</v>
      </c>
      <c r="H66" s="38">
        <v>0</v>
      </c>
      <c r="I66" s="38">
        <v>0</v>
      </c>
      <c r="J66" s="29">
        <f>SUM(E66:I66)</f>
        <v>20</v>
      </c>
      <c r="K66" s="44">
        <v>10000</v>
      </c>
      <c r="L66" s="38">
        <v>0</v>
      </c>
      <c r="M66" s="40">
        <f>SUM(K66:L66)</f>
        <v>10000</v>
      </c>
      <c r="N66" s="44">
        <v>0</v>
      </c>
      <c r="O66" s="38">
        <v>0</v>
      </c>
      <c r="P66" s="40">
        <f t="shared" si="18"/>
        <v>0</v>
      </c>
      <c r="Q66" s="41">
        <f>P66+M66+J66</f>
        <v>10020</v>
      </c>
      <c r="R66" s="129" t="s">
        <v>62</v>
      </c>
      <c r="S66" s="104">
        <f>Q66+Q68</f>
        <v>15864</v>
      </c>
    </row>
    <row r="67" spans="1:19" x14ac:dyDescent="0.3">
      <c r="A67" s="129"/>
      <c r="B67" s="129"/>
      <c r="C67" s="119"/>
      <c r="D67" s="36"/>
      <c r="E67" s="42"/>
      <c r="F67" s="43"/>
      <c r="G67" s="43"/>
      <c r="H67" s="43"/>
      <c r="I67" s="43"/>
      <c r="J67" s="34">
        <f>SUM(E67:I67)</f>
        <v>0</v>
      </c>
      <c r="K67" s="55"/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  <c r="R67" s="129"/>
      <c r="S67" s="105">
        <f>Q67+Q69</f>
        <v>0</v>
      </c>
    </row>
    <row r="68" spans="1:19" ht="13.8" customHeight="1" x14ac:dyDescent="0.3">
      <c r="A68" s="129" t="s">
        <v>62</v>
      </c>
      <c r="B68" s="129"/>
      <c r="C68" s="113" t="s">
        <v>307</v>
      </c>
      <c r="D68" s="36" t="s">
        <v>63</v>
      </c>
      <c r="E68" s="37">
        <v>0</v>
      </c>
      <c r="F68" s="38">
        <v>0</v>
      </c>
      <c r="G68" s="38">
        <v>5844</v>
      </c>
      <c r="H68" s="38">
        <v>0</v>
      </c>
      <c r="I68" s="38">
        <v>0</v>
      </c>
      <c r="J68" s="29">
        <f>SUM(E68:I68)</f>
        <v>5844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5844</v>
      </c>
      <c r="R68" s="88"/>
    </row>
    <row r="69" spans="1:19" x14ac:dyDescent="0.3">
      <c r="A69" s="129"/>
      <c r="B69" s="129"/>
      <c r="C69" s="114"/>
      <c r="D69" s="36"/>
      <c r="E69" s="42"/>
      <c r="F69" s="43"/>
      <c r="G69" s="43"/>
      <c r="H69" s="43"/>
      <c r="I69" s="43"/>
      <c r="J69" s="34">
        <f t="shared" si="16"/>
        <v>0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0</v>
      </c>
      <c r="R69" s="88"/>
    </row>
    <row r="70" spans="1:19" hidden="1" x14ac:dyDescent="0.3">
      <c r="A70" s="129" t="s">
        <v>62</v>
      </c>
      <c r="B70" s="129"/>
      <c r="C70" s="119" t="s">
        <v>247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  <c r="R70" s="88"/>
    </row>
    <row r="71" spans="1:19" hidden="1" x14ac:dyDescent="0.3">
      <c r="A71" s="129"/>
      <c r="B71" s="129"/>
      <c r="C71" s="119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  <c r="R71" s="88"/>
    </row>
    <row r="72" spans="1:19" hidden="1" x14ac:dyDescent="0.3">
      <c r="A72" s="115" t="s">
        <v>62</v>
      </c>
      <c r="B72" s="115"/>
      <c r="C72" s="113" t="s">
        <v>249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18"/>
        <v>0</v>
      </c>
      <c r="Q72" s="41">
        <f t="shared" si="19"/>
        <v>0</v>
      </c>
      <c r="R72" s="88"/>
    </row>
    <row r="73" spans="1:19" hidden="1" x14ac:dyDescent="0.3">
      <c r="A73" s="116"/>
      <c r="B73" s="116"/>
      <c r="C73" s="114"/>
      <c r="D73" s="36"/>
      <c r="E73" s="42"/>
      <c r="F73" s="43"/>
      <c r="G73" s="43"/>
      <c r="H73" s="43"/>
      <c r="I73" s="43"/>
      <c r="J73" s="34">
        <f t="shared" si="16"/>
        <v>0</v>
      </c>
      <c r="K73" s="55"/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  <c r="R73" s="88"/>
    </row>
    <row r="74" spans="1:19" x14ac:dyDescent="0.3">
      <c r="A74" s="129" t="s">
        <v>64</v>
      </c>
      <c r="B74" s="129"/>
      <c r="C74" s="119" t="s">
        <v>65</v>
      </c>
      <c r="D74" s="36" t="s">
        <v>66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  <c r="R74" s="88"/>
    </row>
    <row r="75" spans="1:19" x14ac:dyDescent="0.3">
      <c r="A75" s="129"/>
      <c r="B75" s="129"/>
      <c r="C75" s="119"/>
      <c r="D75" s="36"/>
      <c r="E75" s="42"/>
      <c r="F75" s="43"/>
      <c r="G75" s="43"/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  <c r="R75" s="88"/>
    </row>
    <row r="76" spans="1:19" x14ac:dyDescent="0.3">
      <c r="A76" s="129" t="s">
        <v>67</v>
      </c>
      <c r="B76" s="129"/>
      <c r="C76" s="119" t="s">
        <v>68</v>
      </c>
      <c r="D76" s="36" t="s">
        <v>41</v>
      </c>
      <c r="E76" s="37">
        <v>0</v>
      </c>
      <c r="F76" s="38">
        <v>0</v>
      </c>
      <c r="G76" s="38">
        <v>250</v>
      </c>
      <c r="H76" s="38">
        <v>0</v>
      </c>
      <c r="I76" s="38">
        <v>0</v>
      </c>
      <c r="J76" s="29">
        <f>SUM(E76:I76)</f>
        <v>250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250</v>
      </c>
      <c r="R76" s="88"/>
    </row>
    <row r="77" spans="1:19" x14ac:dyDescent="0.3">
      <c r="A77" s="129"/>
      <c r="B77" s="129"/>
      <c r="C77" s="119"/>
      <c r="D77" s="36"/>
      <c r="E77" s="42"/>
      <c r="F77" s="43"/>
      <c r="G77" s="43"/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  <c r="R77" s="88"/>
    </row>
    <row r="78" spans="1:19" x14ac:dyDescent="0.3">
      <c r="A78" s="129" t="s">
        <v>69</v>
      </c>
      <c r="B78" s="129"/>
      <c r="C78" s="119" t="s">
        <v>70</v>
      </c>
      <c r="D78" s="36" t="s">
        <v>41</v>
      </c>
      <c r="E78" s="37">
        <v>0</v>
      </c>
      <c r="F78" s="38">
        <v>0</v>
      </c>
      <c r="G78" s="38">
        <v>15700</v>
      </c>
      <c r="H78" s="38">
        <v>0</v>
      </c>
      <c r="I78" s="38">
        <v>1</v>
      </c>
      <c r="J78" s="29">
        <f>SUM(E78:I78)</f>
        <v>15701</v>
      </c>
      <c r="K78" s="44">
        <v>1766</v>
      </c>
      <c r="L78" s="38">
        <v>0</v>
      </c>
      <c r="M78" s="40">
        <f>SUM(K78:L78)</f>
        <v>1766</v>
      </c>
      <c r="N78" s="44">
        <v>0</v>
      </c>
      <c r="O78" s="38">
        <v>0</v>
      </c>
      <c r="P78" s="40">
        <f t="shared" si="18"/>
        <v>0</v>
      </c>
      <c r="Q78" s="41">
        <f t="shared" si="19"/>
        <v>17467</v>
      </c>
      <c r="R78" s="129" t="s">
        <v>69</v>
      </c>
      <c r="S78" s="104">
        <f>Q78+Q80</f>
        <v>20567</v>
      </c>
    </row>
    <row r="79" spans="1:19" x14ac:dyDescent="0.3">
      <c r="A79" s="129"/>
      <c r="B79" s="129"/>
      <c r="C79" s="119"/>
      <c r="D79" s="36"/>
      <c r="E79" s="42"/>
      <c r="F79" s="43"/>
      <c r="G79" s="43"/>
      <c r="H79" s="43"/>
      <c r="I79" s="43"/>
      <c r="J79" s="34">
        <f t="shared" si="16"/>
        <v>0</v>
      </c>
      <c r="K79" s="55"/>
      <c r="L79" s="43"/>
      <c r="M79" s="34">
        <f t="shared" si="17"/>
        <v>0</v>
      </c>
      <c r="N79" s="55"/>
      <c r="O79" s="43"/>
      <c r="P79" s="34">
        <f t="shared" si="18"/>
        <v>0</v>
      </c>
      <c r="Q79" s="35">
        <f t="shared" si="19"/>
        <v>0</v>
      </c>
      <c r="R79" s="129"/>
      <c r="S79" s="105">
        <f>Q79+Q81</f>
        <v>0</v>
      </c>
    </row>
    <row r="80" spans="1:19" x14ac:dyDescent="0.3">
      <c r="A80" s="129" t="s">
        <v>69</v>
      </c>
      <c r="B80" s="129"/>
      <c r="C80" s="119" t="s">
        <v>71</v>
      </c>
      <c r="D80" s="36" t="s">
        <v>72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3100</v>
      </c>
      <c r="R80" s="88"/>
    </row>
    <row r="81" spans="1:19" x14ac:dyDescent="0.3">
      <c r="A81" s="129"/>
      <c r="B81" s="129"/>
      <c r="C81" s="119" t="s">
        <v>73</v>
      </c>
      <c r="D81" s="36"/>
      <c r="E81" s="42"/>
      <c r="F81" s="43"/>
      <c r="G81" s="43"/>
      <c r="H81" s="43"/>
      <c r="I81" s="43"/>
      <c r="J81" s="34">
        <f t="shared" si="16"/>
        <v>0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0</v>
      </c>
      <c r="R81" s="88"/>
    </row>
    <row r="82" spans="1:19" hidden="1" x14ac:dyDescent="0.3">
      <c r="A82" s="129" t="s">
        <v>69</v>
      </c>
      <c r="B82" s="129"/>
      <c r="C82" s="119" t="s">
        <v>73</v>
      </c>
      <c r="D82" s="36" t="s">
        <v>72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  <c r="R82" s="88"/>
    </row>
    <row r="83" spans="1:19" ht="14.4" hidden="1" thickBot="1" x14ac:dyDescent="0.35">
      <c r="A83" s="134"/>
      <c r="B83" s="134"/>
      <c r="C83" s="135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  <c r="R83" s="88"/>
    </row>
    <row r="84" spans="1:19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8"/>
    </row>
    <row r="85" spans="1:19" x14ac:dyDescent="0.3">
      <c r="A85" s="120" t="s">
        <v>74</v>
      </c>
      <c r="B85" s="121"/>
      <c r="C85" s="124" t="s">
        <v>75</v>
      </c>
      <c r="D85" s="126"/>
      <c r="E85" s="16">
        <f>E87+E89+E91+E93</f>
        <v>4476</v>
      </c>
      <c r="F85" s="16">
        <f t="shared" ref="F85:H85" si="20">F87+F89+F91+F93</f>
        <v>3066</v>
      </c>
      <c r="G85" s="16">
        <f t="shared" si="20"/>
        <v>11491</v>
      </c>
      <c r="H85" s="16">
        <f t="shared" si="20"/>
        <v>8</v>
      </c>
      <c r="I85" s="16">
        <f>I87+I89+I91+I93</f>
        <v>0</v>
      </c>
      <c r="J85" s="19">
        <f t="shared" ref="J85:J94" si="21">SUM(E85:I85)</f>
        <v>19041</v>
      </c>
      <c r="K85" s="16">
        <f>K87+K89+K91+K93</f>
        <v>0</v>
      </c>
      <c r="L85" s="17">
        <f>L87+L89+L91+L93</f>
        <v>0</v>
      </c>
      <c r="M85" s="19">
        <f t="shared" ref="M85:M94" si="22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23">SUM(N85:O85)</f>
        <v>0</v>
      </c>
      <c r="Q85" s="20">
        <f>P85+M85+J85</f>
        <v>19041</v>
      </c>
      <c r="R85" s="88"/>
    </row>
    <row r="86" spans="1:19" ht="14.4" thickBot="1" x14ac:dyDescent="0.35">
      <c r="A86" s="122"/>
      <c r="B86" s="123"/>
      <c r="C86" s="125"/>
      <c r="D86" s="127"/>
      <c r="E86" s="21">
        <f t="shared" ref="E86:I86" si="24">E88+D90+E92+E94</f>
        <v>0</v>
      </c>
      <c r="F86" s="22">
        <f t="shared" si="24"/>
        <v>0</v>
      </c>
      <c r="G86" s="22">
        <f t="shared" si="24"/>
        <v>0</v>
      </c>
      <c r="H86" s="22">
        <f t="shared" si="24"/>
        <v>0</v>
      </c>
      <c r="I86" s="22">
        <f t="shared" si="24"/>
        <v>0</v>
      </c>
      <c r="J86" s="24">
        <f t="shared" si="21"/>
        <v>0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5">P86+M86+J86</f>
        <v>0</v>
      </c>
      <c r="R86" s="88"/>
    </row>
    <row r="87" spans="1:19" x14ac:dyDescent="0.3">
      <c r="A87" s="116" t="s">
        <v>76</v>
      </c>
      <c r="B87" s="116"/>
      <c r="C87" s="114" t="s">
        <v>77</v>
      </c>
      <c r="D87" s="49" t="s">
        <v>78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44">
        <v>0</v>
      </c>
      <c r="O87" s="38">
        <v>0</v>
      </c>
      <c r="P87" s="40">
        <f t="shared" si="23"/>
        <v>0</v>
      </c>
      <c r="Q87" s="41">
        <f t="shared" si="25"/>
        <v>5340</v>
      </c>
      <c r="R87" s="88"/>
    </row>
    <row r="88" spans="1:19" x14ac:dyDescent="0.3">
      <c r="A88" s="129"/>
      <c r="B88" s="129"/>
      <c r="C88" s="119"/>
      <c r="D88" s="36"/>
      <c r="E88" s="42"/>
      <c r="F88" s="43"/>
      <c r="G88" s="43"/>
      <c r="H88" s="43"/>
      <c r="I88" s="43"/>
      <c r="J88" s="34">
        <f t="shared" si="21"/>
        <v>0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5"/>
        <v>0</v>
      </c>
      <c r="R88" s="88"/>
    </row>
    <row r="89" spans="1:19" x14ac:dyDescent="0.3">
      <c r="A89" s="115" t="s">
        <v>79</v>
      </c>
      <c r="B89" s="115"/>
      <c r="C89" s="113" t="s">
        <v>80</v>
      </c>
      <c r="D89" s="103"/>
      <c r="E89" s="37">
        <v>1036</v>
      </c>
      <c r="F89" s="38">
        <v>362</v>
      </c>
      <c r="G89" s="38">
        <v>300</v>
      </c>
      <c r="H89" s="38">
        <v>0</v>
      </c>
      <c r="I89" s="38">
        <v>0</v>
      </c>
      <c r="J89" s="29">
        <f>SUM(D89:H89)</f>
        <v>1698</v>
      </c>
      <c r="K89" s="44">
        <v>0</v>
      </c>
      <c r="L89" s="38">
        <v>0</v>
      </c>
      <c r="M89" s="29">
        <f>SUM(K89:L89)</f>
        <v>0</v>
      </c>
      <c r="N89" s="44">
        <v>0</v>
      </c>
      <c r="O89" s="38">
        <v>0</v>
      </c>
      <c r="P89" s="29">
        <f>SUM(N89:O89)</f>
        <v>0</v>
      </c>
      <c r="Q89" s="41">
        <f>P89+M89+J89</f>
        <v>1698</v>
      </c>
      <c r="R89" s="129" t="s">
        <v>79</v>
      </c>
      <c r="S89" s="104">
        <f>Q89+Q91</f>
        <v>1888</v>
      </c>
    </row>
    <row r="90" spans="1:19" x14ac:dyDescent="0.3">
      <c r="A90" s="116"/>
      <c r="B90" s="116"/>
      <c r="C90" s="114"/>
      <c r="D90" s="103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 t="shared" si="22"/>
        <v>0</v>
      </c>
      <c r="N90" s="55"/>
      <c r="O90" s="43"/>
      <c r="P90" s="34">
        <f t="shared" ref="P90" si="26">SUM(N90:O90)</f>
        <v>0</v>
      </c>
      <c r="Q90" s="35">
        <f t="shared" si="25"/>
        <v>0</v>
      </c>
      <c r="R90" s="129"/>
      <c r="S90" s="105">
        <f>Q90+Q92</f>
        <v>0</v>
      </c>
    </row>
    <row r="91" spans="1:19" x14ac:dyDescent="0.3">
      <c r="A91" s="115" t="s">
        <v>79</v>
      </c>
      <c r="B91" s="115"/>
      <c r="C91" s="113" t="s">
        <v>308</v>
      </c>
      <c r="D91" s="111"/>
      <c r="E91" s="37">
        <v>0</v>
      </c>
      <c r="F91" s="38">
        <v>0</v>
      </c>
      <c r="G91" s="38">
        <v>190</v>
      </c>
      <c r="H91" s="38">
        <v>0</v>
      </c>
      <c r="I91" s="38">
        <v>0</v>
      </c>
      <c r="J91" s="29">
        <f>SUM(E91:I91)</f>
        <v>190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5"/>
        <v>190</v>
      </c>
      <c r="R91" s="88"/>
    </row>
    <row r="92" spans="1:19" x14ac:dyDescent="0.3">
      <c r="A92" s="116"/>
      <c r="B92" s="116"/>
      <c r="C92" s="114"/>
      <c r="D92" s="112"/>
      <c r="E92" s="42"/>
      <c r="F92" s="43"/>
      <c r="G92" s="43"/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5"/>
        <v>0</v>
      </c>
      <c r="R92" s="88"/>
    </row>
    <row r="93" spans="1:19" x14ac:dyDescent="0.3">
      <c r="A93" s="129" t="s">
        <v>81</v>
      </c>
      <c r="B93" s="129"/>
      <c r="C93" s="119" t="s">
        <v>82</v>
      </c>
      <c r="D93" s="36" t="s">
        <v>23</v>
      </c>
      <c r="E93" s="37">
        <v>0</v>
      </c>
      <c r="F93" s="38">
        <v>1673</v>
      </c>
      <c r="G93" s="38">
        <v>10140</v>
      </c>
      <c r="H93" s="38">
        <v>0</v>
      </c>
      <c r="I93" s="38">
        <v>0</v>
      </c>
      <c r="J93" s="29">
        <f t="shared" si="21"/>
        <v>11813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5"/>
        <v>11813</v>
      </c>
      <c r="R93" s="88"/>
    </row>
    <row r="94" spans="1:19" ht="14.4" thickBot="1" x14ac:dyDescent="0.35">
      <c r="A94" s="134"/>
      <c r="B94" s="134"/>
      <c r="C94" s="135"/>
      <c r="D94" s="50"/>
      <c r="E94" s="51"/>
      <c r="F94" s="45"/>
      <c r="G94" s="45"/>
      <c r="H94" s="45"/>
      <c r="I94" s="45"/>
      <c r="J94" s="24">
        <f t="shared" si="21"/>
        <v>0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5"/>
        <v>0</v>
      </c>
      <c r="R94" s="88"/>
    </row>
    <row r="95" spans="1:19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8"/>
    </row>
    <row r="96" spans="1:19" x14ac:dyDescent="0.3">
      <c r="A96" s="120" t="s">
        <v>83</v>
      </c>
      <c r="B96" s="121"/>
      <c r="C96" s="124" t="s">
        <v>84</v>
      </c>
      <c r="D96" s="131"/>
      <c r="E96" s="16">
        <f t="shared" ref="E96:I97" si="27">E98+E100+E102+E104+E106</f>
        <v>88870</v>
      </c>
      <c r="F96" s="17">
        <f t="shared" si="27"/>
        <v>31083</v>
      </c>
      <c r="G96" s="17">
        <f t="shared" si="27"/>
        <v>32329</v>
      </c>
      <c r="H96" s="17">
        <f t="shared" si="27"/>
        <v>526</v>
      </c>
      <c r="I96" s="17">
        <f t="shared" si="27"/>
        <v>0</v>
      </c>
      <c r="J96" s="19">
        <f t="shared" ref="J96:J107" si="28">SUM(E96:I96)</f>
        <v>152808</v>
      </c>
      <c r="K96" s="52">
        <f>K98+K100+K102+K104+K106</f>
        <v>0</v>
      </c>
      <c r="L96" s="17">
        <f>L98+L100+L102+L104+L106</f>
        <v>0</v>
      </c>
      <c r="M96" s="19">
        <f t="shared" ref="M96:M107" si="29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0">SUM(N96:O96)</f>
        <v>0</v>
      </c>
      <c r="Q96" s="20">
        <f t="shared" ref="Q96:Q107" si="31">P96+M96+J96</f>
        <v>152808</v>
      </c>
      <c r="R96" s="88"/>
    </row>
    <row r="97" spans="1:18" ht="14.4" thickBot="1" x14ac:dyDescent="0.35">
      <c r="A97" s="122"/>
      <c r="B97" s="123"/>
      <c r="C97" s="125"/>
      <c r="D97" s="132"/>
      <c r="E97" s="21">
        <f t="shared" si="27"/>
        <v>0</v>
      </c>
      <c r="F97" s="22">
        <f t="shared" si="27"/>
        <v>0</v>
      </c>
      <c r="G97" s="22">
        <f t="shared" si="27"/>
        <v>0</v>
      </c>
      <c r="H97" s="22">
        <f t="shared" si="27"/>
        <v>0</v>
      </c>
      <c r="I97" s="22">
        <f t="shared" si="27"/>
        <v>0</v>
      </c>
      <c r="J97" s="24">
        <f t="shared" si="28"/>
        <v>0</v>
      </c>
      <c r="K97" s="53">
        <f>K99+K101+K103+K105+K107</f>
        <v>0</v>
      </c>
      <c r="L97" s="22">
        <f>L99+L101+L103+L105+L107</f>
        <v>0</v>
      </c>
      <c r="M97" s="24">
        <f t="shared" si="29"/>
        <v>0</v>
      </c>
      <c r="N97" s="53">
        <f>N99+N101+N103+N105+N107</f>
        <v>0</v>
      </c>
      <c r="O97" s="22">
        <f>O99+O101+O103+O105+O107</f>
        <v>0</v>
      </c>
      <c r="P97" s="24">
        <f t="shared" si="30"/>
        <v>0</v>
      </c>
      <c r="Q97" s="25">
        <f t="shared" si="31"/>
        <v>0</v>
      </c>
      <c r="R97" s="88"/>
    </row>
    <row r="98" spans="1:18" x14ac:dyDescent="0.3">
      <c r="A98" s="118" t="s">
        <v>85</v>
      </c>
      <c r="B98" s="116"/>
      <c r="C98" s="114" t="s">
        <v>86</v>
      </c>
      <c r="D98" s="58" t="s">
        <v>72</v>
      </c>
      <c r="E98" s="26">
        <v>65677</v>
      </c>
      <c r="F98" s="27">
        <v>23071</v>
      </c>
      <c r="G98" s="27">
        <v>13528</v>
      </c>
      <c r="H98" s="27">
        <v>217</v>
      </c>
      <c r="I98" s="27">
        <v>0</v>
      </c>
      <c r="J98" s="29">
        <f t="shared" si="28"/>
        <v>102493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0"/>
        <v>0</v>
      </c>
      <c r="Q98" s="30">
        <f t="shared" si="31"/>
        <v>102493</v>
      </c>
      <c r="R98" s="88"/>
    </row>
    <row r="99" spans="1:18" x14ac:dyDescent="0.3">
      <c r="A99" s="128"/>
      <c r="B99" s="129"/>
      <c r="C99" s="119"/>
      <c r="D99" s="59"/>
      <c r="E99" s="42"/>
      <c r="F99" s="43"/>
      <c r="G99" s="43"/>
      <c r="H99" s="43"/>
      <c r="I99" s="43"/>
      <c r="J99" s="34">
        <f t="shared" si="28"/>
        <v>0</v>
      </c>
      <c r="K99" s="55"/>
      <c r="L99" s="43"/>
      <c r="M99" s="34">
        <f t="shared" si="29"/>
        <v>0</v>
      </c>
      <c r="N99" s="55"/>
      <c r="O99" s="43"/>
      <c r="P99" s="34">
        <f t="shared" si="30"/>
        <v>0</v>
      </c>
      <c r="Q99" s="35">
        <f t="shared" si="31"/>
        <v>0</v>
      </c>
      <c r="R99" s="88"/>
    </row>
    <row r="100" spans="1:18" x14ac:dyDescent="0.3">
      <c r="A100" s="128" t="s">
        <v>87</v>
      </c>
      <c r="B100" s="129"/>
      <c r="C100" s="119" t="s">
        <v>88</v>
      </c>
      <c r="D100" s="59" t="s">
        <v>72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8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0"/>
        <v>0</v>
      </c>
      <c r="Q100" s="41">
        <f t="shared" si="31"/>
        <v>350</v>
      </c>
      <c r="R100" s="88"/>
    </row>
    <row r="101" spans="1:18" x14ac:dyDescent="0.3">
      <c r="A101" s="128"/>
      <c r="B101" s="129"/>
      <c r="C101" s="119"/>
      <c r="D101" s="59"/>
      <c r="E101" s="42"/>
      <c r="F101" s="43"/>
      <c r="G101" s="43"/>
      <c r="H101" s="43"/>
      <c r="I101" s="43"/>
      <c r="J101" s="34">
        <f t="shared" si="28"/>
        <v>0</v>
      </c>
      <c r="K101" s="55"/>
      <c r="L101" s="43"/>
      <c r="M101" s="34">
        <f t="shared" si="29"/>
        <v>0</v>
      </c>
      <c r="N101" s="55"/>
      <c r="O101" s="43"/>
      <c r="P101" s="34">
        <f t="shared" si="30"/>
        <v>0</v>
      </c>
      <c r="Q101" s="35">
        <f t="shared" si="31"/>
        <v>0</v>
      </c>
      <c r="R101" s="88"/>
    </row>
    <row r="102" spans="1:18" x14ac:dyDescent="0.3">
      <c r="A102" s="128" t="s">
        <v>89</v>
      </c>
      <c r="B102" s="129"/>
      <c r="C102" s="119" t="s">
        <v>250</v>
      </c>
      <c r="D102" s="59" t="s">
        <v>72</v>
      </c>
      <c r="E102" s="37">
        <v>23193</v>
      </c>
      <c r="F102" s="38">
        <v>6944</v>
      </c>
      <c r="G102" s="38">
        <v>3637</v>
      </c>
      <c r="H102" s="38">
        <v>309</v>
      </c>
      <c r="I102" s="38">
        <v>0</v>
      </c>
      <c r="J102" s="29">
        <f t="shared" si="28"/>
        <v>34083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0"/>
        <v>0</v>
      </c>
      <c r="Q102" s="41">
        <f t="shared" si="31"/>
        <v>34083</v>
      </c>
      <c r="R102" s="88"/>
    </row>
    <row r="103" spans="1:18" x14ac:dyDescent="0.3">
      <c r="A103" s="128"/>
      <c r="B103" s="129"/>
      <c r="C103" s="119"/>
      <c r="D103" s="59"/>
      <c r="E103" s="42"/>
      <c r="F103" s="43"/>
      <c r="G103" s="43"/>
      <c r="H103" s="43"/>
      <c r="I103" s="43"/>
      <c r="J103" s="34">
        <f t="shared" si="28"/>
        <v>0</v>
      </c>
      <c r="K103" s="55"/>
      <c r="L103" s="43"/>
      <c r="M103" s="34">
        <f t="shared" si="29"/>
        <v>0</v>
      </c>
      <c r="N103" s="55"/>
      <c r="O103" s="43"/>
      <c r="P103" s="34">
        <f t="shared" si="30"/>
        <v>0</v>
      </c>
      <c r="Q103" s="35">
        <f t="shared" si="31"/>
        <v>0</v>
      </c>
      <c r="R103" s="88"/>
    </row>
    <row r="104" spans="1:18" x14ac:dyDescent="0.3">
      <c r="A104" s="128" t="s">
        <v>90</v>
      </c>
      <c r="B104" s="129"/>
      <c r="C104" s="119" t="s">
        <v>91</v>
      </c>
      <c r="D104" s="59" t="s">
        <v>92</v>
      </c>
      <c r="E104" s="37">
        <v>0</v>
      </c>
      <c r="F104" s="38">
        <v>228</v>
      </c>
      <c r="G104" s="38">
        <v>464</v>
      </c>
      <c r="H104" s="38">
        <v>0</v>
      </c>
      <c r="I104" s="38">
        <v>0</v>
      </c>
      <c r="J104" s="29">
        <f t="shared" si="28"/>
        <v>692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0"/>
        <v>0</v>
      </c>
      <c r="Q104" s="41">
        <f t="shared" si="31"/>
        <v>692</v>
      </c>
      <c r="R104" s="88"/>
    </row>
    <row r="105" spans="1:18" x14ac:dyDescent="0.3">
      <c r="A105" s="128"/>
      <c r="B105" s="129"/>
      <c r="C105" s="119"/>
      <c r="D105" s="59"/>
      <c r="E105" s="42"/>
      <c r="F105" s="43"/>
      <c r="G105" s="43"/>
      <c r="H105" s="43"/>
      <c r="I105" s="43"/>
      <c r="J105" s="34">
        <f t="shared" si="28"/>
        <v>0</v>
      </c>
      <c r="K105" s="55"/>
      <c r="L105" s="43"/>
      <c r="M105" s="34">
        <f t="shared" si="29"/>
        <v>0</v>
      </c>
      <c r="N105" s="55"/>
      <c r="O105" s="43"/>
      <c r="P105" s="34">
        <f t="shared" si="30"/>
        <v>0</v>
      </c>
      <c r="Q105" s="35">
        <f t="shared" si="31"/>
        <v>0</v>
      </c>
      <c r="R105" s="88"/>
    </row>
    <row r="106" spans="1:18" x14ac:dyDescent="0.3">
      <c r="A106" s="128" t="s">
        <v>93</v>
      </c>
      <c r="B106" s="129"/>
      <c r="C106" s="119" t="s">
        <v>94</v>
      </c>
      <c r="D106" s="59" t="s">
        <v>95</v>
      </c>
      <c r="E106" s="37">
        <v>0</v>
      </c>
      <c r="F106" s="38">
        <v>840</v>
      </c>
      <c r="G106" s="38">
        <v>14350</v>
      </c>
      <c r="H106" s="38">
        <v>0</v>
      </c>
      <c r="I106" s="38">
        <v>0</v>
      </c>
      <c r="J106" s="29">
        <f t="shared" si="28"/>
        <v>15190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0"/>
        <v>0</v>
      </c>
      <c r="Q106" s="41">
        <f t="shared" si="31"/>
        <v>15190</v>
      </c>
      <c r="R106" s="88"/>
    </row>
    <row r="107" spans="1:18" ht="14.4" thickBot="1" x14ac:dyDescent="0.35">
      <c r="A107" s="133"/>
      <c r="B107" s="134"/>
      <c r="C107" s="135"/>
      <c r="D107" s="60"/>
      <c r="E107" s="51"/>
      <c r="F107" s="45"/>
      <c r="G107" s="45"/>
      <c r="H107" s="45"/>
      <c r="I107" s="45"/>
      <c r="J107" s="24">
        <f t="shared" si="28"/>
        <v>0</v>
      </c>
      <c r="K107" s="56"/>
      <c r="L107" s="45"/>
      <c r="M107" s="24">
        <f t="shared" si="29"/>
        <v>0</v>
      </c>
      <c r="N107" s="55"/>
      <c r="O107" s="43"/>
      <c r="P107" s="34">
        <f t="shared" si="30"/>
        <v>0</v>
      </c>
      <c r="Q107" s="35">
        <f t="shared" si="31"/>
        <v>0</v>
      </c>
      <c r="R107" s="88"/>
    </row>
    <row r="108" spans="1:18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8"/>
    </row>
    <row r="109" spans="1:18" x14ac:dyDescent="0.3">
      <c r="A109" s="120" t="s">
        <v>96</v>
      </c>
      <c r="B109" s="121"/>
      <c r="C109" s="124" t="s">
        <v>97</v>
      </c>
      <c r="D109" s="126"/>
      <c r="E109" s="16">
        <f>E111+E113</f>
        <v>0</v>
      </c>
      <c r="F109" s="17">
        <f t="shared" ref="E109:I110" si="32">F111+F113</f>
        <v>0</v>
      </c>
      <c r="G109" s="17">
        <f t="shared" si="32"/>
        <v>188705</v>
      </c>
      <c r="H109" s="17">
        <f t="shared" si="32"/>
        <v>0</v>
      </c>
      <c r="I109" s="17">
        <f t="shared" si="32"/>
        <v>0</v>
      </c>
      <c r="J109" s="19">
        <f t="shared" ref="J109:J114" si="33">SUM(E109:I109)</f>
        <v>188705</v>
      </c>
      <c r="K109" s="16">
        <f>K111+K113</f>
        <v>542081</v>
      </c>
      <c r="L109" s="17">
        <f>L111+L113</f>
        <v>0</v>
      </c>
      <c r="M109" s="19">
        <f t="shared" ref="M109:M114" si="34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5">SUM(N109:O109)</f>
        <v>0</v>
      </c>
      <c r="Q109" s="20">
        <f t="shared" ref="Q109:Q114" si="36">P109+M109+J109</f>
        <v>730786</v>
      </c>
      <c r="R109" s="88"/>
    </row>
    <row r="110" spans="1:18" ht="14.4" thickBot="1" x14ac:dyDescent="0.35">
      <c r="A110" s="122"/>
      <c r="B110" s="123"/>
      <c r="C110" s="125"/>
      <c r="D110" s="127"/>
      <c r="E110" s="21">
        <f t="shared" si="32"/>
        <v>0</v>
      </c>
      <c r="F110" s="22">
        <f t="shared" si="32"/>
        <v>0</v>
      </c>
      <c r="G110" s="22">
        <f t="shared" si="32"/>
        <v>0</v>
      </c>
      <c r="H110" s="22">
        <f t="shared" si="32"/>
        <v>0</v>
      </c>
      <c r="I110" s="22">
        <f t="shared" si="32"/>
        <v>0</v>
      </c>
      <c r="J110" s="24">
        <f t="shared" si="33"/>
        <v>0</v>
      </c>
      <c r="K110" s="21">
        <f>K112+K114</f>
        <v>0</v>
      </c>
      <c r="L110" s="22">
        <f>L112+L114</f>
        <v>0</v>
      </c>
      <c r="M110" s="24">
        <f t="shared" si="34"/>
        <v>0</v>
      </c>
      <c r="N110" s="53">
        <f>N112+N114</f>
        <v>0</v>
      </c>
      <c r="O110" s="22">
        <f>O112+O114</f>
        <v>0</v>
      </c>
      <c r="P110" s="24">
        <f t="shared" si="35"/>
        <v>0</v>
      </c>
      <c r="Q110" s="25">
        <f t="shared" si="36"/>
        <v>0</v>
      </c>
      <c r="R110" s="88"/>
    </row>
    <row r="111" spans="1:18" x14ac:dyDescent="0.3">
      <c r="A111" s="116" t="s">
        <v>98</v>
      </c>
      <c r="B111" s="116"/>
      <c r="C111" s="114" t="s">
        <v>99</v>
      </c>
      <c r="D111" s="49" t="s">
        <v>63</v>
      </c>
      <c r="E111" s="26">
        <v>0</v>
      </c>
      <c r="F111" s="27">
        <v>0</v>
      </c>
      <c r="G111" s="27">
        <v>184205</v>
      </c>
      <c r="H111" s="27">
        <v>0</v>
      </c>
      <c r="I111" s="27">
        <v>0</v>
      </c>
      <c r="J111" s="29">
        <f>SUM(E111:I111)</f>
        <v>184205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5"/>
        <v>0</v>
      </c>
      <c r="Q111" s="30">
        <f t="shared" si="36"/>
        <v>726286</v>
      </c>
      <c r="R111" s="88"/>
    </row>
    <row r="112" spans="1:18" x14ac:dyDescent="0.3">
      <c r="A112" s="129"/>
      <c r="B112" s="129"/>
      <c r="C112" s="119"/>
      <c r="D112" s="36"/>
      <c r="E112" s="42"/>
      <c r="F112" s="43"/>
      <c r="G112" s="43"/>
      <c r="H112" s="43"/>
      <c r="I112" s="43"/>
      <c r="J112" s="34">
        <f t="shared" si="33"/>
        <v>0</v>
      </c>
      <c r="K112" s="42"/>
      <c r="L112" s="43"/>
      <c r="M112" s="34">
        <f t="shared" si="34"/>
        <v>0</v>
      </c>
      <c r="N112" s="55"/>
      <c r="O112" s="43"/>
      <c r="P112" s="34">
        <f t="shared" si="35"/>
        <v>0</v>
      </c>
      <c r="Q112" s="35">
        <f t="shared" si="36"/>
        <v>0</v>
      </c>
      <c r="R112" s="88"/>
    </row>
    <row r="113" spans="1:19" x14ac:dyDescent="0.3">
      <c r="A113" s="129" t="s">
        <v>100</v>
      </c>
      <c r="B113" s="129"/>
      <c r="C113" s="119" t="s">
        <v>101</v>
      </c>
      <c r="D113" s="36" t="s">
        <v>102</v>
      </c>
      <c r="E113" s="37">
        <v>0</v>
      </c>
      <c r="F113" s="38">
        <v>0</v>
      </c>
      <c r="G113" s="38">
        <v>4500</v>
      </c>
      <c r="H113" s="38">
        <v>0</v>
      </c>
      <c r="I113" s="38">
        <v>0</v>
      </c>
      <c r="J113" s="29">
        <f>SUM(E113:I113)</f>
        <v>4500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5"/>
        <v>0</v>
      </c>
      <c r="Q113" s="41">
        <f t="shared" si="36"/>
        <v>4500</v>
      </c>
      <c r="R113" s="88"/>
    </row>
    <row r="114" spans="1:19" ht="14.4" thickBot="1" x14ac:dyDescent="0.35">
      <c r="A114" s="134"/>
      <c r="B114" s="134"/>
      <c r="C114" s="135"/>
      <c r="D114" s="50"/>
      <c r="E114" s="51"/>
      <c r="F114" s="45"/>
      <c r="G114" s="45"/>
      <c r="H114" s="45"/>
      <c r="I114" s="45"/>
      <c r="J114" s="24">
        <f t="shared" si="33"/>
        <v>0</v>
      </c>
      <c r="K114" s="51"/>
      <c r="L114" s="45"/>
      <c r="M114" s="24">
        <f t="shared" si="34"/>
        <v>0</v>
      </c>
      <c r="N114" s="56"/>
      <c r="O114" s="45"/>
      <c r="P114" s="24">
        <f t="shared" si="35"/>
        <v>0</v>
      </c>
      <c r="Q114" s="25">
        <f t="shared" si="36"/>
        <v>0</v>
      </c>
      <c r="R114" s="88"/>
    </row>
    <row r="115" spans="1:19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8"/>
    </row>
    <row r="116" spans="1:19" x14ac:dyDescent="0.3">
      <c r="A116" s="120" t="s">
        <v>103</v>
      </c>
      <c r="B116" s="121"/>
      <c r="C116" s="124" t="s">
        <v>104</v>
      </c>
      <c r="D116" s="126"/>
      <c r="E116" s="16">
        <f t="shared" ref="E116:I117" si="37">E118+E120+E122+E124+E126+E128+E130+E132</f>
        <v>0</v>
      </c>
      <c r="F116" s="17">
        <f t="shared" si="37"/>
        <v>0</v>
      </c>
      <c r="G116" s="17">
        <f t="shared" si="37"/>
        <v>191000</v>
      </c>
      <c r="H116" s="17">
        <f t="shared" si="37"/>
        <v>0</v>
      </c>
      <c r="I116" s="17">
        <f t="shared" si="37"/>
        <v>2200</v>
      </c>
      <c r="J116" s="19">
        <f t="shared" ref="J116:J133" si="38">SUM(E116:I116)</f>
        <v>193200</v>
      </c>
      <c r="K116" s="16">
        <f>K118+K120+K122+K124+K126+K128+K130+K132</f>
        <v>0</v>
      </c>
      <c r="L116" s="17">
        <f>L118+L120+L122+L124+L126+L128+L132</f>
        <v>0</v>
      </c>
      <c r="M116" s="19">
        <f t="shared" ref="M116:M129" si="39">SUM(K116:L116)</f>
        <v>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0">SUM(N116:O116)</f>
        <v>17160</v>
      </c>
      <c r="Q116" s="20">
        <f>P116+M116+J116</f>
        <v>210360</v>
      </c>
      <c r="R116" s="88"/>
    </row>
    <row r="117" spans="1:19" ht="14.4" thickBot="1" x14ac:dyDescent="0.35">
      <c r="A117" s="122"/>
      <c r="B117" s="123"/>
      <c r="C117" s="125"/>
      <c r="D117" s="127"/>
      <c r="E117" s="21">
        <f t="shared" si="37"/>
        <v>0</v>
      </c>
      <c r="F117" s="22">
        <f t="shared" si="37"/>
        <v>0</v>
      </c>
      <c r="G117" s="22">
        <f t="shared" si="37"/>
        <v>0</v>
      </c>
      <c r="H117" s="22">
        <f t="shared" si="37"/>
        <v>0</v>
      </c>
      <c r="I117" s="22">
        <f t="shared" si="37"/>
        <v>0</v>
      </c>
      <c r="J117" s="24">
        <f t="shared" si="38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9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0"/>
        <v>0</v>
      </c>
      <c r="Q117" s="25">
        <f t="shared" ref="Q117:Q133" si="41">P117+M117+J117</f>
        <v>0</v>
      </c>
      <c r="R117" s="88"/>
    </row>
    <row r="118" spans="1:19" x14ac:dyDescent="0.3">
      <c r="A118" s="136" t="s">
        <v>105</v>
      </c>
      <c r="B118" s="137"/>
      <c r="C118" s="138" t="s">
        <v>106</v>
      </c>
      <c r="D118" s="100" t="s">
        <v>107</v>
      </c>
      <c r="E118" s="16">
        <v>0</v>
      </c>
      <c r="F118" s="17">
        <v>0</v>
      </c>
      <c r="G118" s="17">
        <v>29500</v>
      </c>
      <c r="H118" s="17">
        <v>0</v>
      </c>
      <c r="I118" s="17">
        <v>0</v>
      </c>
      <c r="J118" s="19">
        <f t="shared" si="38"/>
        <v>29500</v>
      </c>
      <c r="K118" s="16">
        <v>0</v>
      </c>
      <c r="L118" s="17">
        <v>0</v>
      </c>
      <c r="M118" s="19">
        <f>SUM(K118:L118)</f>
        <v>0</v>
      </c>
      <c r="N118" s="52">
        <v>0</v>
      </c>
      <c r="O118" s="17">
        <v>0</v>
      </c>
      <c r="P118" s="19">
        <f t="shared" si="40"/>
        <v>0</v>
      </c>
      <c r="Q118" s="20">
        <f t="shared" si="41"/>
        <v>29500</v>
      </c>
      <c r="R118" s="136" t="s">
        <v>105</v>
      </c>
      <c r="S118" s="104">
        <f>Q118+Q120+Q122+Q124</f>
        <v>51000</v>
      </c>
    </row>
    <row r="119" spans="1:19" x14ac:dyDescent="0.3">
      <c r="A119" s="128"/>
      <c r="B119" s="129"/>
      <c r="C119" s="119"/>
      <c r="D119" s="36"/>
      <c r="E119" s="42"/>
      <c r="F119" s="43"/>
      <c r="G119" s="43"/>
      <c r="H119" s="43"/>
      <c r="I119" s="43"/>
      <c r="J119" s="34">
        <f t="shared" si="38"/>
        <v>0</v>
      </c>
      <c r="K119" s="42"/>
      <c r="L119" s="43"/>
      <c r="M119" s="34">
        <f t="shared" si="39"/>
        <v>0</v>
      </c>
      <c r="N119" s="55"/>
      <c r="O119" s="43"/>
      <c r="P119" s="34">
        <f t="shared" si="40"/>
        <v>0</v>
      </c>
      <c r="Q119" s="35">
        <f t="shared" si="41"/>
        <v>0</v>
      </c>
      <c r="R119" s="128"/>
      <c r="S119" s="105">
        <f>Q119+Q121+Q123+Q125</f>
        <v>0</v>
      </c>
    </row>
    <row r="120" spans="1:19" x14ac:dyDescent="0.3">
      <c r="A120" s="118" t="s">
        <v>105</v>
      </c>
      <c r="B120" s="129"/>
      <c r="C120" s="119" t="s">
        <v>108</v>
      </c>
      <c r="D120" s="36" t="s">
        <v>63</v>
      </c>
      <c r="E120" s="37">
        <v>0</v>
      </c>
      <c r="F120" s="38">
        <v>0</v>
      </c>
      <c r="G120" s="38">
        <v>15000</v>
      </c>
      <c r="H120" s="38">
        <v>0</v>
      </c>
      <c r="I120" s="38">
        <v>0</v>
      </c>
      <c r="J120" s="29">
        <f t="shared" si="38"/>
        <v>15000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0"/>
        <v>0</v>
      </c>
      <c r="Q120" s="41">
        <f t="shared" si="41"/>
        <v>15000</v>
      </c>
      <c r="R120" s="88"/>
    </row>
    <row r="121" spans="1:19" x14ac:dyDescent="0.3">
      <c r="A121" s="128"/>
      <c r="B121" s="129"/>
      <c r="C121" s="119"/>
      <c r="D121" s="36"/>
      <c r="E121" s="42"/>
      <c r="F121" s="43"/>
      <c r="G121" s="43"/>
      <c r="H121" s="43"/>
      <c r="I121" s="43"/>
      <c r="J121" s="34">
        <f t="shared" si="38"/>
        <v>0</v>
      </c>
      <c r="K121" s="42"/>
      <c r="L121" s="43"/>
      <c r="M121" s="34">
        <f t="shared" si="39"/>
        <v>0</v>
      </c>
      <c r="N121" s="55"/>
      <c r="O121" s="43"/>
      <c r="P121" s="34">
        <f t="shared" si="40"/>
        <v>0</v>
      </c>
      <c r="Q121" s="35">
        <f t="shared" si="41"/>
        <v>0</v>
      </c>
      <c r="R121" s="88"/>
    </row>
    <row r="122" spans="1:19" x14ac:dyDescent="0.3">
      <c r="A122" s="128" t="s">
        <v>105</v>
      </c>
      <c r="B122" s="129"/>
      <c r="C122" s="119" t="s">
        <v>109</v>
      </c>
      <c r="D122" s="36" t="s">
        <v>102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38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0"/>
        <v>0</v>
      </c>
      <c r="Q122" s="41">
        <f t="shared" si="41"/>
        <v>6000</v>
      </c>
      <c r="R122" s="88"/>
    </row>
    <row r="123" spans="1:19" x14ac:dyDescent="0.3">
      <c r="A123" s="128"/>
      <c r="B123" s="129"/>
      <c r="C123" s="119"/>
      <c r="D123" s="36"/>
      <c r="E123" s="42"/>
      <c r="F123" s="43"/>
      <c r="G123" s="43"/>
      <c r="H123" s="43"/>
      <c r="I123" s="43"/>
      <c r="J123" s="34">
        <f t="shared" si="38"/>
        <v>0</v>
      </c>
      <c r="K123" s="42"/>
      <c r="L123" s="43"/>
      <c r="M123" s="34">
        <f t="shared" si="39"/>
        <v>0</v>
      </c>
      <c r="N123" s="55"/>
      <c r="O123" s="43"/>
      <c r="P123" s="34">
        <f t="shared" si="40"/>
        <v>0</v>
      </c>
      <c r="Q123" s="35">
        <f t="shared" si="41"/>
        <v>0</v>
      </c>
      <c r="R123" s="88"/>
    </row>
    <row r="124" spans="1:19" x14ac:dyDescent="0.3">
      <c r="A124" s="128" t="s">
        <v>105</v>
      </c>
      <c r="B124" s="129"/>
      <c r="C124" s="119" t="s">
        <v>110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8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0"/>
        <v>0</v>
      </c>
      <c r="Q124" s="41">
        <f t="shared" si="41"/>
        <v>500</v>
      </c>
      <c r="R124" s="88"/>
    </row>
    <row r="125" spans="1:19" x14ac:dyDescent="0.3">
      <c r="A125" s="128"/>
      <c r="B125" s="129"/>
      <c r="C125" s="119"/>
      <c r="D125" s="36"/>
      <c r="E125" s="42"/>
      <c r="F125" s="43"/>
      <c r="G125" s="43"/>
      <c r="H125" s="43"/>
      <c r="I125" s="43"/>
      <c r="J125" s="34">
        <f t="shared" si="38"/>
        <v>0</v>
      </c>
      <c r="K125" s="42"/>
      <c r="L125" s="43"/>
      <c r="M125" s="34">
        <f t="shared" si="39"/>
        <v>0</v>
      </c>
      <c r="N125" s="55"/>
      <c r="O125" s="43"/>
      <c r="P125" s="34">
        <f t="shared" si="40"/>
        <v>0</v>
      </c>
      <c r="Q125" s="35">
        <f t="shared" si="41"/>
        <v>0</v>
      </c>
      <c r="R125" s="88"/>
    </row>
    <row r="126" spans="1:19" x14ac:dyDescent="0.3">
      <c r="A126" s="117" t="s">
        <v>111</v>
      </c>
      <c r="B126" s="115"/>
      <c r="C126" s="113" t="s">
        <v>309</v>
      </c>
      <c r="D126" s="36" t="s">
        <v>112</v>
      </c>
      <c r="E126" s="37">
        <v>0</v>
      </c>
      <c r="F126" s="38">
        <v>0</v>
      </c>
      <c r="G126" s="38">
        <v>0</v>
      </c>
      <c r="H126" s="38">
        <v>0</v>
      </c>
      <c r="I126" s="38">
        <v>2200</v>
      </c>
      <c r="J126" s="29">
        <f t="shared" si="38"/>
        <v>2200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0"/>
        <v>17160</v>
      </c>
      <c r="Q126" s="41">
        <f t="shared" si="41"/>
        <v>19360</v>
      </c>
      <c r="R126" s="117" t="s">
        <v>111</v>
      </c>
      <c r="S126" s="104">
        <f>Q126+Q128</f>
        <v>19360</v>
      </c>
    </row>
    <row r="127" spans="1:19" x14ac:dyDescent="0.3">
      <c r="A127" s="118"/>
      <c r="B127" s="116"/>
      <c r="C127" s="114"/>
      <c r="D127" s="36"/>
      <c r="E127" s="42"/>
      <c r="F127" s="43"/>
      <c r="G127" s="43"/>
      <c r="H127" s="43"/>
      <c r="I127" s="43"/>
      <c r="J127" s="34">
        <f t="shared" si="38"/>
        <v>0</v>
      </c>
      <c r="K127" s="42"/>
      <c r="L127" s="43"/>
      <c r="M127" s="34">
        <f t="shared" si="39"/>
        <v>0</v>
      </c>
      <c r="N127" s="55"/>
      <c r="O127" s="43"/>
      <c r="P127" s="34">
        <f t="shared" si="40"/>
        <v>0</v>
      </c>
      <c r="Q127" s="35">
        <f t="shared" si="41"/>
        <v>0</v>
      </c>
      <c r="R127" s="118"/>
      <c r="S127" s="105">
        <f>Q127+Q129</f>
        <v>0</v>
      </c>
    </row>
    <row r="128" spans="1:19" hidden="1" x14ac:dyDescent="0.3">
      <c r="A128" s="117" t="s">
        <v>111</v>
      </c>
      <c r="B128" s="115"/>
      <c r="C128" s="113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8"/>
        <v>0</v>
      </c>
      <c r="K128" s="94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0"/>
        <v>0</v>
      </c>
      <c r="Q128" s="41">
        <f t="shared" si="41"/>
        <v>0</v>
      </c>
      <c r="R128" s="88"/>
    </row>
    <row r="129" spans="1:18" hidden="1" x14ac:dyDescent="0.3">
      <c r="A129" s="118"/>
      <c r="B129" s="116"/>
      <c r="C129" s="114"/>
      <c r="D129" s="36"/>
      <c r="E129" s="42"/>
      <c r="F129" s="43"/>
      <c r="G129" s="43"/>
      <c r="H129" s="43"/>
      <c r="I129" s="43"/>
      <c r="J129" s="34">
        <f t="shared" si="38"/>
        <v>0</v>
      </c>
      <c r="K129" s="95"/>
      <c r="L129" s="43"/>
      <c r="M129" s="34">
        <f t="shared" si="39"/>
        <v>0</v>
      </c>
      <c r="N129" s="55"/>
      <c r="O129" s="43"/>
      <c r="P129" s="34">
        <f t="shared" si="40"/>
        <v>0</v>
      </c>
      <c r="Q129" s="35">
        <f t="shared" si="41"/>
        <v>0</v>
      </c>
      <c r="R129" s="88"/>
    </row>
    <row r="130" spans="1:18" x14ac:dyDescent="0.3">
      <c r="A130" s="117" t="s">
        <v>111</v>
      </c>
      <c r="B130" s="115"/>
      <c r="C130" s="113" t="s">
        <v>310</v>
      </c>
      <c r="D130" s="36" t="s">
        <v>112</v>
      </c>
      <c r="E130" s="37">
        <v>0</v>
      </c>
      <c r="F130" s="38">
        <v>0</v>
      </c>
      <c r="G130" s="38">
        <v>140000</v>
      </c>
      <c r="H130" s="38">
        <v>0</v>
      </c>
      <c r="I130" s="38">
        <v>0</v>
      </c>
      <c r="J130" s="29">
        <f>SUM(E130:I130)</f>
        <v>140000</v>
      </c>
      <c r="K130" s="94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>SUM(N130:O130)</f>
        <v>0</v>
      </c>
      <c r="Q130" s="41">
        <f t="shared" si="41"/>
        <v>140000</v>
      </c>
      <c r="R130" s="88"/>
    </row>
    <row r="131" spans="1:18" ht="14.4" thickBot="1" x14ac:dyDescent="0.35">
      <c r="A131" s="157"/>
      <c r="B131" s="158"/>
      <c r="C131" s="159"/>
      <c r="D131" s="50"/>
      <c r="E131" s="51"/>
      <c r="F131" s="45"/>
      <c r="G131" s="45"/>
      <c r="H131" s="45"/>
      <c r="I131" s="45"/>
      <c r="J131" s="24">
        <f>SUM(E131:I131)</f>
        <v>0</v>
      </c>
      <c r="K131" s="101"/>
      <c r="L131" s="45"/>
      <c r="M131" s="24">
        <f>SUM(K131:L131)</f>
        <v>0</v>
      </c>
      <c r="N131" s="56"/>
      <c r="O131" s="45"/>
      <c r="P131" s="24">
        <f>SUM(N131:O131)</f>
        <v>0</v>
      </c>
      <c r="Q131" s="25">
        <f t="shared" si="41"/>
        <v>0</v>
      </c>
      <c r="R131" s="88"/>
    </row>
    <row r="132" spans="1:18" hidden="1" x14ac:dyDescent="0.3">
      <c r="A132" s="118" t="s">
        <v>111</v>
      </c>
      <c r="B132" s="116"/>
      <c r="C132" s="114" t="s">
        <v>251</v>
      </c>
      <c r="D132" s="49" t="s">
        <v>112</v>
      </c>
      <c r="E132" s="26">
        <v>0</v>
      </c>
      <c r="F132" s="27">
        <v>0</v>
      </c>
      <c r="G132" s="27">
        <v>0</v>
      </c>
      <c r="H132" s="27">
        <v>0</v>
      </c>
      <c r="I132" s="27">
        <v>0</v>
      </c>
      <c r="J132" s="29">
        <f t="shared" si="38"/>
        <v>0</v>
      </c>
      <c r="K132" s="96">
        <v>0</v>
      </c>
      <c r="L132" s="27">
        <v>0</v>
      </c>
      <c r="M132" s="29">
        <f>SUM(K132:L132)</f>
        <v>0</v>
      </c>
      <c r="N132" s="54">
        <v>0</v>
      </c>
      <c r="O132" s="27">
        <v>0</v>
      </c>
      <c r="P132" s="29">
        <f t="shared" si="40"/>
        <v>0</v>
      </c>
      <c r="Q132" s="30">
        <f t="shared" si="41"/>
        <v>0</v>
      </c>
      <c r="R132" s="88"/>
    </row>
    <row r="133" spans="1:18" ht="14.4" hidden="1" thickBot="1" x14ac:dyDescent="0.35">
      <c r="A133" s="133"/>
      <c r="B133" s="134"/>
      <c r="C133" s="135"/>
      <c r="D133" s="50"/>
      <c r="E133" s="51"/>
      <c r="F133" s="45"/>
      <c r="G133" s="45"/>
      <c r="H133" s="45"/>
      <c r="I133" s="45"/>
      <c r="J133" s="24">
        <f t="shared" si="38"/>
        <v>0</v>
      </c>
      <c r="K133" s="51"/>
      <c r="L133" s="45"/>
      <c r="M133" s="24">
        <f>SUM(K133:L133)</f>
        <v>0</v>
      </c>
      <c r="N133" s="56"/>
      <c r="O133" s="45"/>
      <c r="P133" s="24">
        <f t="shared" si="40"/>
        <v>0</v>
      </c>
      <c r="Q133" s="25">
        <f t="shared" si="41"/>
        <v>0</v>
      </c>
      <c r="R133" s="88"/>
    </row>
    <row r="134" spans="1:18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8"/>
    </row>
    <row r="135" spans="1:18" x14ac:dyDescent="0.3">
      <c r="A135" s="120" t="s">
        <v>113</v>
      </c>
      <c r="B135" s="121"/>
      <c r="C135" s="124" t="s">
        <v>114</v>
      </c>
      <c r="D135" s="126"/>
      <c r="E135" s="16">
        <f t="shared" ref="E135:I136" si="42">E137+E139+E141+E143+E145</f>
        <v>200371</v>
      </c>
      <c r="F135" s="17">
        <f t="shared" si="42"/>
        <v>68892</v>
      </c>
      <c r="G135" s="17">
        <f t="shared" si="42"/>
        <v>57226</v>
      </c>
      <c r="H135" s="17">
        <f t="shared" si="42"/>
        <v>3080</v>
      </c>
      <c r="I135" s="17">
        <f t="shared" si="42"/>
        <v>0</v>
      </c>
      <c r="J135" s="18">
        <f t="shared" ref="J135:J146" si="43">SUM(E135:I135)</f>
        <v>329569</v>
      </c>
      <c r="K135" s="16">
        <f>K137+K139+K141+K143+K145</f>
        <v>0</v>
      </c>
      <c r="L135" s="17">
        <f>L137+L139+L141+L143+L145</f>
        <v>0</v>
      </c>
      <c r="M135" s="19">
        <f t="shared" ref="M135:M146" si="44">SUM(K135:L135)</f>
        <v>0</v>
      </c>
      <c r="N135" s="52">
        <f>N137+N139+N141+N143+N145</f>
        <v>0</v>
      </c>
      <c r="O135" s="52">
        <f>O137+O139+O141+O143+O145</f>
        <v>0</v>
      </c>
      <c r="P135" s="19">
        <f t="shared" ref="P135:P146" si="45">SUM(N135:O135)</f>
        <v>0</v>
      </c>
      <c r="Q135" s="20">
        <f t="shared" ref="Q135:Q146" si="46">P135+M135+J135</f>
        <v>329569</v>
      </c>
      <c r="R135" s="88"/>
    </row>
    <row r="136" spans="1:18" ht="14.4" thickBot="1" x14ac:dyDescent="0.35">
      <c r="A136" s="122"/>
      <c r="B136" s="123"/>
      <c r="C136" s="125"/>
      <c r="D136" s="127"/>
      <c r="E136" s="21">
        <f t="shared" si="42"/>
        <v>0</v>
      </c>
      <c r="F136" s="22">
        <f t="shared" si="42"/>
        <v>0</v>
      </c>
      <c r="G136" s="22">
        <f t="shared" si="42"/>
        <v>0</v>
      </c>
      <c r="H136" s="22">
        <f t="shared" si="42"/>
        <v>0</v>
      </c>
      <c r="I136" s="22">
        <f t="shared" si="42"/>
        <v>0</v>
      </c>
      <c r="J136" s="23">
        <f t="shared" si="43"/>
        <v>0</v>
      </c>
      <c r="K136" s="21">
        <f>K138+K140+K142+K144+K146</f>
        <v>0</v>
      </c>
      <c r="L136" s="22">
        <f>L138+L140+L142+L144+L146</f>
        <v>0</v>
      </c>
      <c r="M136" s="24">
        <f t="shared" si="44"/>
        <v>0</v>
      </c>
      <c r="N136" s="53">
        <f>N138+N140+N142+N144+N146</f>
        <v>0</v>
      </c>
      <c r="O136" s="53">
        <f>O138+O140+O142+O144+O146</f>
        <v>0</v>
      </c>
      <c r="P136" s="24">
        <f t="shared" si="45"/>
        <v>0</v>
      </c>
      <c r="Q136" s="25">
        <f t="shared" si="46"/>
        <v>0</v>
      </c>
      <c r="R136" s="88"/>
    </row>
    <row r="137" spans="1:18" x14ac:dyDescent="0.3">
      <c r="A137" s="118" t="s">
        <v>115</v>
      </c>
      <c r="B137" s="116"/>
      <c r="C137" s="114" t="s">
        <v>116</v>
      </c>
      <c r="D137" s="49" t="s">
        <v>117</v>
      </c>
      <c r="E137" s="26">
        <v>184261</v>
      </c>
      <c r="F137" s="27">
        <v>63907</v>
      </c>
      <c r="G137" s="27">
        <v>50168</v>
      </c>
      <c r="H137" s="27">
        <v>2694</v>
      </c>
      <c r="I137" s="27">
        <v>0</v>
      </c>
      <c r="J137" s="29">
        <f t="shared" si="43"/>
        <v>301030</v>
      </c>
      <c r="K137" s="96">
        <v>0</v>
      </c>
      <c r="L137" s="27">
        <v>0</v>
      </c>
      <c r="M137" s="29">
        <f>SUM(K137:L137)</f>
        <v>0</v>
      </c>
      <c r="N137" s="54">
        <v>0</v>
      </c>
      <c r="O137" s="27">
        <v>0</v>
      </c>
      <c r="P137" s="29">
        <f t="shared" si="45"/>
        <v>0</v>
      </c>
      <c r="Q137" s="30">
        <f t="shared" si="46"/>
        <v>301030</v>
      </c>
      <c r="R137" s="88"/>
    </row>
    <row r="138" spans="1:18" x14ac:dyDescent="0.3">
      <c r="A138" s="128"/>
      <c r="B138" s="129"/>
      <c r="C138" s="119"/>
      <c r="D138" s="36"/>
      <c r="E138" s="42"/>
      <c r="F138" s="43"/>
      <c r="G138" s="43"/>
      <c r="H138" s="43"/>
      <c r="I138" s="43"/>
      <c r="J138" s="34">
        <f t="shared" si="43"/>
        <v>0</v>
      </c>
      <c r="K138" s="95"/>
      <c r="L138" s="43"/>
      <c r="M138" s="34">
        <f t="shared" si="44"/>
        <v>0</v>
      </c>
      <c r="N138" s="55"/>
      <c r="O138" s="43"/>
      <c r="P138" s="34">
        <f t="shared" si="45"/>
        <v>0</v>
      </c>
      <c r="Q138" s="35">
        <f t="shared" si="46"/>
        <v>0</v>
      </c>
      <c r="R138" s="88"/>
    </row>
    <row r="139" spans="1:18" x14ac:dyDescent="0.3">
      <c r="A139" s="117" t="s">
        <v>118</v>
      </c>
      <c r="B139" s="115"/>
      <c r="C139" s="113" t="s">
        <v>311</v>
      </c>
      <c r="D139" s="111"/>
      <c r="E139" s="37">
        <v>0</v>
      </c>
      <c r="F139" s="38">
        <v>0</v>
      </c>
      <c r="G139" s="38">
        <v>0</v>
      </c>
      <c r="H139" s="38">
        <v>37</v>
      </c>
      <c r="I139" s="38">
        <v>0</v>
      </c>
      <c r="J139" s="28">
        <f t="shared" si="43"/>
        <v>37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5"/>
        <v>0</v>
      </c>
      <c r="Q139" s="41">
        <f t="shared" si="46"/>
        <v>37</v>
      </c>
      <c r="R139" s="88"/>
    </row>
    <row r="140" spans="1:18" x14ac:dyDescent="0.3">
      <c r="A140" s="118"/>
      <c r="B140" s="116"/>
      <c r="C140" s="114"/>
      <c r="D140" s="112"/>
      <c r="E140" s="42"/>
      <c r="F140" s="43"/>
      <c r="G140" s="43"/>
      <c r="H140" s="43"/>
      <c r="I140" s="43"/>
      <c r="J140" s="33">
        <f t="shared" si="43"/>
        <v>0</v>
      </c>
      <c r="K140" s="42"/>
      <c r="L140" s="43"/>
      <c r="M140" s="34">
        <f t="shared" si="44"/>
        <v>0</v>
      </c>
      <c r="N140" s="55"/>
      <c r="O140" s="55"/>
      <c r="P140" s="34">
        <f t="shared" si="45"/>
        <v>0</v>
      </c>
      <c r="Q140" s="35">
        <f t="shared" si="46"/>
        <v>0</v>
      </c>
      <c r="R140" s="88"/>
    </row>
    <row r="141" spans="1:18" x14ac:dyDescent="0.3">
      <c r="A141" s="128" t="s">
        <v>119</v>
      </c>
      <c r="B141" s="129"/>
      <c r="C141" s="119" t="s">
        <v>290</v>
      </c>
      <c r="D141" s="13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6"/>
        <v>150</v>
      </c>
      <c r="R141" s="88"/>
    </row>
    <row r="142" spans="1:18" x14ac:dyDescent="0.3">
      <c r="A142" s="128"/>
      <c r="B142" s="129"/>
      <c r="C142" s="119"/>
      <c r="D142" s="130"/>
      <c r="E142" s="42"/>
      <c r="F142" s="43"/>
      <c r="G142" s="43"/>
      <c r="H142" s="43"/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6"/>
        <v>0</v>
      </c>
      <c r="R142" s="88"/>
    </row>
    <row r="143" spans="1:18" ht="13.8" hidden="1" customHeight="1" x14ac:dyDescent="0.3">
      <c r="A143" s="128" t="s">
        <v>120</v>
      </c>
      <c r="B143" s="129"/>
      <c r="C143" s="119" t="s">
        <v>289</v>
      </c>
      <c r="D143" s="5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3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5"/>
        <v>0</v>
      </c>
      <c r="Q143" s="41">
        <f t="shared" si="46"/>
        <v>0</v>
      </c>
      <c r="R143" s="88"/>
    </row>
    <row r="144" spans="1:18" hidden="1" x14ac:dyDescent="0.3">
      <c r="A144" s="128"/>
      <c r="B144" s="129"/>
      <c r="C144" s="119"/>
      <c r="D144" s="59"/>
      <c r="E144" s="42"/>
      <c r="F144" s="43"/>
      <c r="G144" s="43"/>
      <c r="H144" s="43"/>
      <c r="I144" s="43"/>
      <c r="J144" s="33">
        <f t="shared" si="43"/>
        <v>0</v>
      </c>
      <c r="K144" s="42"/>
      <c r="L144" s="43"/>
      <c r="M144" s="34">
        <f t="shared" si="44"/>
        <v>0</v>
      </c>
      <c r="N144" s="55"/>
      <c r="O144" s="55"/>
      <c r="P144" s="34">
        <f t="shared" si="45"/>
        <v>0</v>
      </c>
      <c r="Q144" s="35">
        <f t="shared" si="46"/>
        <v>0</v>
      </c>
      <c r="R144" s="88"/>
    </row>
    <row r="145" spans="1:19" x14ac:dyDescent="0.3">
      <c r="A145" s="128" t="s">
        <v>120</v>
      </c>
      <c r="B145" s="129"/>
      <c r="C145" s="119" t="s">
        <v>121</v>
      </c>
      <c r="D145" s="59" t="s">
        <v>122</v>
      </c>
      <c r="E145" s="94">
        <v>16110</v>
      </c>
      <c r="F145" s="97">
        <v>4985</v>
      </c>
      <c r="G145" s="97">
        <v>7058</v>
      </c>
      <c r="H145" s="97">
        <v>199</v>
      </c>
      <c r="I145" s="38">
        <v>0</v>
      </c>
      <c r="J145" s="28">
        <f t="shared" si="43"/>
        <v>28352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5"/>
        <v>0</v>
      </c>
      <c r="Q145" s="41">
        <f t="shared" si="46"/>
        <v>28352</v>
      </c>
      <c r="R145" s="88"/>
    </row>
    <row r="146" spans="1:19" ht="14.4" thickBot="1" x14ac:dyDescent="0.35">
      <c r="A146" s="133"/>
      <c r="B146" s="134"/>
      <c r="C146" s="135"/>
      <c r="D146" s="60"/>
      <c r="E146" s="51"/>
      <c r="F146" s="45"/>
      <c r="G146" s="45"/>
      <c r="H146" s="45"/>
      <c r="I146" s="45"/>
      <c r="J146" s="23">
        <f t="shared" si="43"/>
        <v>0</v>
      </c>
      <c r="K146" s="51"/>
      <c r="L146" s="45"/>
      <c r="M146" s="24">
        <f t="shared" si="44"/>
        <v>0</v>
      </c>
      <c r="N146" s="56"/>
      <c r="O146" s="56"/>
      <c r="P146" s="24">
        <f t="shared" si="45"/>
        <v>0</v>
      </c>
      <c r="Q146" s="25">
        <f t="shared" si="46"/>
        <v>0</v>
      </c>
      <c r="R146" s="88"/>
    </row>
    <row r="147" spans="1:19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8"/>
    </row>
    <row r="148" spans="1:19" x14ac:dyDescent="0.3">
      <c r="A148" s="120" t="s">
        <v>123</v>
      </c>
      <c r="B148" s="121"/>
      <c r="C148" s="124" t="s">
        <v>124</v>
      </c>
      <c r="D148" s="131"/>
      <c r="E148" s="16">
        <f t="shared" ref="E148:H149" si="47">E150+E152+E154+E156</f>
        <v>0</v>
      </c>
      <c r="F148" s="17">
        <f t="shared" si="47"/>
        <v>0</v>
      </c>
      <c r="G148" s="17">
        <f t="shared" si="47"/>
        <v>0</v>
      </c>
      <c r="H148" s="17">
        <f t="shared" si="47"/>
        <v>182755</v>
      </c>
      <c r="I148" s="17">
        <f>I150+I152+I154+I156</f>
        <v>0</v>
      </c>
      <c r="J148" s="19">
        <f>SUM(E148:I148)</f>
        <v>182755</v>
      </c>
      <c r="K148" s="52">
        <f>K150+K152+K154+K156</f>
        <v>0</v>
      </c>
      <c r="L148" s="17">
        <f>L150+L152+L154+L156</f>
        <v>0</v>
      </c>
      <c r="M148" s="19">
        <f t="shared" ref="M148:M157" si="48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9">SUM(N148:O148)</f>
        <v>0</v>
      </c>
      <c r="Q148" s="20">
        <f>P148+M148+J148</f>
        <v>182755</v>
      </c>
      <c r="R148" s="88"/>
    </row>
    <row r="149" spans="1:19" ht="14.4" thickBot="1" x14ac:dyDescent="0.35">
      <c r="A149" s="122"/>
      <c r="B149" s="123"/>
      <c r="C149" s="125"/>
      <c r="D149" s="132"/>
      <c r="E149" s="21">
        <f t="shared" si="47"/>
        <v>0</v>
      </c>
      <c r="F149" s="22">
        <f t="shared" si="47"/>
        <v>0</v>
      </c>
      <c r="G149" s="22">
        <f t="shared" si="47"/>
        <v>0</v>
      </c>
      <c r="H149" s="22">
        <f t="shared" si="47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48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  <c r="R149" s="88"/>
    </row>
    <row r="150" spans="1:19" x14ac:dyDescent="0.3">
      <c r="A150" s="136" t="s">
        <v>125</v>
      </c>
      <c r="B150" s="137"/>
      <c r="C150" s="138" t="s">
        <v>126</v>
      </c>
      <c r="D150" s="102" t="s">
        <v>127</v>
      </c>
      <c r="E150" s="16">
        <v>0</v>
      </c>
      <c r="F150" s="17">
        <v>0</v>
      </c>
      <c r="G150" s="17">
        <v>0</v>
      </c>
      <c r="H150" s="17">
        <v>162955</v>
      </c>
      <c r="I150" s="17">
        <v>0</v>
      </c>
      <c r="J150" s="19">
        <f t="shared" ref="J150:J157" si="50">SUM(E150:I150)</f>
        <v>162955</v>
      </c>
      <c r="K150" s="52">
        <v>0</v>
      </c>
      <c r="L150" s="17">
        <v>0</v>
      </c>
      <c r="M150" s="19">
        <f t="shared" si="48"/>
        <v>0</v>
      </c>
      <c r="N150" s="52">
        <v>0</v>
      </c>
      <c r="O150" s="17">
        <v>0</v>
      </c>
      <c r="P150" s="19">
        <f t="shared" si="49"/>
        <v>0</v>
      </c>
      <c r="Q150" s="20">
        <f t="shared" ref="Q150:Q157" si="51">P150+M150+J150</f>
        <v>162955</v>
      </c>
      <c r="R150" s="136" t="s">
        <v>125</v>
      </c>
      <c r="S150" s="104">
        <f>Q150+Q152</f>
        <v>165255</v>
      </c>
    </row>
    <row r="151" spans="1:19" x14ac:dyDescent="0.3">
      <c r="A151" s="128"/>
      <c r="B151" s="129"/>
      <c r="C151" s="119"/>
      <c r="D151" s="59"/>
      <c r="E151" s="42"/>
      <c r="F151" s="43"/>
      <c r="G151" s="43"/>
      <c r="H151" s="43"/>
      <c r="I151" s="43"/>
      <c r="J151" s="34">
        <f t="shared" si="50"/>
        <v>0</v>
      </c>
      <c r="K151" s="55"/>
      <c r="L151" s="43"/>
      <c r="M151" s="34">
        <f t="shared" si="48"/>
        <v>0</v>
      </c>
      <c r="N151" s="55"/>
      <c r="O151" s="43"/>
      <c r="P151" s="34">
        <f t="shared" si="49"/>
        <v>0</v>
      </c>
      <c r="Q151" s="35">
        <f t="shared" si="51"/>
        <v>0</v>
      </c>
      <c r="R151" s="128"/>
      <c r="S151" s="105">
        <f>Q151+Q153</f>
        <v>0</v>
      </c>
    </row>
    <row r="152" spans="1:19" x14ac:dyDescent="0.3">
      <c r="A152" s="128" t="s">
        <v>125</v>
      </c>
      <c r="B152" s="129"/>
      <c r="C152" s="119" t="s">
        <v>128</v>
      </c>
      <c r="D152" s="59" t="s">
        <v>23</v>
      </c>
      <c r="E152" s="37">
        <v>0</v>
      </c>
      <c r="F152" s="38">
        <v>0</v>
      </c>
      <c r="G152" s="38">
        <v>0</v>
      </c>
      <c r="H152" s="38">
        <v>2300</v>
      </c>
      <c r="I152" s="38">
        <v>0</v>
      </c>
      <c r="J152" s="29">
        <f t="shared" si="50"/>
        <v>2300</v>
      </c>
      <c r="K152" s="44">
        <v>0</v>
      </c>
      <c r="L152" s="38">
        <v>0</v>
      </c>
      <c r="M152" s="40">
        <f t="shared" si="48"/>
        <v>0</v>
      </c>
      <c r="N152" s="44">
        <v>0</v>
      </c>
      <c r="O152" s="38">
        <v>0</v>
      </c>
      <c r="P152" s="40">
        <f t="shared" si="49"/>
        <v>0</v>
      </c>
      <c r="Q152" s="41">
        <f t="shared" si="51"/>
        <v>2300</v>
      </c>
      <c r="R152" s="88"/>
    </row>
    <row r="153" spans="1:19" x14ac:dyDescent="0.3">
      <c r="A153" s="128"/>
      <c r="B153" s="129"/>
      <c r="C153" s="119"/>
      <c r="D153" s="59"/>
      <c r="E153" s="42"/>
      <c r="F153" s="43"/>
      <c r="G153" s="43"/>
      <c r="H153" s="43"/>
      <c r="I153" s="43"/>
      <c r="J153" s="34">
        <f t="shared" si="50"/>
        <v>0</v>
      </c>
      <c r="K153" s="55"/>
      <c r="L153" s="43"/>
      <c r="M153" s="34">
        <f t="shared" si="48"/>
        <v>0</v>
      </c>
      <c r="N153" s="55"/>
      <c r="O153" s="43"/>
      <c r="P153" s="34">
        <f t="shared" si="49"/>
        <v>0</v>
      </c>
      <c r="Q153" s="35">
        <f t="shared" si="51"/>
        <v>0</v>
      </c>
      <c r="R153" s="88"/>
    </row>
    <row r="154" spans="1:19" x14ac:dyDescent="0.3">
      <c r="A154" s="128" t="s">
        <v>129</v>
      </c>
      <c r="B154" s="129"/>
      <c r="C154" s="119" t="s">
        <v>130</v>
      </c>
      <c r="D154" s="59" t="s">
        <v>127</v>
      </c>
      <c r="E154" s="37">
        <v>0</v>
      </c>
      <c r="F154" s="38">
        <v>0</v>
      </c>
      <c r="G154" s="38">
        <v>0</v>
      </c>
      <c r="H154" s="38">
        <v>17500</v>
      </c>
      <c r="I154" s="38">
        <v>0</v>
      </c>
      <c r="J154" s="29">
        <f>SUM(E154:I154)</f>
        <v>17500</v>
      </c>
      <c r="K154" s="44">
        <v>0</v>
      </c>
      <c r="L154" s="38">
        <v>0</v>
      </c>
      <c r="M154" s="40">
        <f t="shared" si="48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17500</v>
      </c>
      <c r="R154" s="88"/>
    </row>
    <row r="155" spans="1:19" ht="14.4" thickBot="1" x14ac:dyDescent="0.35">
      <c r="A155" s="133"/>
      <c r="B155" s="134"/>
      <c r="C155" s="135"/>
      <c r="D155" s="60"/>
      <c r="E155" s="51"/>
      <c r="F155" s="45"/>
      <c r="G155" s="45"/>
      <c r="H155" s="45"/>
      <c r="I155" s="45"/>
      <c r="J155" s="24">
        <f>SUM(E155:I155)</f>
        <v>0</v>
      </c>
      <c r="K155" s="56"/>
      <c r="L155" s="45"/>
      <c r="M155" s="24">
        <f t="shared" si="48"/>
        <v>0</v>
      </c>
      <c r="N155" s="56"/>
      <c r="O155" s="45"/>
      <c r="P155" s="24">
        <f>SUM(N155:O155)</f>
        <v>0</v>
      </c>
      <c r="Q155" s="25">
        <f>P155+M155+J155</f>
        <v>0</v>
      </c>
      <c r="R155" s="88"/>
    </row>
    <row r="156" spans="1:19" hidden="1" x14ac:dyDescent="0.3">
      <c r="A156" s="118" t="s">
        <v>131</v>
      </c>
      <c r="B156" s="116"/>
      <c r="C156" s="114" t="s">
        <v>132</v>
      </c>
      <c r="D156" s="58" t="s">
        <v>127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50"/>
        <v>0</v>
      </c>
      <c r="K156" s="54">
        <v>0</v>
      </c>
      <c r="L156" s="27">
        <v>0</v>
      </c>
      <c r="M156" s="29">
        <f t="shared" si="48"/>
        <v>0</v>
      </c>
      <c r="N156" s="54">
        <v>0</v>
      </c>
      <c r="O156" s="27">
        <v>0</v>
      </c>
      <c r="P156" s="29">
        <f t="shared" si="49"/>
        <v>0</v>
      </c>
      <c r="Q156" s="30">
        <f t="shared" si="51"/>
        <v>0</v>
      </c>
      <c r="R156" s="88"/>
    </row>
    <row r="157" spans="1:19" ht="14.4" hidden="1" thickBot="1" x14ac:dyDescent="0.35">
      <c r="A157" s="133"/>
      <c r="B157" s="134"/>
      <c r="C157" s="135"/>
      <c r="D157" s="60"/>
      <c r="E157" s="51"/>
      <c r="F157" s="45"/>
      <c r="G157" s="45"/>
      <c r="H157" s="45"/>
      <c r="I157" s="45"/>
      <c r="J157" s="24">
        <f t="shared" si="50"/>
        <v>0</v>
      </c>
      <c r="K157" s="56"/>
      <c r="L157" s="45"/>
      <c r="M157" s="24">
        <f t="shared" si="48"/>
        <v>0</v>
      </c>
      <c r="N157" s="56"/>
      <c r="O157" s="45"/>
      <c r="P157" s="24">
        <f t="shared" si="49"/>
        <v>0</v>
      </c>
      <c r="Q157" s="25">
        <f t="shared" si="51"/>
        <v>0</v>
      </c>
      <c r="R157" s="88"/>
    </row>
    <row r="158" spans="1:19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8"/>
    </row>
    <row r="159" spans="1:19" x14ac:dyDescent="0.3">
      <c r="A159" s="120" t="s">
        <v>133</v>
      </c>
      <c r="B159" s="121"/>
      <c r="C159" s="124" t="s">
        <v>134</v>
      </c>
      <c r="D159" s="126"/>
      <c r="E159" s="16">
        <f>E161+E163+E165+E167+E169+E171+E173+E175+E177+E179+E181+E183+E185+E187+E189+E191</f>
        <v>0</v>
      </c>
      <c r="F159" s="17">
        <f t="shared" ref="F159:I159" si="52">F161+F163+F165+F167+F169+F171+F173+F175+F177+F179+F181+F183+F185+F187+F189+F191</f>
        <v>1213</v>
      </c>
      <c r="G159" s="17">
        <f t="shared" si="52"/>
        <v>114590</v>
      </c>
      <c r="H159" s="17">
        <f t="shared" si="52"/>
        <v>0</v>
      </c>
      <c r="I159" s="17">
        <f t="shared" si="52"/>
        <v>0</v>
      </c>
      <c r="J159" s="19">
        <f t="shared" ref="J159" si="53">SUM(E159:I159)</f>
        <v>115803</v>
      </c>
      <c r="K159" s="52">
        <f t="shared" ref="K159:L160" si="54">K161+K163+K165+K167+K169+K171+K173+K175+K177+K179+K181+K183+K185+K187+K189+K191</f>
        <v>0</v>
      </c>
      <c r="L159" s="17">
        <f t="shared" si="54"/>
        <v>0</v>
      </c>
      <c r="M159" s="19">
        <f t="shared" ref="M159:M192" si="55">SUM(K159:L159)</f>
        <v>0</v>
      </c>
      <c r="N159" s="52">
        <f t="shared" ref="N159:O160" si="56">N161+N163+N165+N167+N169+N171+N173+N175+N177+N179+N181+N183+N185+N187+N189+N191</f>
        <v>0</v>
      </c>
      <c r="O159" s="17">
        <f t="shared" si="56"/>
        <v>0</v>
      </c>
      <c r="P159" s="19">
        <f>SUM(N159:O159)</f>
        <v>0</v>
      </c>
      <c r="Q159" s="20">
        <f>P159+M159+J159</f>
        <v>115803</v>
      </c>
      <c r="R159" s="88"/>
    </row>
    <row r="160" spans="1:19" ht="14.4" thickBot="1" x14ac:dyDescent="0.35">
      <c r="A160" s="122"/>
      <c r="B160" s="123"/>
      <c r="C160" s="125"/>
      <c r="D160" s="127"/>
      <c r="E160" s="21">
        <f t="shared" ref="E160:I160" si="57">E162+E164+E166+E168+E170+E172+E174+E176+E178+E180+E182+E184+E186+E188+E190+E192</f>
        <v>0</v>
      </c>
      <c r="F160" s="22">
        <f t="shared" si="57"/>
        <v>0</v>
      </c>
      <c r="G160" s="22">
        <f t="shared" si="57"/>
        <v>0</v>
      </c>
      <c r="H160" s="22">
        <f t="shared" si="57"/>
        <v>0</v>
      </c>
      <c r="I160" s="22">
        <f t="shared" si="57"/>
        <v>0</v>
      </c>
      <c r="J160" s="24">
        <f>SUM(E160:I160)</f>
        <v>0</v>
      </c>
      <c r="K160" s="53">
        <f t="shared" si="54"/>
        <v>0</v>
      </c>
      <c r="L160" s="22">
        <f t="shared" si="54"/>
        <v>0</v>
      </c>
      <c r="M160" s="24">
        <f t="shared" si="55"/>
        <v>0</v>
      </c>
      <c r="N160" s="53">
        <f t="shared" si="56"/>
        <v>0</v>
      </c>
      <c r="O160" s="22">
        <f t="shared" si="56"/>
        <v>0</v>
      </c>
      <c r="P160" s="24">
        <f t="shared" ref="P160:P178" si="58">SUM(N160:O160)</f>
        <v>0</v>
      </c>
      <c r="Q160" s="25">
        <f>P160+M160+J160</f>
        <v>0</v>
      </c>
      <c r="R160" s="88"/>
    </row>
    <row r="161" spans="1:19" x14ac:dyDescent="0.3">
      <c r="A161" s="118" t="s">
        <v>135</v>
      </c>
      <c r="B161" s="116"/>
      <c r="C161" s="114" t="s">
        <v>252</v>
      </c>
      <c r="D161" s="49" t="s">
        <v>21</v>
      </c>
      <c r="E161" s="26">
        <v>0</v>
      </c>
      <c r="F161" s="27">
        <v>1213</v>
      </c>
      <c r="G161" s="27">
        <v>0</v>
      </c>
      <c r="H161" s="27">
        <v>0</v>
      </c>
      <c r="I161" s="27">
        <v>0</v>
      </c>
      <c r="J161" s="29">
        <f t="shared" ref="J161:J192" si="59">SUM(E161:I161)</f>
        <v>1213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8"/>
        <v>0</v>
      </c>
      <c r="Q161" s="30">
        <f t="shared" ref="Q161:Q192" si="60">P161+M161+J161</f>
        <v>1213</v>
      </c>
      <c r="R161" s="118" t="s">
        <v>135</v>
      </c>
      <c r="S161" s="104">
        <f>Q161+Q163+Q165+Q167+Q169+Q171+Q173+Q175+Q177+Q179+Q181+Q183+Q185+Q187</f>
        <v>100603</v>
      </c>
    </row>
    <row r="162" spans="1:19" x14ac:dyDescent="0.3">
      <c r="A162" s="128"/>
      <c r="B162" s="129"/>
      <c r="C162" s="119"/>
      <c r="D162" s="36"/>
      <c r="E162" s="42"/>
      <c r="F162" s="43"/>
      <c r="G162" s="43"/>
      <c r="H162" s="43"/>
      <c r="I162" s="43"/>
      <c r="J162" s="34">
        <f t="shared" si="59"/>
        <v>0</v>
      </c>
      <c r="K162" s="42"/>
      <c r="L162" s="43"/>
      <c r="M162" s="34">
        <f t="shared" si="55"/>
        <v>0</v>
      </c>
      <c r="N162" s="55"/>
      <c r="O162" s="43"/>
      <c r="P162" s="34">
        <f t="shared" si="58"/>
        <v>0</v>
      </c>
      <c r="Q162" s="35">
        <f t="shared" si="60"/>
        <v>0</v>
      </c>
      <c r="R162" s="128"/>
      <c r="S162" s="105">
        <f>Q162+Q164+Q166+Q168+Q170+Q172+Q174+Q176+Q178+Q180+Q182+Q184+Q186+Q188</f>
        <v>0</v>
      </c>
    </row>
    <row r="163" spans="1:19" x14ac:dyDescent="0.3">
      <c r="A163" s="128" t="s">
        <v>135</v>
      </c>
      <c r="B163" s="129"/>
      <c r="C163" s="119" t="s">
        <v>253</v>
      </c>
      <c r="D163" s="36" t="s">
        <v>23</v>
      </c>
      <c r="E163" s="37">
        <v>0</v>
      </c>
      <c r="F163" s="38">
        <v>0</v>
      </c>
      <c r="G163" s="38">
        <v>43550</v>
      </c>
      <c r="H163" s="38">
        <v>0</v>
      </c>
      <c r="I163" s="38">
        <v>0</v>
      </c>
      <c r="J163" s="29">
        <f t="shared" si="59"/>
        <v>43550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8"/>
        <v>0</v>
      </c>
      <c r="Q163" s="41">
        <f t="shared" si="60"/>
        <v>43550</v>
      </c>
      <c r="R163" s="88"/>
    </row>
    <row r="164" spans="1:19" x14ac:dyDescent="0.3">
      <c r="A164" s="128"/>
      <c r="B164" s="129"/>
      <c r="C164" s="119"/>
      <c r="D164" s="36"/>
      <c r="E164" s="42"/>
      <c r="F164" s="43"/>
      <c r="G164" s="43"/>
      <c r="H164" s="43"/>
      <c r="I164" s="43"/>
      <c r="J164" s="34">
        <f t="shared" si="59"/>
        <v>0</v>
      </c>
      <c r="K164" s="55"/>
      <c r="L164" s="43"/>
      <c r="M164" s="34">
        <f t="shared" si="55"/>
        <v>0</v>
      </c>
      <c r="N164" s="55"/>
      <c r="O164" s="43"/>
      <c r="P164" s="34">
        <f t="shared" si="58"/>
        <v>0</v>
      </c>
      <c r="Q164" s="35">
        <f t="shared" si="60"/>
        <v>0</v>
      </c>
      <c r="R164" s="88"/>
    </row>
    <row r="165" spans="1:19" x14ac:dyDescent="0.3">
      <c r="A165" s="128" t="s">
        <v>135</v>
      </c>
      <c r="B165" s="129"/>
      <c r="C165" s="119" t="s">
        <v>254</v>
      </c>
      <c r="D165" s="130"/>
      <c r="E165" s="37">
        <v>0</v>
      </c>
      <c r="F165" s="38">
        <v>0</v>
      </c>
      <c r="G165" s="38">
        <v>1000</v>
      </c>
      <c r="H165" s="38">
        <v>0</v>
      </c>
      <c r="I165" s="38">
        <v>0</v>
      </c>
      <c r="J165" s="29">
        <f t="shared" si="59"/>
        <v>1000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8"/>
        <v>0</v>
      </c>
      <c r="Q165" s="41">
        <f t="shared" si="60"/>
        <v>1000</v>
      </c>
      <c r="R165" s="88"/>
    </row>
    <row r="166" spans="1:19" x14ac:dyDescent="0.3">
      <c r="A166" s="128"/>
      <c r="B166" s="129"/>
      <c r="C166" s="119"/>
      <c r="D166" s="130"/>
      <c r="E166" s="42"/>
      <c r="F166" s="43"/>
      <c r="G166" s="43"/>
      <c r="H166" s="43"/>
      <c r="I166" s="43"/>
      <c r="J166" s="34">
        <f t="shared" si="59"/>
        <v>0</v>
      </c>
      <c r="K166" s="55"/>
      <c r="L166" s="43"/>
      <c r="M166" s="34">
        <f t="shared" si="55"/>
        <v>0</v>
      </c>
      <c r="N166" s="55"/>
      <c r="O166" s="43"/>
      <c r="P166" s="34">
        <f t="shared" si="58"/>
        <v>0</v>
      </c>
      <c r="Q166" s="35">
        <f t="shared" si="60"/>
        <v>0</v>
      </c>
      <c r="R166" s="88"/>
    </row>
    <row r="167" spans="1:19" x14ac:dyDescent="0.3">
      <c r="A167" s="128" t="s">
        <v>135</v>
      </c>
      <c r="B167" s="129"/>
      <c r="C167" s="119" t="s">
        <v>291</v>
      </c>
      <c r="D167" s="130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59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0"/>
        <v>1500</v>
      </c>
      <c r="R167" s="88"/>
    </row>
    <row r="168" spans="1:19" x14ac:dyDescent="0.3">
      <c r="A168" s="128"/>
      <c r="B168" s="129"/>
      <c r="C168" s="119"/>
      <c r="D168" s="130"/>
      <c r="E168" s="42"/>
      <c r="F168" s="43"/>
      <c r="G168" s="43"/>
      <c r="H168" s="43"/>
      <c r="I168" s="43"/>
      <c r="J168" s="34">
        <f t="shared" si="59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60"/>
        <v>0</v>
      </c>
      <c r="R168" s="88"/>
    </row>
    <row r="169" spans="1:19" x14ac:dyDescent="0.3">
      <c r="A169" s="128" t="s">
        <v>135</v>
      </c>
      <c r="B169" s="129"/>
      <c r="C169" s="119" t="s">
        <v>312</v>
      </c>
      <c r="D169" s="13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9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0"/>
        <v>2500</v>
      </c>
      <c r="R169" s="88"/>
    </row>
    <row r="170" spans="1:19" x14ac:dyDescent="0.3">
      <c r="A170" s="128"/>
      <c r="B170" s="129"/>
      <c r="C170" s="119"/>
      <c r="D170" s="130"/>
      <c r="E170" s="42"/>
      <c r="F170" s="43"/>
      <c r="G170" s="43"/>
      <c r="H170" s="43"/>
      <c r="I170" s="43"/>
      <c r="J170" s="34">
        <f t="shared" si="59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0"/>
        <v>0</v>
      </c>
      <c r="R170" s="88"/>
    </row>
    <row r="171" spans="1:19" x14ac:dyDescent="0.3">
      <c r="A171" s="128" t="s">
        <v>135</v>
      </c>
      <c r="B171" s="129"/>
      <c r="C171" s="119" t="s">
        <v>313</v>
      </c>
      <c r="D171" s="130"/>
      <c r="E171" s="37">
        <v>0</v>
      </c>
      <c r="F171" s="38">
        <v>0</v>
      </c>
      <c r="G171" s="97">
        <v>2000</v>
      </c>
      <c r="H171" s="38">
        <v>0</v>
      </c>
      <c r="I171" s="38">
        <v>0</v>
      </c>
      <c r="J171" s="29">
        <f t="shared" si="59"/>
        <v>2000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58"/>
        <v>0</v>
      </c>
      <c r="Q171" s="41">
        <f t="shared" si="60"/>
        <v>2000</v>
      </c>
      <c r="R171" s="88"/>
    </row>
    <row r="172" spans="1:19" x14ac:dyDescent="0.3">
      <c r="A172" s="128"/>
      <c r="B172" s="129"/>
      <c r="C172" s="119"/>
      <c r="D172" s="130"/>
      <c r="E172" s="42"/>
      <c r="F172" s="43"/>
      <c r="G172" s="43"/>
      <c r="H172" s="43"/>
      <c r="I172" s="43"/>
      <c r="J172" s="34">
        <f t="shared" si="59"/>
        <v>0</v>
      </c>
      <c r="K172" s="55"/>
      <c r="L172" s="43"/>
      <c r="M172" s="34">
        <f t="shared" si="55"/>
        <v>0</v>
      </c>
      <c r="N172" s="55"/>
      <c r="O172" s="43"/>
      <c r="P172" s="34">
        <f t="shared" si="58"/>
        <v>0</v>
      </c>
      <c r="Q172" s="35">
        <f t="shared" si="60"/>
        <v>0</v>
      </c>
      <c r="R172" s="88"/>
    </row>
    <row r="173" spans="1:19" x14ac:dyDescent="0.3">
      <c r="A173" s="128" t="s">
        <v>135</v>
      </c>
      <c r="B173" s="129"/>
      <c r="C173" s="119" t="s">
        <v>316</v>
      </c>
      <c r="D173" s="130"/>
      <c r="E173" s="37">
        <v>0</v>
      </c>
      <c r="F173" s="38">
        <v>0</v>
      </c>
      <c r="G173" s="97">
        <v>3000</v>
      </c>
      <c r="H173" s="38">
        <v>0</v>
      </c>
      <c r="I173" s="38">
        <v>0</v>
      </c>
      <c r="J173" s="29">
        <f t="shared" si="59"/>
        <v>3000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8"/>
        <v>0</v>
      </c>
      <c r="Q173" s="41">
        <f t="shared" si="60"/>
        <v>3000</v>
      </c>
      <c r="R173" s="88"/>
    </row>
    <row r="174" spans="1:19" x14ac:dyDescent="0.3">
      <c r="A174" s="128"/>
      <c r="B174" s="129"/>
      <c r="C174" s="119"/>
      <c r="D174" s="130"/>
      <c r="E174" s="42"/>
      <c r="F174" s="43"/>
      <c r="G174" s="43"/>
      <c r="H174" s="43"/>
      <c r="I174" s="43"/>
      <c r="J174" s="34">
        <f t="shared" si="59"/>
        <v>0</v>
      </c>
      <c r="K174" s="55"/>
      <c r="L174" s="43"/>
      <c r="M174" s="34">
        <f t="shared" ref="M174" si="61">SUM(K174:L174)</f>
        <v>0</v>
      </c>
      <c r="N174" s="55"/>
      <c r="O174" s="43"/>
      <c r="P174" s="34">
        <f t="shared" si="58"/>
        <v>0</v>
      </c>
      <c r="Q174" s="35">
        <f t="shared" si="60"/>
        <v>0</v>
      </c>
      <c r="R174" s="88"/>
    </row>
    <row r="175" spans="1:19" x14ac:dyDescent="0.3">
      <c r="A175" s="128" t="s">
        <v>135</v>
      </c>
      <c r="B175" s="129"/>
      <c r="C175" s="119" t="s">
        <v>317</v>
      </c>
      <c r="D175" s="130"/>
      <c r="E175" s="37">
        <v>0</v>
      </c>
      <c r="F175" s="38">
        <v>0</v>
      </c>
      <c r="G175" s="97">
        <v>1000</v>
      </c>
      <c r="H175" s="38">
        <v>0</v>
      </c>
      <c r="I175" s="38">
        <v>0</v>
      </c>
      <c r="J175" s="29">
        <f t="shared" ref="J175:J176" si="62">SUM(E175:I175)</f>
        <v>1000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76" si="63">SUM(N175:O175)</f>
        <v>0</v>
      </c>
      <c r="Q175" s="41">
        <f t="shared" si="60"/>
        <v>1000</v>
      </c>
      <c r="R175" s="88"/>
    </row>
    <row r="176" spans="1:19" x14ac:dyDescent="0.3">
      <c r="A176" s="128"/>
      <c r="B176" s="129"/>
      <c r="C176" s="119"/>
      <c r="D176" s="130"/>
      <c r="E176" s="42"/>
      <c r="F176" s="43"/>
      <c r="G176" s="43"/>
      <c r="H176" s="43"/>
      <c r="I176" s="43"/>
      <c r="J176" s="34">
        <f t="shared" si="62"/>
        <v>0</v>
      </c>
      <c r="K176" s="55"/>
      <c r="L176" s="43"/>
      <c r="M176" s="34">
        <f t="shared" ref="M176" si="64">SUM(K176:L176)</f>
        <v>0</v>
      </c>
      <c r="N176" s="55"/>
      <c r="O176" s="43"/>
      <c r="P176" s="34">
        <f t="shared" si="63"/>
        <v>0</v>
      </c>
      <c r="Q176" s="35">
        <f t="shared" si="60"/>
        <v>0</v>
      </c>
      <c r="R176" s="88"/>
    </row>
    <row r="177" spans="1:19" x14ac:dyDescent="0.3">
      <c r="A177" s="128" t="s">
        <v>135</v>
      </c>
      <c r="B177" s="129"/>
      <c r="C177" s="119" t="s">
        <v>314</v>
      </c>
      <c r="D177" s="130"/>
      <c r="E177" s="37">
        <v>0</v>
      </c>
      <c r="F177" s="38">
        <v>0</v>
      </c>
      <c r="G177" s="38">
        <v>36400</v>
      </c>
      <c r="H177" s="38">
        <v>0</v>
      </c>
      <c r="I177" s="38">
        <v>0</v>
      </c>
      <c r="J177" s="29">
        <f t="shared" si="59"/>
        <v>36400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8"/>
        <v>0</v>
      </c>
      <c r="Q177" s="41">
        <f t="shared" si="60"/>
        <v>36400</v>
      </c>
      <c r="R177" s="88"/>
    </row>
    <row r="178" spans="1:19" x14ac:dyDescent="0.3">
      <c r="A178" s="128"/>
      <c r="B178" s="129"/>
      <c r="C178" s="119"/>
      <c r="D178" s="130"/>
      <c r="E178" s="42"/>
      <c r="F178" s="43"/>
      <c r="G178" s="43"/>
      <c r="H178" s="43"/>
      <c r="I178" s="43"/>
      <c r="J178" s="34">
        <f t="shared" si="59"/>
        <v>0</v>
      </c>
      <c r="K178" s="55"/>
      <c r="L178" s="43"/>
      <c r="M178" s="34">
        <f t="shared" si="55"/>
        <v>0</v>
      </c>
      <c r="N178" s="55"/>
      <c r="O178" s="43"/>
      <c r="P178" s="34">
        <f t="shared" si="58"/>
        <v>0</v>
      </c>
      <c r="Q178" s="35">
        <f t="shared" si="60"/>
        <v>0</v>
      </c>
      <c r="R178" s="88"/>
    </row>
    <row r="179" spans="1:19" x14ac:dyDescent="0.3">
      <c r="A179" s="128" t="s">
        <v>135</v>
      </c>
      <c r="B179" s="129"/>
      <c r="C179" s="119" t="s">
        <v>256</v>
      </c>
      <c r="D179" s="130"/>
      <c r="E179" s="37">
        <v>0</v>
      </c>
      <c r="F179" s="38">
        <v>0</v>
      </c>
      <c r="G179" s="38">
        <v>3500</v>
      </c>
      <c r="H179" s="38">
        <v>0</v>
      </c>
      <c r="I179" s="38">
        <v>0</v>
      </c>
      <c r="J179" s="29">
        <f t="shared" ref="J179:J180" si="65">SUM(E179:I179)</f>
        <v>3500</v>
      </c>
      <c r="K179" s="44">
        <v>0</v>
      </c>
      <c r="L179" s="38">
        <v>0</v>
      </c>
      <c r="M179" s="40">
        <f t="shared" ref="M179:M180" si="66">SUM(K179:L179)</f>
        <v>0</v>
      </c>
      <c r="N179" s="44">
        <v>0</v>
      </c>
      <c r="O179" s="38">
        <v>0</v>
      </c>
      <c r="P179" s="40">
        <f t="shared" ref="P179:P192" si="67">SUM(N179:O179)</f>
        <v>0</v>
      </c>
      <c r="Q179" s="41">
        <f t="shared" si="60"/>
        <v>3500</v>
      </c>
      <c r="R179" s="88"/>
    </row>
    <row r="180" spans="1:19" x14ac:dyDescent="0.3">
      <c r="A180" s="128"/>
      <c r="B180" s="129"/>
      <c r="C180" s="119"/>
      <c r="D180" s="130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6"/>
        <v>0</v>
      </c>
      <c r="N180" s="55"/>
      <c r="O180" s="43"/>
      <c r="P180" s="34">
        <f t="shared" si="67"/>
        <v>0</v>
      </c>
      <c r="Q180" s="35">
        <f t="shared" si="60"/>
        <v>0</v>
      </c>
      <c r="R180" s="88"/>
    </row>
    <row r="181" spans="1:19" x14ac:dyDescent="0.3">
      <c r="A181" s="128" t="s">
        <v>135</v>
      </c>
      <c r="B181" s="129"/>
      <c r="C181" s="119" t="s">
        <v>212</v>
      </c>
      <c r="D181" s="130"/>
      <c r="E181" s="37">
        <v>0</v>
      </c>
      <c r="F181" s="38">
        <v>0</v>
      </c>
      <c r="G181" s="38">
        <v>150</v>
      </c>
      <c r="H181" s="38">
        <v>0</v>
      </c>
      <c r="I181" s="38">
        <v>0</v>
      </c>
      <c r="J181" s="29">
        <f>SUM(E181:I181)</f>
        <v>150</v>
      </c>
      <c r="K181" s="44">
        <v>0</v>
      </c>
      <c r="L181" s="38">
        <v>0</v>
      </c>
      <c r="M181" s="40">
        <f>SUM(K181:L181)</f>
        <v>0</v>
      </c>
      <c r="N181" s="44">
        <v>0</v>
      </c>
      <c r="O181" s="38">
        <v>0</v>
      </c>
      <c r="P181" s="40">
        <f t="shared" si="67"/>
        <v>0</v>
      </c>
      <c r="Q181" s="41">
        <f t="shared" si="60"/>
        <v>150</v>
      </c>
      <c r="R181" s="88"/>
    </row>
    <row r="182" spans="1:19" x14ac:dyDescent="0.3">
      <c r="A182" s="128"/>
      <c r="B182" s="129"/>
      <c r="C182" s="119"/>
      <c r="D182" s="130"/>
      <c r="E182" s="42"/>
      <c r="F182" s="43"/>
      <c r="G182" s="43"/>
      <c r="H182" s="43"/>
      <c r="I182" s="43"/>
      <c r="J182" s="34">
        <f t="shared" si="59"/>
        <v>0</v>
      </c>
      <c r="K182" s="55"/>
      <c r="L182" s="43"/>
      <c r="M182" s="34">
        <f t="shared" si="55"/>
        <v>0</v>
      </c>
      <c r="N182" s="55"/>
      <c r="O182" s="43"/>
      <c r="P182" s="34">
        <f t="shared" si="67"/>
        <v>0</v>
      </c>
      <c r="Q182" s="35">
        <f t="shared" si="60"/>
        <v>0</v>
      </c>
      <c r="R182" s="88"/>
    </row>
    <row r="183" spans="1:19" x14ac:dyDescent="0.3">
      <c r="A183" s="128" t="s">
        <v>255</v>
      </c>
      <c r="B183" s="129"/>
      <c r="C183" s="119" t="s">
        <v>136</v>
      </c>
      <c r="D183" s="130"/>
      <c r="E183" s="37">
        <v>0</v>
      </c>
      <c r="F183" s="38">
        <v>0</v>
      </c>
      <c r="G183" s="38">
        <v>2540</v>
      </c>
      <c r="H183" s="38">
        <v>0</v>
      </c>
      <c r="I183" s="38">
        <v>0</v>
      </c>
      <c r="J183" s="29">
        <f t="shared" ref="J183:J191" si="68">SUM(E183:I183)</f>
        <v>2540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7"/>
        <v>0</v>
      </c>
      <c r="Q183" s="41">
        <f t="shared" si="60"/>
        <v>2540</v>
      </c>
      <c r="R183" s="88"/>
    </row>
    <row r="184" spans="1:19" x14ac:dyDescent="0.3">
      <c r="A184" s="128"/>
      <c r="B184" s="129"/>
      <c r="C184" s="119"/>
      <c r="D184" s="130"/>
      <c r="E184" s="42"/>
      <c r="F184" s="43"/>
      <c r="G184" s="43"/>
      <c r="H184" s="43"/>
      <c r="I184" s="43"/>
      <c r="J184" s="34">
        <f t="shared" si="59"/>
        <v>0</v>
      </c>
      <c r="K184" s="55"/>
      <c r="L184" s="43"/>
      <c r="M184" s="34">
        <f t="shared" si="55"/>
        <v>0</v>
      </c>
      <c r="N184" s="55"/>
      <c r="O184" s="43"/>
      <c r="P184" s="34">
        <f t="shared" si="67"/>
        <v>0</v>
      </c>
      <c r="Q184" s="35">
        <f t="shared" si="60"/>
        <v>0</v>
      </c>
      <c r="R184" s="88"/>
    </row>
    <row r="185" spans="1:19" x14ac:dyDescent="0.3">
      <c r="A185" s="128" t="s">
        <v>135</v>
      </c>
      <c r="B185" s="129"/>
      <c r="C185" s="119" t="s">
        <v>257</v>
      </c>
      <c r="D185" s="130"/>
      <c r="E185" s="37">
        <v>0</v>
      </c>
      <c r="F185" s="38">
        <v>0</v>
      </c>
      <c r="G185" s="38">
        <v>1500</v>
      </c>
      <c r="H185" s="38">
        <v>0</v>
      </c>
      <c r="I185" s="38">
        <v>0</v>
      </c>
      <c r="J185" s="29">
        <f t="shared" si="68"/>
        <v>1500</v>
      </c>
      <c r="K185" s="44">
        <v>0</v>
      </c>
      <c r="L185" s="38">
        <v>0</v>
      </c>
      <c r="M185" s="40">
        <f t="shared" si="55"/>
        <v>0</v>
      </c>
      <c r="N185" s="44">
        <v>0</v>
      </c>
      <c r="O185" s="38">
        <v>0</v>
      </c>
      <c r="P185" s="40">
        <f t="shared" si="67"/>
        <v>0</v>
      </c>
      <c r="Q185" s="41">
        <f t="shared" si="60"/>
        <v>1500</v>
      </c>
      <c r="R185" s="88"/>
    </row>
    <row r="186" spans="1:19" x14ac:dyDescent="0.3">
      <c r="A186" s="128"/>
      <c r="B186" s="129"/>
      <c r="C186" s="119"/>
      <c r="D186" s="130"/>
      <c r="E186" s="42"/>
      <c r="F186" s="43"/>
      <c r="G186" s="43"/>
      <c r="H186" s="43"/>
      <c r="I186" s="43"/>
      <c r="J186" s="34">
        <f t="shared" si="59"/>
        <v>0</v>
      </c>
      <c r="K186" s="55"/>
      <c r="L186" s="43"/>
      <c r="M186" s="34">
        <f t="shared" si="55"/>
        <v>0</v>
      </c>
      <c r="N186" s="55"/>
      <c r="O186" s="43"/>
      <c r="P186" s="34">
        <f t="shared" si="67"/>
        <v>0</v>
      </c>
      <c r="Q186" s="35">
        <f t="shared" si="60"/>
        <v>0</v>
      </c>
      <c r="R186" s="88"/>
    </row>
    <row r="187" spans="1:19" x14ac:dyDescent="0.3">
      <c r="A187" s="128" t="s">
        <v>255</v>
      </c>
      <c r="B187" s="129"/>
      <c r="C187" s="119" t="s">
        <v>224</v>
      </c>
      <c r="D187" s="130"/>
      <c r="E187" s="37">
        <v>0</v>
      </c>
      <c r="F187" s="38">
        <v>0</v>
      </c>
      <c r="G187" s="38">
        <v>750</v>
      </c>
      <c r="H187" s="38">
        <v>0</v>
      </c>
      <c r="I187" s="38">
        <v>0</v>
      </c>
      <c r="J187" s="29">
        <f t="shared" si="68"/>
        <v>750</v>
      </c>
      <c r="K187" s="44">
        <v>0</v>
      </c>
      <c r="L187" s="38">
        <v>0</v>
      </c>
      <c r="M187" s="40">
        <f t="shared" si="55"/>
        <v>0</v>
      </c>
      <c r="N187" s="44">
        <v>0</v>
      </c>
      <c r="O187" s="38">
        <v>0</v>
      </c>
      <c r="P187" s="40">
        <f t="shared" si="67"/>
        <v>0</v>
      </c>
      <c r="Q187" s="41">
        <f t="shared" si="60"/>
        <v>750</v>
      </c>
      <c r="R187" s="88"/>
    </row>
    <row r="188" spans="1:19" x14ac:dyDescent="0.3">
      <c r="A188" s="128"/>
      <c r="B188" s="129"/>
      <c r="C188" s="119"/>
      <c r="D188" s="130"/>
      <c r="E188" s="42"/>
      <c r="F188" s="43"/>
      <c r="G188" s="43"/>
      <c r="H188" s="43"/>
      <c r="I188" s="43"/>
      <c r="J188" s="34">
        <f t="shared" si="59"/>
        <v>0</v>
      </c>
      <c r="K188" s="55"/>
      <c r="L188" s="43"/>
      <c r="M188" s="34">
        <f t="shared" si="55"/>
        <v>0</v>
      </c>
      <c r="N188" s="55"/>
      <c r="O188" s="43"/>
      <c r="P188" s="34">
        <f t="shared" si="67"/>
        <v>0</v>
      </c>
      <c r="Q188" s="35">
        <f t="shared" si="60"/>
        <v>0</v>
      </c>
      <c r="R188" s="88"/>
    </row>
    <row r="189" spans="1:19" x14ac:dyDescent="0.3">
      <c r="A189" s="128" t="s">
        <v>285</v>
      </c>
      <c r="B189" s="129"/>
      <c r="C189" s="119" t="s">
        <v>286</v>
      </c>
      <c r="D189" s="130"/>
      <c r="E189" s="37">
        <v>0</v>
      </c>
      <c r="F189" s="38">
        <v>0</v>
      </c>
      <c r="G189" s="38">
        <v>11200</v>
      </c>
      <c r="H189" s="38">
        <v>0</v>
      </c>
      <c r="I189" s="38">
        <v>0</v>
      </c>
      <c r="J189" s="29">
        <f t="shared" si="68"/>
        <v>11200</v>
      </c>
      <c r="K189" s="44">
        <v>0</v>
      </c>
      <c r="L189" s="38">
        <v>0</v>
      </c>
      <c r="M189" s="40">
        <f>SUM(K189:L189)</f>
        <v>0</v>
      </c>
      <c r="N189" s="44">
        <v>0</v>
      </c>
      <c r="O189" s="38">
        <v>0</v>
      </c>
      <c r="P189" s="40">
        <f t="shared" si="67"/>
        <v>0</v>
      </c>
      <c r="Q189" s="41">
        <f t="shared" si="60"/>
        <v>11200</v>
      </c>
      <c r="R189" s="128" t="s">
        <v>285</v>
      </c>
      <c r="S189" s="104">
        <f t="shared" ref="S189:S190" si="69">Q189+Q191</f>
        <v>15200</v>
      </c>
    </row>
    <row r="190" spans="1:19" x14ac:dyDescent="0.3">
      <c r="A190" s="128"/>
      <c r="B190" s="129"/>
      <c r="C190" s="119"/>
      <c r="D190" s="130"/>
      <c r="E190" s="42"/>
      <c r="F190" s="43"/>
      <c r="G190" s="43"/>
      <c r="H190" s="43"/>
      <c r="I190" s="43"/>
      <c r="J190" s="34">
        <f t="shared" si="59"/>
        <v>0</v>
      </c>
      <c r="K190" s="55"/>
      <c r="L190" s="43"/>
      <c r="M190" s="34">
        <f t="shared" si="55"/>
        <v>0</v>
      </c>
      <c r="N190" s="55"/>
      <c r="O190" s="43"/>
      <c r="P190" s="34">
        <f t="shared" si="67"/>
        <v>0</v>
      </c>
      <c r="Q190" s="35">
        <f t="shared" si="60"/>
        <v>0</v>
      </c>
      <c r="R190" s="128"/>
      <c r="S190" s="105">
        <f t="shared" si="69"/>
        <v>0</v>
      </c>
    </row>
    <row r="191" spans="1:19" x14ac:dyDescent="0.3">
      <c r="A191" s="128" t="s">
        <v>285</v>
      </c>
      <c r="B191" s="129"/>
      <c r="C191" s="119" t="s">
        <v>315</v>
      </c>
      <c r="D191" s="130"/>
      <c r="E191" s="37">
        <v>0</v>
      </c>
      <c r="F191" s="38">
        <v>0</v>
      </c>
      <c r="G191" s="38">
        <v>4000</v>
      </c>
      <c r="H191" s="38">
        <v>0</v>
      </c>
      <c r="I191" s="38">
        <v>0</v>
      </c>
      <c r="J191" s="29">
        <f t="shared" si="68"/>
        <v>4000</v>
      </c>
      <c r="K191" s="44">
        <v>0</v>
      </c>
      <c r="L191" s="38">
        <v>0</v>
      </c>
      <c r="M191" s="40">
        <f t="shared" si="55"/>
        <v>0</v>
      </c>
      <c r="N191" s="44">
        <v>0</v>
      </c>
      <c r="O191" s="38">
        <v>0</v>
      </c>
      <c r="P191" s="40">
        <f t="shared" si="67"/>
        <v>0</v>
      </c>
      <c r="Q191" s="41">
        <f t="shared" si="60"/>
        <v>4000</v>
      </c>
      <c r="R191" s="88"/>
    </row>
    <row r="192" spans="1:19" ht="14.4" thickBot="1" x14ac:dyDescent="0.35">
      <c r="A192" s="133"/>
      <c r="B192" s="134"/>
      <c r="C192" s="135"/>
      <c r="D192" s="127"/>
      <c r="E192" s="51"/>
      <c r="F192" s="45"/>
      <c r="G192" s="45"/>
      <c r="H192" s="45"/>
      <c r="I192" s="45"/>
      <c r="J192" s="24">
        <f t="shared" si="59"/>
        <v>0</v>
      </c>
      <c r="K192" s="56"/>
      <c r="L192" s="45"/>
      <c r="M192" s="24">
        <f t="shared" si="55"/>
        <v>0</v>
      </c>
      <c r="N192" s="56"/>
      <c r="O192" s="45"/>
      <c r="P192" s="24">
        <f t="shared" si="67"/>
        <v>0</v>
      </c>
      <c r="Q192" s="25">
        <f t="shared" si="60"/>
        <v>0</v>
      </c>
      <c r="R192" s="88"/>
    </row>
    <row r="193" spans="1:19" s="89" customFormat="1" ht="14.4" thickBot="1" x14ac:dyDescent="0.35">
      <c r="A193" s="85"/>
      <c r="B193" s="85"/>
      <c r="C193" s="86"/>
      <c r="D193" s="85"/>
      <c r="E193" s="87"/>
      <c r="F193" s="87"/>
      <c r="G193" s="87"/>
      <c r="H193" s="87"/>
      <c r="I193" s="87"/>
      <c r="J193" s="88"/>
      <c r="K193" s="87"/>
      <c r="L193" s="87"/>
      <c r="M193" s="88"/>
      <c r="N193" s="87"/>
      <c r="O193" s="87"/>
      <c r="P193" s="88"/>
      <c r="Q193" s="88"/>
      <c r="R193" s="88"/>
    </row>
    <row r="194" spans="1:19" x14ac:dyDescent="0.3">
      <c r="A194" s="120" t="s">
        <v>137</v>
      </c>
      <c r="B194" s="121"/>
      <c r="C194" s="124" t="s">
        <v>138</v>
      </c>
      <c r="D194" s="126"/>
      <c r="E194" s="16">
        <f>E196+E202+E204+E206+E222+E224+E226+E228+E238+E240</f>
        <v>99672</v>
      </c>
      <c r="F194" s="17">
        <f t="shared" ref="F194:I194" si="70">F196+F202+F204+F206+F222+F224+F226+F228+F238+F240</f>
        <v>34447</v>
      </c>
      <c r="G194" s="17">
        <f t="shared" si="70"/>
        <v>279420</v>
      </c>
      <c r="H194" s="17">
        <f t="shared" si="70"/>
        <v>877</v>
      </c>
      <c r="I194" s="17">
        <f t="shared" si="70"/>
        <v>7720</v>
      </c>
      <c r="J194" s="19">
        <f>SUM(E194:I194)</f>
        <v>422136</v>
      </c>
      <c r="K194" s="52">
        <f t="shared" ref="K194:L195" si="71">K196+K202+K204+K206+K222+K224+K226+K228+K238+K240</f>
        <v>0</v>
      </c>
      <c r="L194" s="17">
        <f t="shared" si="71"/>
        <v>0</v>
      </c>
      <c r="M194" s="19">
        <f t="shared" ref="M194:M229" si="72">SUM(K194:L194)</f>
        <v>0</v>
      </c>
      <c r="N194" s="52">
        <f t="shared" ref="N194:O195" si="73">N196+N202+N204+N206+N222+N224+N226+N228+N238+N240</f>
        <v>0</v>
      </c>
      <c r="O194" s="17">
        <f>O196+O202+O204+O206+O222+O224+O226+O228+O238+O240</f>
        <v>110132</v>
      </c>
      <c r="P194" s="19">
        <f>SUM(N194:O194)</f>
        <v>110132</v>
      </c>
      <c r="Q194" s="20">
        <f>P194+M194+J194</f>
        <v>532268</v>
      </c>
      <c r="R194" s="88"/>
    </row>
    <row r="195" spans="1:19" ht="14.4" thickBot="1" x14ac:dyDescent="0.35">
      <c r="A195" s="122"/>
      <c r="B195" s="123"/>
      <c r="C195" s="125"/>
      <c r="D195" s="127"/>
      <c r="E195" s="21">
        <f t="shared" ref="E195:I195" si="74">E197+E203+E205+E207+E223+E225+E227+E229+E239+E241</f>
        <v>0</v>
      </c>
      <c r="F195" s="22">
        <f t="shared" si="74"/>
        <v>0</v>
      </c>
      <c r="G195" s="22">
        <f t="shared" si="74"/>
        <v>0</v>
      </c>
      <c r="H195" s="22">
        <f t="shared" si="74"/>
        <v>0</v>
      </c>
      <c r="I195" s="22">
        <f t="shared" si="74"/>
        <v>0</v>
      </c>
      <c r="J195" s="24">
        <f t="shared" ref="J195:J241" si="75">SUM(E195:I195)</f>
        <v>0</v>
      </c>
      <c r="K195" s="53">
        <f t="shared" si="71"/>
        <v>0</v>
      </c>
      <c r="L195" s="22">
        <f t="shared" si="71"/>
        <v>0</v>
      </c>
      <c r="M195" s="24">
        <f t="shared" si="72"/>
        <v>0</v>
      </c>
      <c r="N195" s="53">
        <f t="shared" si="73"/>
        <v>0</v>
      </c>
      <c r="O195" s="22">
        <f t="shared" si="73"/>
        <v>0</v>
      </c>
      <c r="P195" s="24">
        <f t="shared" ref="P195:P241" si="76">SUM(N195:O195)</f>
        <v>0</v>
      </c>
      <c r="Q195" s="25">
        <f t="shared" ref="Q195:Q241" si="77">P195+M195+J195</f>
        <v>0</v>
      </c>
      <c r="R195" s="88"/>
    </row>
    <row r="196" spans="1:19" x14ac:dyDescent="0.3">
      <c r="A196" s="155" t="s">
        <v>139</v>
      </c>
      <c r="B196" s="137"/>
      <c r="C196" s="138" t="s">
        <v>318</v>
      </c>
      <c r="D196" s="100" t="s">
        <v>26</v>
      </c>
      <c r="E196" s="16">
        <f>E198+E200</f>
        <v>48151</v>
      </c>
      <c r="F196" s="17">
        <f>F198+F200</f>
        <v>16441</v>
      </c>
      <c r="G196" s="17">
        <f t="shared" ref="G196:I197" si="78">G198+G200</f>
        <v>13139</v>
      </c>
      <c r="H196" s="17">
        <f t="shared" si="78"/>
        <v>386</v>
      </c>
      <c r="I196" s="17">
        <f t="shared" si="78"/>
        <v>0</v>
      </c>
      <c r="J196" s="18">
        <f t="shared" ref="J196:J201" si="79">SUM(E196:I196)</f>
        <v>78117</v>
      </c>
      <c r="K196" s="16">
        <f>K198+K200</f>
        <v>0</v>
      </c>
      <c r="L196" s="17">
        <f>L198+L200</f>
        <v>0</v>
      </c>
      <c r="M196" s="18">
        <f t="shared" ref="M196:M201" si="80">SUM(K196:L196)</f>
        <v>0</v>
      </c>
      <c r="N196" s="16">
        <f>N198+N200</f>
        <v>0</v>
      </c>
      <c r="O196" s="17">
        <f>O198+O200</f>
        <v>0</v>
      </c>
      <c r="P196" s="19">
        <f t="shared" ref="P196:P201" si="81">SUM(N196:O196)</f>
        <v>0</v>
      </c>
      <c r="Q196" s="20">
        <f t="shared" si="77"/>
        <v>78117</v>
      </c>
      <c r="R196" s="88"/>
    </row>
    <row r="197" spans="1:19" x14ac:dyDescent="0.3">
      <c r="A197" s="118"/>
      <c r="B197" s="129"/>
      <c r="C197" s="119"/>
      <c r="D197" s="36"/>
      <c r="E197" s="31">
        <f>E199+E201</f>
        <v>0</v>
      </c>
      <c r="F197" s="32">
        <f>F199+F201</f>
        <v>0</v>
      </c>
      <c r="G197" s="32">
        <f t="shared" si="78"/>
        <v>0</v>
      </c>
      <c r="H197" s="32">
        <f t="shared" si="78"/>
        <v>0</v>
      </c>
      <c r="I197" s="32">
        <f t="shared" si="78"/>
        <v>0</v>
      </c>
      <c r="J197" s="33">
        <f t="shared" si="79"/>
        <v>0</v>
      </c>
      <c r="K197" s="31">
        <f>K199+K201</f>
        <v>0</v>
      </c>
      <c r="L197" s="32">
        <f>L199+L201</f>
        <v>0</v>
      </c>
      <c r="M197" s="33">
        <f t="shared" si="80"/>
        <v>0</v>
      </c>
      <c r="N197" s="31">
        <f>N199+N201</f>
        <v>0</v>
      </c>
      <c r="O197" s="32">
        <f>O199+O201</f>
        <v>0</v>
      </c>
      <c r="P197" s="34">
        <f t="shared" si="81"/>
        <v>0</v>
      </c>
      <c r="Q197" s="35">
        <f t="shared" si="77"/>
        <v>0</v>
      </c>
      <c r="R197" s="88"/>
    </row>
    <row r="198" spans="1:19" x14ac:dyDescent="0.3">
      <c r="A198" s="128"/>
      <c r="B198" s="129" t="s">
        <v>320</v>
      </c>
      <c r="C198" s="114" t="s">
        <v>258</v>
      </c>
      <c r="D198" s="36"/>
      <c r="E198" s="37">
        <v>40320</v>
      </c>
      <c r="F198" s="38">
        <v>14092</v>
      </c>
      <c r="G198" s="38">
        <v>11819</v>
      </c>
      <c r="H198" s="38">
        <v>282</v>
      </c>
      <c r="I198" s="38">
        <v>0</v>
      </c>
      <c r="J198" s="39">
        <f t="shared" si="79"/>
        <v>66513</v>
      </c>
      <c r="K198" s="37">
        <v>0</v>
      </c>
      <c r="L198" s="38">
        <v>0</v>
      </c>
      <c r="M198" s="39">
        <f t="shared" si="80"/>
        <v>0</v>
      </c>
      <c r="N198" s="37">
        <v>0</v>
      </c>
      <c r="O198" s="38">
        <v>0</v>
      </c>
      <c r="P198" s="40">
        <f t="shared" si="81"/>
        <v>0</v>
      </c>
      <c r="Q198" s="41">
        <f t="shared" si="77"/>
        <v>66513</v>
      </c>
      <c r="R198" s="88"/>
    </row>
    <row r="199" spans="1:19" x14ac:dyDescent="0.3">
      <c r="A199" s="128"/>
      <c r="B199" s="129"/>
      <c r="C199" s="119"/>
      <c r="D199" s="36"/>
      <c r="E199" s="42"/>
      <c r="F199" s="43"/>
      <c r="G199" s="43"/>
      <c r="H199" s="43"/>
      <c r="I199" s="43"/>
      <c r="J199" s="33">
        <f t="shared" si="79"/>
        <v>0</v>
      </c>
      <c r="K199" s="42"/>
      <c r="L199" s="43"/>
      <c r="M199" s="33">
        <f t="shared" si="80"/>
        <v>0</v>
      </c>
      <c r="N199" s="42"/>
      <c r="O199" s="43"/>
      <c r="P199" s="34">
        <f t="shared" si="81"/>
        <v>0</v>
      </c>
      <c r="Q199" s="35">
        <f t="shared" si="77"/>
        <v>0</v>
      </c>
      <c r="R199" s="88"/>
    </row>
    <row r="200" spans="1:19" x14ac:dyDescent="0.3">
      <c r="A200" s="128"/>
      <c r="B200" s="129" t="s">
        <v>321</v>
      </c>
      <c r="C200" s="114" t="s">
        <v>319</v>
      </c>
      <c r="D200" s="36"/>
      <c r="E200" s="37">
        <v>7831</v>
      </c>
      <c r="F200" s="38">
        <v>2349</v>
      </c>
      <c r="G200" s="38">
        <v>1320</v>
      </c>
      <c r="H200" s="38">
        <v>104</v>
      </c>
      <c r="I200" s="38">
        <v>0</v>
      </c>
      <c r="J200" s="39">
        <f t="shared" si="79"/>
        <v>11604</v>
      </c>
      <c r="K200" s="37">
        <v>0</v>
      </c>
      <c r="L200" s="38">
        <v>0</v>
      </c>
      <c r="M200" s="39">
        <f t="shared" si="80"/>
        <v>0</v>
      </c>
      <c r="N200" s="37">
        <v>0</v>
      </c>
      <c r="O200" s="38">
        <v>0</v>
      </c>
      <c r="P200" s="40">
        <f t="shared" si="81"/>
        <v>0</v>
      </c>
      <c r="Q200" s="41">
        <f t="shared" si="77"/>
        <v>11604</v>
      </c>
      <c r="R200" s="88"/>
    </row>
    <row r="201" spans="1:19" x14ac:dyDescent="0.3">
      <c r="A201" s="128"/>
      <c r="B201" s="129"/>
      <c r="C201" s="119"/>
      <c r="D201" s="36"/>
      <c r="E201" s="42"/>
      <c r="F201" s="43"/>
      <c r="G201" s="43"/>
      <c r="H201" s="43"/>
      <c r="I201" s="43"/>
      <c r="J201" s="33">
        <f t="shared" si="79"/>
        <v>0</v>
      </c>
      <c r="K201" s="42"/>
      <c r="L201" s="43"/>
      <c r="M201" s="33">
        <f t="shared" si="80"/>
        <v>0</v>
      </c>
      <c r="N201" s="42"/>
      <c r="O201" s="43"/>
      <c r="P201" s="34">
        <f t="shared" si="81"/>
        <v>0</v>
      </c>
      <c r="Q201" s="35">
        <f t="shared" si="77"/>
        <v>0</v>
      </c>
      <c r="R201" s="88"/>
    </row>
    <row r="202" spans="1:19" x14ac:dyDescent="0.3">
      <c r="A202" s="128" t="s">
        <v>140</v>
      </c>
      <c r="B202" s="129"/>
      <c r="C202" s="119" t="s">
        <v>141</v>
      </c>
      <c r="D202" s="36" t="s">
        <v>142</v>
      </c>
      <c r="E202" s="37">
        <v>0</v>
      </c>
      <c r="F202" s="38">
        <v>0</v>
      </c>
      <c r="G202" s="38">
        <v>1600</v>
      </c>
      <c r="H202" s="38">
        <v>0</v>
      </c>
      <c r="I202" s="38">
        <v>0</v>
      </c>
      <c r="J202" s="29">
        <f t="shared" si="75"/>
        <v>1600</v>
      </c>
      <c r="K202" s="44">
        <v>0</v>
      </c>
      <c r="L202" s="38">
        <v>0</v>
      </c>
      <c r="M202" s="40">
        <f t="shared" si="72"/>
        <v>0</v>
      </c>
      <c r="N202" s="44">
        <v>0</v>
      </c>
      <c r="O202" s="38">
        <v>0</v>
      </c>
      <c r="P202" s="40">
        <f t="shared" si="76"/>
        <v>0</v>
      </c>
      <c r="Q202" s="41">
        <f t="shared" si="77"/>
        <v>1600</v>
      </c>
      <c r="R202" s="88"/>
    </row>
    <row r="203" spans="1:19" x14ac:dyDescent="0.3">
      <c r="A203" s="128"/>
      <c r="B203" s="129"/>
      <c r="C203" s="119"/>
      <c r="D203" s="36"/>
      <c r="E203" s="42"/>
      <c r="F203" s="43"/>
      <c r="G203" s="43"/>
      <c r="H203" s="43"/>
      <c r="I203" s="43"/>
      <c r="J203" s="34">
        <f t="shared" si="75"/>
        <v>0</v>
      </c>
      <c r="K203" s="55"/>
      <c r="L203" s="43"/>
      <c r="M203" s="34">
        <f t="shared" si="72"/>
        <v>0</v>
      </c>
      <c r="N203" s="55"/>
      <c r="O203" s="43"/>
      <c r="P203" s="34">
        <f t="shared" si="76"/>
        <v>0</v>
      </c>
      <c r="Q203" s="35">
        <f t="shared" si="77"/>
        <v>0</v>
      </c>
      <c r="R203" s="88"/>
    </row>
    <row r="204" spans="1:19" x14ac:dyDescent="0.3">
      <c r="A204" s="128" t="s">
        <v>143</v>
      </c>
      <c r="B204" s="129"/>
      <c r="C204" s="119" t="s">
        <v>144</v>
      </c>
      <c r="D204" s="36" t="s">
        <v>26</v>
      </c>
      <c r="E204" s="37">
        <v>0</v>
      </c>
      <c r="F204" s="38">
        <v>0</v>
      </c>
      <c r="G204" s="97">
        <v>17000</v>
      </c>
      <c r="H204" s="38">
        <v>0</v>
      </c>
      <c r="I204" s="38">
        <v>0</v>
      </c>
      <c r="J204" s="29">
        <f t="shared" si="75"/>
        <v>17000</v>
      </c>
      <c r="K204" s="44">
        <v>0</v>
      </c>
      <c r="L204" s="38">
        <v>0</v>
      </c>
      <c r="M204" s="40">
        <f t="shared" si="72"/>
        <v>0</v>
      </c>
      <c r="N204" s="44">
        <v>0</v>
      </c>
      <c r="O204" s="38">
        <v>0</v>
      </c>
      <c r="P204" s="40">
        <f t="shared" si="76"/>
        <v>0</v>
      </c>
      <c r="Q204" s="41">
        <f t="shared" si="77"/>
        <v>17000</v>
      </c>
      <c r="R204" s="88"/>
    </row>
    <row r="205" spans="1:19" x14ac:dyDescent="0.3">
      <c r="A205" s="128"/>
      <c r="B205" s="129"/>
      <c r="C205" s="119"/>
      <c r="D205" s="36"/>
      <c r="E205" s="42"/>
      <c r="F205" s="43"/>
      <c r="G205" s="43"/>
      <c r="H205" s="43"/>
      <c r="I205" s="43"/>
      <c r="J205" s="34">
        <f t="shared" si="75"/>
        <v>0</v>
      </c>
      <c r="K205" s="55"/>
      <c r="L205" s="43"/>
      <c r="M205" s="34">
        <f t="shared" si="72"/>
        <v>0</v>
      </c>
      <c r="N205" s="55"/>
      <c r="O205" s="43"/>
      <c r="P205" s="34">
        <f t="shared" si="76"/>
        <v>0</v>
      </c>
      <c r="Q205" s="35">
        <f t="shared" si="77"/>
        <v>0</v>
      </c>
      <c r="R205" s="88"/>
    </row>
    <row r="206" spans="1:19" x14ac:dyDescent="0.3">
      <c r="A206" s="128" t="s">
        <v>145</v>
      </c>
      <c r="B206" s="129"/>
      <c r="C206" s="119" t="s">
        <v>323</v>
      </c>
      <c r="D206" s="36" t="s">
        <v>112</v>
      </c>
      <c r="E206" s="37">
        <f>E208+E210+E212+E214+E216+E218+E220</f>
        <v>0</v>
      </c>
      <c r="F206" s="38">
        <f t="shared" ref="F206:I206" si="82">F208+F210+F212+F214+F216+F218+F220</f>
        <v>0</v>
      </c>
      <c r="G206" s="38">
        <f t="shared" si="82"/>
        <v>0</v>
      </c>
      <c r="H206" s="38">
        <f t="shared" si="82"/>
        <v>0</v>
      </c>
      <c r="I206" s="38">
        <f t="shared" si="82"/>
        <v>7720</v>
      </c>
      <c r="J206" s="29">
        <f>SUM(E206:I206)</f>
        <v>7720</v>
      </c>
      <c r="K206" s="44">
        <f t="shared" ref="K206:L207" si="83">K208+K210+K212+K214+K216+K218+K220</f>
        <v>0</v>
      </c>
      <c r="L206" s="38">
        <f t="shared" si="83"/>
        <v>0</v>
      </c>
      <c r="M206" s="40">
        <f t="shared" si="72"/>
        <v>0</v>
      </c>
      <c r="N206" s="44">
        <f t="shared" ref="N206:O207" si="84">N208+N210+N212+N214+N216+N218+N220</f>
        <v>0</v>
      </c>
      <c r="O206" s="38">
        <f>O208+O210+O212+O214+O216+O218+O220</f>
        <v>110132</v>
      </c>
      <c r="P206" s="40">
        <f>SUM(N206:O206)</f>
        <v>110132</v>
      </c>
      <c r="Q206" s="41">
        <f>P206+M206+J206</f>
        <v>117852</v>
      </c>
      <c r="R206" s="128" t="s">
        <v>145</v>
      </c>
      <c r="S206" s="104">
        <f>Q206+Q222</f>
        <v>123352</v>
      </c>
    </row>
    <row r="207" spans="1:19" x14ac:dyDescent="0.3">
      <c r="A207" s="128"/>
      <c r="B207" s="129"/>
      <c r="C207" s="119"/>
      <c r="D207" s="36"/>
      <c r="E207" s="42">
        <f t="shared" ref="E207:I207" si="85">E209+E211+E213+E215+E217+E219+E221</f>
        <v>0</v>
      </c>
      <c r="F207" s="57">
        <f t="shared" si="85"/>
        <v>0</v>
      </c>
      <c r="G207" s="57">
        <f t="shared" si="85"/>
        <v>0</v>
      </c>
      <c r="H207" s="57">
        <f t="shared" si="85"/>
        <v>0</v>
      </c>
      <c r="I207" s="57">
        <f t="shared" si="85"/>
        <v>0</v>
      </c>
      <c r="J207" s="34">
        <f t="shared" si="75"/>
        <v>0</v>
      </c>
      <c r="K207" s="57">
        <f t="shared" si="83"/>
        <v>0</v>
      </c>
      <c r="L207" s="32">
        <f t="shared" si="83"/>
        <v>0</v>
      </c>
      <c r="M207" s="34">
        <f t="shared" si="72"/>
        <v>0</v>
      </c>
      <c r="N207" s="57">
        <f t="shared" si="84"/>
        <v>0</v>
      </c>
      <c r="O207" s="32">
        <f t="shared" si="84"/>
        <v>0</v>
      </c>
      <c r="P207" s="34">
        <f t="shared" si="76"/>
        <v>0</v>
      </c>
      <c r="Q207" s="35">
        <f t="shared" si="77"/>
        <v>0</v>
      </c>
      <c r="R207" s="128"/>
      <c r="S207" s="105">
        <f>Q207+Q223</f>
        <v>0</v>
      </c>
    </row>
    <row r="208" spans="1:19" x14ac:dyDescent="0.3">
      <c r="A208" s="128"/>
      <c r="B208" s="129" t="s">
        <v>259</v>
      </c>
      <c r="C208" s="119" t="s">
        <v>264</v>
      </c>
      <c r="D208" s="36" t="s">
        <v>112</v>
      </c>
      <c r="E208" s="37">
        <v>0</v>
      </c>
      <c r="F208" s="38">
        <v>0</v>
      </c>
      <c r="G208" s="97">
        <v>0</v>
      </c>
      <c r="H208" s="38">
        <v>0</v>
      </c>
      <c r="I208" s="38">
        <v>1100</v>
      </c>
      <c r="J208" s="29">
        <f t="shared" si="75"/>
        <v>1100</v>
      </c>
      <c r="K208" s="44">
        <v>0</v>
      </c>
      <c r="L208" s="38">
        <v>0</v>
      </c>
      <c r="M208" s="40">
        <f t="shared" si="72"/>
        <v>0</v>
      </c>
      <c r="N208" s="44">
        <v>0</v>
      </c>
      <c r="O208" s="38">
        <v>10000</v>
      </c>
      <c r="P208" s="40">
        <f t="shared" si="76"/>
        <v>10000</v>
      </c>
      <c r="Q208" s="41">
        <f t="shared" si="77"/>
        <v>11100</v>
      </c>
      <c r="R208" s="88"/>
    </row>
    <row r="209" spans="1:18" x14ac:dyDescent="0.3">
      <c r="A209" s="128"/>
      <c r="B209" s="129"/>
      <c r="C209" s="119"/>
      <c r="D209" s="36"/>
      <c r="E209" s="42"/>
      <c r="F209" s="43"/>
      <c r="G209" s="98"/>
      <c r="H209" s="43"/>
      <c r="I209" s="43"/>
      <c r="J209" s="34">
        <f t="shared" si="75"/>
        <v>0</v>
      </c>
      <c r="K209" s="55"/>
      <c r="L209" s="43"/>
      <c r="M209" s="34">
        <f t="shared" si="72"/>
        <v>0</v>
      </c>
      <c r="N209" s="55"/>
      <c r="O209" s="43"/>
      <c r="P209" s="34">
        <f t="shared" si="76"/>
        <v>0</v>
      </c>
      <c r="Q209" s="35">
        <f t="shared" si="77"/>
        <v>0</v>
      </c>
      <c r="R209" s="88"/>
    </row>
    <row r="210" spans="1:18" ht="12.75" customHeight="1" x14ac:dyDescent="0.3">
      <c r="A210" s="128"/>
      <c r="B210" s="129" t="s">
        <v>259</v>
      </c>
      <c r="C210" s="119" t="s">
        <v>266</v>
      </c>
      <c r="D210" s="36" t="s">
        <v>112</v>
      </c>
      <c r="E210" s="37">
        <v>0</v>
      </c>
      <c r="F210" s="38">
        <v>0</v>
      </c>
      <c r="G210" s="97">
        <v>0</v>
      </c>
      <c r="H210" s="38">
        <v>0</v>
      </c>
      <c r="I210" s="38">
        <v>2000</v>
      </c>
      <c r="J210" s="29">
        <f t="shared" si="75"/>
        <v>2000</v>
      </c>
      <c r="K210" s="44">
        <v>0</v>
      </c>
      <c r="L210" s="38">
        <v>0</v>
      </c>
      <c r="M210" s="40">
        <f t="shared" si="72"/>
        <v>0</v>
      </c>
      <c r="N210" s="44">
        <v>0</v>
      </c>
      <c r="O210" s="38">
        <v>11244</v>
      </c>
      <c r="P210" s="40">
        <f>SUM(N210:O210)</f>
        <v>11244</v>
      </c>
      <c r="Q210" s="41">
        <f t="shared" si="77"/>
        <v>13244</v>
      </c>
      <c r="R210" s="88"/>
    </row>
    <row r="211" spans="1:18" x14ac:dyDescent="0.3">
      <c r="A211" s="128"/>
      <c r="B211" s="129"/>
      <c r="C211" s="119"/>
      <c r="D211" s="36"/>
      <c r="E211" s="42"/>
      <c r="F211" s="43"/>
      <c r="G211" s="98"/>
      <c r="H211" s="43"/>
      <c r="I211" s="43"/>
      <c r="J211" s="34">
        <f t="shared" si="75"/>
        <v>0</v>
      </c>
      <c r="K211" s="55"/>
      <c r="L211" s="43"/>
      <c r="M211" s="34">
        <f t="shared" si="72"/>
        <v>0</v>
      </c>
      <c r="N211" s="55"/>
      <c r="O211" s="43"/>
      <c r="P211" s="34">
        <f t="shared" si="76"/>
        <v>0</v>
      </c>
      <c r="Q211" s="35">
        <f t="shared" si="77"/>
        <v>0</v>
      </c>
      <c r="R211" s="88"/>
    </row>
    <row r="212" spans="1:18" ht="12.75" customHeight="1" x14ac:dyDescent="0.3">
      <c r="A212" s="128"/>
      <c r="B212" s="129" t="s">
        <v>259</v>
      </c>
      <c r="C212" s="119" t="s">
        <v>265</v>
      </c>
      <c r="D212" s="36" t="s">
        <v>112</v>
      </c>
      <c r="E212" s="37">
        <v>0</v>
      </c>
      <c r="F212" s="38">
        <v>0</v>
      </c>
      <c r="G212" s="97">
        <v>0</v>
      </c>
      <c r="H212" s="38">
        <v>0</v>
      </c>
      <c r="I212" s="38">
        <v>750</v>
      </c>
      <c r="J212" s="29">
        <f t="shared" si="75"/>
        <v>750</v>
      </c>
      <c r="K212" s="44">
        <v>0</v>
      </c>
      <c r="L212" s="38">
        <v>0</v>
      </c>
      <c r="M212" s="40">
        <f t="shared" si="72"/>
        <v>0</v>
      </c>
      <c r="N212" s="44">
        <v>0</v>
      </c>
      <c r="O212" s="38">
        <v>32928</v>
      </c>
      <c r="P212" s="40">
        <f t="shared" si="76"/>
        <v>32928</v>
      </c>
      <c r="Q212" s="41">
        <f t="shared" si="77"/>
        <v>33678</v>
      </c>
      <c r="R212" s="88"/>
    </row>
    <row r="213" spans="1:18" x14ac:dyDescent="0.3">
      <c r="A213" s="128"/>
      <c r="B213" s="129"/>
      <c r="C213" s="119"/>
      <c r="D213" s="36"/>
      <c r="E213" s="42"/>
      <c r="F213" s="43"/>
      <c r="G213" s="98"/>
      <c r="H213" s="43"/>
      <c r="I213" s="43"/>
      <c r="J213" s="34">
        <f t="shared" si="75"/>
        <v>0</v>
      </c>
      <c r="K213" s="55"/>
      <c r="L213" s="43"/>
      <c r="M213" s="34">
        <f t="shared" si="72"/>
        <v>0</v>
      </c>
      <c r="N213" s="55"/>
      <c r="O213" s="43"/>
      <c r="P213" s="34">
        <f t="shared" si="76"/>
        <v>0</v>
      </c>
      <c r="Q213" s="35">
        <f t="shared" si="77"/>
        <v>0</v>
      </c>
      <c r="R213" s="88"/>
    </row>
    <row r="214" spans="1:18" x14ac:dyDescent="0.3">
      <c r="A214" s="128"/>
      <c r="B214" s="129" t="s">
        <v>259</v>
      </c>
      <c r="C214" s="119" t="s">
        <v>292</v>
      </c>
      <c r="D214" s="36" t="s">
        <v>112</v>
      </c>
      <c r="E214" s="37">
        <v>0</v>
      </c>
      <c r="F214" s="38">
        <v>0</v>
      </c>
      <c r="G214" s="97">
        <v>0</v>
      </c>
      <c r="H214" s="38">
        <v>0</v>
      </c>
      <c r="I214" s="38">
        <v>1000</v>
      </c>
      <c r="J214" s="29">
        <f t="shared" ref="J214:J215" si="86">SUM(E214:I214)</f>
        <v>1000</v>
      </c>
      <c r="K214" s="44">
        <v>0</v>
      </c>
      <c r="L214" s="38">
        <v>0</v>
      </c>
      <c r="M214" s="40">
        <f t="shared" ref="M214:M215" si="87">SUM(K214:L214)</f>
        <v>0</v>
      </c>
      <c r="N214" s="44">
        <v>0</v>
      </c>
      <c r="O214" s="38">
        <v>16080</v>
      </c>
      <c r="P214" s="40">
        <f t="shared" ref="P214:P215" si="88">SUM(N214:O214)</f>
        <v>16080</v>
      </c>
      <c r="Q214" s="41">
        <f t="shared" si="77"/>
        <v>17080</v>
      </c>
      <c r="R214" s="88"/>
    </row>
    <row r="215" spans="1:18" x14ac:dyDescent="0.3">
      <c r="A215" s="128"/>
      <c r="B215" s="129"/>
      <c r="C215" s="119"/>
      <c r="D215" s="36"/>
      <c r="E215" s="42"/>
      <c r="F215" s="43"/>
      <c r="G215" s="43"/>
      <c r="H215" s="43"/>
      <c r="I215" s="43"/>
      <c r="J215" s="34">
        <f t="shared" si="86"/>
        <v>0</v>
      </c>
      <c r="K215" s="55"/>
      <c r="L215" s="43"/>
      <c r="M215" s="34">
        <f t="shared" si="87"/>
        <v>0</v>
      </c>
      <c r="N215" s="55"/>
      <c r="O215" s="43"/>
      <c r="P215" s="34">
        <f t="shared" si="88"/>
        <v>0</v>
      </c>
      <c r="Q215" s="35">
        <f t="shared" si="77"/>
        <v>0</v>
      </c>
      <c r="R215" s="88"/>
    </row>
    <row r="216" spans="1:18" ht="13.8" customHeight="1" x14ac:dyDescent="0.3">
      <c r="A216" s="128"/>
      <c r="B216" s="129" t="s">
        <v>259</v>
      </c>
      <c r="C216" s="119" t="s">
        <v>322</v>
      </c>
      <c r="D216" s="36" t="s">
        <v>112</v>
      </c>
      <c r="E216" s="37">
        <v>0</v>
      </c>
      <c r="F216" s="38">
        <v>0</v>
      </c>
      <c r="G216" s="97">
        <v>0</v>
      </c>
      <c r="H216" s="38">
        <v>0</v>
      </c>
      <c r="I216" s="38">
        <v>650</v>
      </c>
      <c r="J216" s="29">
        <f t="shared" si="75"/>
        <v>650</v>
      </c>
      <c r="K216" s="44">
        <v>0</v>
      </c>
      <c r="L216" s="38">
        <v>0</v>
      </c>
      <c r="M216" s="40">
        <f t="shared" si="72"/>
        <v>0</v>
      </c>
      <c r="N216" s="44">
        <v>0</v>
      </c>
      <c r="O216" s="38">
        <v>10000</v>
      </c>
      <c r="P216" s="40">
        <f t="shared" si="76"/>
        <v>10000</v>
      </c>
      <c r="Q216" s="41">
        <f t="shared" si="77"/>
        <v>10650</v>
      </c>
      <c r="R216" s="88"/>
    </row>
    <row r="217" spans="1:18" x14ac:dyDescent="0.3">
      <c r="A217" s="128"/>
      <c r="B217" s="129"/>
      <c r="C217" s="119"/>
      <c r="D217" s="36"/>
      <c r="E217" s="42"/>
      <c r="F217" s="43"/>
      <c r="G217" s="43"/>
      <c r="H217" s="43"/>
      <c r="I217" s="43"/>
      <c r="J217" s="34">
        <f t="shared" si="75"/>
        <v>0</v>
      </c>
      <c r="K217" s="55"/>
      <c r="L217" s="43"/>
      <c r="M217" s="34">
        <f t="shared" si="72"/>
        <v>0</v>
      </c>
      <c r="N217" s="55"/>
      <c r="O217" s="43"/>
      <c r="P217" s="34">
        <f t="shared" si="76"/>
        <v>0</v>
      </c>
      <c r="Q217" s="35">
        <f t="shared" si="77"/>
        <v>0</v>
      </c>
      <c r="R217" s="88"/>
    </row>
    <row r="218" spans="1:18" ht="13.8" customHeight="1" x14ac:dyDescent="0.3">
      <c r="A218" s="128"/>
      <c r="B218" s="129" t="s">
        <v>259</v>
      </c>
      <c r="C218" s="119" t="s">
        <v>293</v>
      </c>
      <c r="D218" s="36" t="s">
        <v>112</v>
      </c>
      <c r="E218" s="37">
        <v>0</v>
      </c>
      <c r="F218" s="38">
        <v>0</v>
      </c>
      <c r="G218" s="38">
        <v>0</v>
      </c>
      <c r="H218" s="38">
        <v>0</v>
      </c>
      <c r="I218" s="38">
        <v>1600</v>
      </c>
      <c r="J218" s="29">
        <f>SUM(E218:I218)</f>
        <v>1600</v>
      </c>
      <c r="K218" s="44">
        <v>0</v>
      </c>
      <c r="L218" s="38">
        <v>0</v>
      </c>
      <c r="M218" s="40">
        <f>SUM(K218:L218)</f>
        <v>0</v>
      </c>
      <c r="N218" s="44">
        <v>0</v>
      </c>
      <c r="O218" s="38">
        <v>29880</v>
      </c>
      <c r="P218" s="40">
        <f>SUM(N218:O218)</f>
        <v>29880</v>
      </c>
      <c r="Q218" s="41">
        <f t="shared" si="77"/>
        <v>31480</v>
      </c>
      <c r="R218" s="88"/>
    </row>
    <row r="219" spans="1:18" x14ac:dyDescent="0.3">
      <c r="A219" s="128"/>
      <c r="B219" s="129"/>
      <c r="C219" s="119"/>
      <c r="D219" s="36"/>
      <c r="E219" s="42"/>
      <c r="F219" s="43"/>
      <c r="G219" s="43"/>
      <c r="H219" s="43"/>
      <c r="I219" s="43"/>
      <c r="J219" s="34">
        <f>SUM(E219:I219)</f>
        <v>0</v>
      </c>
      <c r="K219" s="55"/>
      <c r="L219" s="43"/>
      <c r="M219" s="34">
        <f>SUM(K219:L219)</f>
        <v>0</v>
      </c>
      <c r="N219" s="55"/>
      <c r="O219" s="43"/>
      <c r="P219" s="34">
        <f>SUM(N219:O219)</f>
        <v>0</v>
      </c>
      <c r="Q219" s="35">
        <f t="shared" si="77"/>
        <v>0</v>
      </c>
      <c r="R219" s="88"/>
    </row>
    <row r="220" spans="1:18" x14ac:dyDescent="0.3">
      <c r="A220" s="128"/>
      <c r="B220" s="129" t="s">
        <v>259</v>
      </c>
      <c r="C220" s="119" t="s">
        <v>267</v>
      </c>
      <c r="D220" s="36" t="s">
        <v>63</v>
      </c>
      <c r="E220" s="37">
        <v>0</v>
      </c>
      <c r="F220" s="38">
        <v>0</v>
      </c>
      <c r="G220" s="38">
        <v>0</v>
      </c>
      <c r="H220" s="38">
        <v>0</v>
      </c>
      <c r="I220" s="38">
        <v>620</v>
      </c>
      <c r="J220" s="29">
        <f t="shared" si="75"/>
        <v>620</v>
      </c>
      <c r="K220" s="44">
        <v>0</v>
      </c>
      <c r="L220" s="38">
        <v>0</v>
      </c>
      <c r="M220" s="40">
        <f t="shared" si="72"/>
        <v>0</v>
      </c>
      <c r="N220" s="44">
        <v>0</v>
      </c>
      <c r="O220" s="38">
        <v>0</v>
      </c>
      <c r="P220" s="40">
        <f t="shared" si="76"/>
        <v>0</v>
      </c>
      <c r="Q220" s="41">
        <f t="shared" si="77"/>
        <v>620</v>
      </c>
      <c r="R220" s="88"/>
    </row>
    <row r="221" spans="1:18" x14ac:dyDescent="0.3">
      <c r="A221" s="128"/>
      <c r="B221" s="129"/>
      <c r="C221" s="119"/>
      <c r="D221" s="36"/>
      <c r="E221" s="42"/>
      <c r="F221" s="43"/>
      <c r="G221" s="43"/>
      <c r="H221" s="43"/>
      <c r="I221" s="43"/>
      <c r="J221" s="34">
        <f t="shared" si="75"/>
        <v>0</v>
      </c>
      <c r="K221" s="55"/>
      <c r="L221" s="43"/>
      <c r="M221" s="34">
        <f t="shared" si="72"/>
        <v>0</v>
      </c>
      <c r="N221" s="55"/>
      <c r="O221" s="43"/>
      <c r="P221" s="34">
        <f t="shared" si="76"/>
        <v>0</v>
      </c>
      <c r="Q221" s="35">
        <f t="shared" si="77"/>
        <v>0</v>
      </c>
      <c r="R221" s="88"/>
    </row>
    <row r="222" spans="1:18" x14ac:dyDescent="0.3">
      <c r="A222" s="128" t="s">
        <v>145</v>
      </c>
      <c r="B222" s="129"/>
      <c r="C222" s="119" t="s">
        <v>324</v>
      </c>
      <c r="D222" s="36" t="s">
        <v>112</v>
      </c>
      <c r="E222" s="37">
        <v>0</v>
      </c>
      <c r="F222" s="38">
        <v>0</v>
      </c>
      <c r="G222" s="38">
        <v>5500</v>
      </c>
      <c r="H222" s="38">
        <v>0</v>
      </c>
      <c r="I222" s="38">
        <v>0</v>
      </c>
      <c r="J222" s="29">
        <f>SUM(E222:I222)</f>
        <v>5500</v>
      </c>
      <c r="K222" s="44">
        <v>0</v>
      </c>
      <c r="L222" s="38">
        <v>0</v>
      </c>
      <c r="M222" s="40">
        <f t="shared" ref="M222:M223" si="89">SUM(K222:L222)</f>
        <v>0</v>
      </c>
      <c r="N222" s="44">
        <v>0</v>
      </c>
      <c r="O222" s="38">
        <v>0</v>
      </c>
      <c r="P222" s="40">
        <f>SUM(N222:O222)</f>
        <v>0</v>
      </c>
      <c r="Q222" s="41">
        <f>P222+M222+J222</f>
        <v>5500</v>
      </c>
      <c r="R222" s="88"/>
    </row>
    <row r="223" spans="1:18" x14ac:dyDescent="0.3">
      <c r="A223" s="128"/>
      <c r="B223" s="129"/>
      <c r="C223" s="119"/>
      <c r="D223" s="36"/>
      <c r="E223" s="42"/>
      <c r="F223" s="57"/>
      <c r="G223" s="57"/>
      <c r="H223" s="57"/>
      <c r="I223" s="57"/>
      <c r="J223" s="34">
        <f t="shared" ref="J223" si="90">SUM(E223:I223)</f>
        <v>0</v>
      </c>
      <c r="K223" s="57"/>
      <c r="L223" s="32"/>
      <c r="M223" s="34">
        <f t="shared" si="89"/>
        <v>0</v>
      </c>
      <c r="N223" s="57"/>
      <c r="O223" s="32"/>
      <c r="P223" s="34">
        <f t="shared" ref="P223" si="91">SUM(N223:O223)</f>
        <v>0</v>
      </c>
      <c r="Q223" s="35">
        <f t="shared" ref="Q223" si="92">P223+M223+J223</f>
        <v>0</v>
      </c>
      <c r="R223" s="88"/>
    </row>
    <row r="224" spans="1:18" x14ac:dyDescent="0.3">
      <c r="A224" s="128" t="s">
        <v>146</v>
      </c>
      <c r="B224" s="129"/>
      <c r="C224" s="119" t="s">
        <v>147</v>
      </c>
      <c r="D224" s="36" t="s">
        <v>142</v>
      </c>
      <c r="E224" s="37">
        <v>0</v>
      </c>
      <c r="F224" s="38">
        <v>0</v>
      </c>
      <c r="G224" s="38">
        <v>109210</v>
      </c>
      <c r="H224" s="38">
        <v>0</v>
      </c>
      <c r="I224" s="38">
        <v>0</v>
      </c>
      <c r="J224" s="29">
        <f t="shared" si="75"/>
        <v>109210</v>
      </c>
      <c r="K224" s="44">
        <v>0</v>
      </c>
      <c r="L224" s="38">
        <v>0</v>
      </c>
      <c r="M224" s="40">
        <f t="shared" si="72"/>
        <v>0</v>
      </c>
      <c r="N224" s="44">
        <v>0</v>
      </c>
      <c r="O224" s="38">
        <v>0</v>
      </c>
      <c r="P224" s="40">
        <f t="shared" si="76"/>
        <v>0</v>
      </c>
      <c r="Q224" s="41">
        <f t="shared" si="77"/>
        <v>109210</v>
      </c>
      <c r="R224" s="88"/>
    </row>
    <row r="225" spans="1:18" x14ac:dyDescent="0.3">
      <c r="A225" s="128"/>
      <c r="B225" s="129"/>
      <c r="C225" s="119"/>
      <c r="D225" s="36"/>
      <c r="E225" s="42"/>
      <c r="F225" s="43"/>
      <c r="G225" s="43"/>
      <c r="H225" s="43"/>
      <c r="I225" s="43"/>
      <c r="J225" s="34">
        <f t="shared" si="75"/>
        <v>0</v>
      </c>
      <c r="K225" s="55"/>
      <c r="L225" s="43"/>
      <c r="M225" s="34">
        <f t="shared" si="72"/>
        <v>0</v>
      </c>
      <c r="N225" s="55"/>
      <c r="O225" s="43"/>
      <c r="P225" s="34">
        <f t="shared" si="76"/>
        <v>0</v>
      </c>
      <c r="Q225" s="35">
        <f t="shared" si="77"/>
        <v>0</v>
      </c>
      <c r="R225" s="88"/>
    </row>
    <row r="226" spans="1:18" x14ac:dyDescent="0.3">
      <c r="A226" s="128" t="s">
        <v>148</v>
      </c>
      <c r="B226" s="129"/>
      <c r="C226" s="119" t="s">
        <v>149</v>
      </c>
      <c r="D226" s="36" t="s">
        <v>26</v>
      </c>
      <c r="E226" s="37">
        <v>0</v>
      </c>
      <c r="F226" s="38">
        <v>0</v>
      </c>
      <c r="G226" s="38">
        <v>7500</v>
      </c>
      <c r="H226" s="38">
        <v>0</v>
      </c>
      <c r="I226" s="38">
        <v>0</v>
      </c>
      <c r="J226" s="29">
        <f t="shared" si="75"/>
        <v>7500</v>
      </c>
      <c r="K226" s="44">
        <v>0</v>
      </c>
      <c r="L226" s="38">
        <v>0</v>
      </c>
      <c r="M226" s="40">
        <f t="shared" si="72"/>
        <v>0</v>
      </c>
      <c r="N226" s="44">
        <v>0</v>
      </c>
      <c r="O226" s="38">
        <v>0</v>
      </c>
      <c r="P226" s="40">
        <f t="shared" si="76"/>
        <v>0</v>
      </c>
      <c r="Q226" s="41">
        <f t="shared" si="77"/>
        <v>7500</v>
      </c>
      <c r="R226" s="88"/>
    </row>
    <row r="227" spans="1:18" x14ac:dyDescent="0.3">
      <c r="A227" s="128"/>
      <c r="B227" s="129"/>
      <c r="C227" s="119"/>
      <c r="D227" s="36"/>
      <c r="E227" s="42"/>
      <c r="F227" s="43"/>
      <c r="G227" s="43"/>
      <c r="H227" s="43"/>
      <c r="I227" s="43"/>
      <c r="J227" s="34">
        <f t="shared" si="75"/>
        <v>0</v>
      </c>
      <c r="K227" s="55"/>
      <c r="L227" s="43"/>
      <c r="M227" s="34">
        <f t="shared" si="72"/>
        <v>0</v>
      </c>
      <c r="N227" s="55"/>
      <c r="O227" s="43"/>
      <c r="P227" s="34">
        <f t="shared" si="76"/>
        <v>0</v>
      </c>
      <c r="Q227" s="35">
        <f t="shared" si="77"/>
        <v>0</v>
      </c>
      <c r="R227" s="88"/>
    </row>
    <row r="228" spans="1:18" x14ac:dyDescent="0.3">
      <c r="A228" s="128" t="s">
        <v>150</v>
      </c>
      <c r="B228" s="129"/>
      <c r="C228" s="119" t="s">
        <v>151</v>
      </c>
      <c r="D228" s="130"/>
      <c r="E228" s="37">
        <f>E230+E232+E234+E236</f>
        <v>0</v>
      </c>
      <c r="F228" s="38">
        <f t="shared" ref="F228:I228" si="93">F230+F232+F234+F236</f>
        <v>0</v>
      </c>
      <c r="G228" s="38">
        <f t="shared" si="93"/>
        <v>100500</v>
      </c>
      <c r="H228" s="38">
        <f t="shared" si="93"/>
        <v>0</v>
      </c>
      <c r="I228" s="38">
        <f t="shared" si="93"/>
        <v>0</v>
      </c>
      <c r="J228" s="29">
        <f t="shared" si="75"/>
        <v>100500</v>
      </c>
      <c r="K228" s="44">
        <f t="shared" ref="K228:L229" si="94">K230+K232+K234+K236</f>
        <v>0</v>
      </c>
      <c r="L228" s="38">
        <f t="shared" si="94"/>
        <v>0</v>
      </c>
      <c r="M228" s="40">
        <f t="shared" si="72"/>
        <v>0</v>
      </c>
      <c r="N228" s="44">
        <f t="shared" ref="N228:O229" si="95">N230+N232+N234+N236</f>
        <v>0</v>
      </c>
      <c r="O228" s="38">
        <f t="shared" si="95"/>
        <v>0</v>
      </c>
      <c r="P228" s="40">
        <f>SUM(N228:O228)</f>
        <v>0</v>
      </c>
      <c r="Q228" s="41">
        <f>P228+M228+J228</f>
        <v>100500</v>
      </c>
      <c r="R228" s="88"/>
    </row>
    <row r="229" spans="1:18" x14ac:dyDescent="0.3">
      <c r="A229" s="128"/>
      <c r="B229" s="129"/>
      <c r="C229" s="119"/>
      <c r="D229" s="130"/>
      <c r="E229" s="31">
        <f t="shared" ref="E229:I229" si="96">E231+E233+E235+E237</f>
        <v>0</v>
      </c>
      <c r="F229" s="32">
        <f t="shared" si="96"/>
        <v>0</v>
      </c>
      <c r="G229" s="32">
        <f t="shared" si="96"/>
        <v>0</v>
      </c>
      <c r="H229" s="32">
        <f t="shared" si="96"/>
        <v>0</v>
      </c>
      <c r="I229" s="32">
        <f t="shared" si="96"/>
        <v>0</v>
      </c>
      <c r="J229" s="34">
        <f t="shared" si="75"/>
        <v>0</v>
      </c>
      <c r="K229" s="57">
        <f t="shared" si="94"/>
        <v>0</v>
      </c>
      <c r="L229" s="32">
        <f t="shared" si="94"/>
        <v>0</v>
      </c>
      <c r="M229" s="34">
        <f t="shared" si="72"/>
        <v>0</v>
      </c>
      <c r="N229" s="57">
        <f t="shared" si="95"/>
        <v>0</v>
      </c>
      <c r="O229" s="32">
        <f t="shared" si="95"/>
        <v>0</v>
      </c>
      <c r="P229" s="34">
        <f>SUM(N229:O229)</f>
        <v>0</v>
      </c>
      <c r="Q229" s="35">
        <f>P229+M229+J229</f>
        <v>0</v>
      </c>
      <c r="R229" s="88"/>
    </row>
    <row r="230" spans="1:18" x14ac:dyDescent="0.3">
      <c r="A230" s="128"/>
      <c r="B230" s="129" t="s">
        <v>152</v>
      </c>
      <c r="C230" s="119" t="s">
        <v>260</v>
      </c>
      <c r="D230" s="36" t="s">
        <v>30</v>
      </c>
      <c r="E230" s="37">
        <v>0</v>
      </c>
      <c r="F230" s="38">
        <v>0</v>
      </c>
      <c r="G230" s="97">
        <v>68000</v>
      </c>
      <c r="H230" s="38">
        <v>0</v>
      </c>
      <c r="I230" s="38">
        <v>0</v>
      </c>
      <c r="J230" s="29">
        <f>SUM(E230:I230)</f>
        <v>68000</v>
      </c>
      <c r="K230" s="44">
        <v>0</v>
      </c>
      <c r="L230" s="38">
        <v>0</v>
      </c>
      <c r="M230" s="40">
        <f t="shared" ref="M230:M241" si="97">SUM(K230:L230)</f>
        <v>0</v>
      </c>
      <c r="N230" s="44">
        <v>0</v>
      </c>
      <c r="O230" s="38">
        <v>0</v>
      </c>
      <c r="P230" s="40">
        <f t="shared" si="76"/>
        <v>0</v>
      </c>
      <c r="Q230" s="41">
        <f t="shared" si="77"/>
        <v>68000</v>
      </c>
      <c r="R230" s="88"/>
    </row>
    <row r="231" spans="1:18" x14ac:dyDescent="0.3">
      <c r="A231" s="128"/>
      <c r="B231" s="129"/>
      <c r="C231" s="119"/>
      <c r="D231" s="36"/>
      <c r="E231" s="42"/>
      <c r="F231" s="43"/>
      <c r="G231" s="98"/>
      <c r="H231" s="43"/>
      <c r="I231" s="43"/>
      <c r="J231" s="34">
        <f t="shared" si="75"/>
        <v>0</v>
      </c>
      <c r="K231" s="55"/>
      <c r="L231" s="43"/>
      <c r="M231" s="34">
        <f t="shared" si="97"/>
        <v>0</v>
      </c>
      <c r="N231" s="55"/>
      <c r="O231" s="43"/>
      <c r="P231" s="34">
        <f t="shared" si="76"/>
        <v>0</v>
      </c>
      <c r="Q231" s="35">
        <f t="shared" si="77"/>
        <v>0</v>
      </c>
      <c r="R231" s="88"/>
    </row>
    <row r="232" spans="1:18" x14ac:dyDescent="0.3">
      <c r="A232" s="128"/>
      <c r="B232" s="129" t="s">
        <v>152</v>
      </c>
      <c r="C232" s="119" t="s">
        <v>294</v>
      </c>
      <c r="D232" s="36" t="s">
        <v>30</v>
      </c>
      <c r="E232" s="37">
        <v>0</v>
      </c>
      <c r="F232" s="38">
        <v>0</v>
      </c>
      <c r="G232" s="97">
        <v>3000</v>
      </c>
      <c r="H232" s="38">
        <v>0</v>
      </c>
      <c r="I232" s="38">
        <v>0</v>
      </c>
      <c r="J232" s="29">
        <f>SUM(E232:I232)</f>
        <v>3000</v>
      </c>
      <c r="K232" s="44">
        <v>0</v>
      </c>
      <c r="L232" s="38">
        <v>0</v>
      </c>
      <c r="M232" s="40">
        <f t="shared" si="97"/>
        <v>0</v>
      </c>
      <c r="N232" s="44">
        <v>0</v>
      </c>
      <c r="O232" s="38">
        <v>0</v>
      </c>
      <c r="P232" s="40">
        <f>SUM(N232:O232)</f>
        <v>0</v>
      </c>
      <c r="Q232" s="41">
        <f t="shared" si="77"/>
        <v>3000</v>
      </c>
      <c r="R232" s="88"/>
    </row>
    <row r="233" spans="1:18" x14ac:dyDescent="0.3">
      <c r="A233" s="128"/>
      <c r="B233" s="129"/>
      <c r="C233" s="119"/>
      <c r="D233" s="36"/>
      <c r="E233" s="31"/>
      <c r="F233" s="43"/>
      <c r="G233" s="98"/>
      <c r="H233" s="43"/>
      <c r="I233" s="43"/>
      <c r="J233" s="34">
        <f>SUM(E233:I233)</f>
        <v>0</v>
      </c>
      <c r="K233" s="55"/>
      <c r="L233" s="43"/>
      <c r="M233" s="34">
        <f t="shared" si="97"/>
        <v>0</v>
      </c>
      <c r="N233" s="55"/>
      <c r="O233" s="43"/>
      <c r="P233" s="34">
        <f>SUM(N233:O233)</f>
        <v>0</v>
      </c>
      <c r="Q233" s="35">
        <f t="shared" si="77"/>
        <v>0</v>
      </c>
      <c r="R233" s="88"/>
    </row>
    <row r="234" spans="1:18" x14ac:dyDescent="0.3">
      <c r="A234" s="128"/>
      <c r="B234" s="129" t="s">
        <v>152</v>
      </c>
      <c r="C234" s="119" t="s">
        <v>261</v>
      </c>
      <c r="D234" s="36" t="s">
        <v>30</v>
      </c>
      <c r="E234" s="37">
        <v>0</v>
      </c>
      <c r="F234" s="38">
        <v>0</v>
      </c>
      <c r="G234" s="97">
        <v>18500</v>
      </c>
      <c r="H234" s="38">
        <v>0</v>
      </c>
      <c r="I234" s="38">
        <v>0</v>
      </c>
      <c r="J234" s="29">
        <f t="shared" si="75"/>
        <v>18500</v>
      </c>
      <c r="K234" s="44">
        <v>0</v>
      </c>
      <c r="L234" s="38">
        <v>0</v>
      </c>
      <c r="M234" s="40">
        <f t="shared" si="97"/>
        <v>0</v>
      </c>
      <c r="N234" s="44">
        <v>0</v>
      </c>
      <c r="O234" s="38">
        <v>0</v>
      </c>
      <c r="P234" s="40">
        <f t="shared" si="76"/>
        <v>0</v>
      </c>
      <c r="Q234" s="41">
        <f t="shared" si="77"/>
        <v>18500</v>
      </c>
      <c r="R234" s="88"/>
    </row>
    <row r="235" spans="1:18" x14ac:dyDescent="0.3">
      <c r="A235" s="128"/>
      <c r="B235" s="129"/>
      <c r="C235" s="119"/>
      <c r="D235" s="36"/>
      <c r="E235" s="31"/>
      <c r="F235" s="43"/>
      <c r="G235" s="98"/>
      <c r="H235" s="43"/>
      <c r="I235" s="43"/>
      <c r="J235" s="34">
        <f t="shared" si="75"/>
        <v>0</v>
      </c>
      <c r="K235" s="55"/>
      <c r="L235" s="43"/>
      <c r="M235" s="34">
        <f t="shared" si="97"/>
        <v>0</v>
      </c>
      <c r="N235" s="55"/>
      <c r="O235" s="43"/>
      <c r="P235" s="34">
        <f t="shared" si="76"/>
        <v>0</v>
      </c>
      <c r="Q235" s="35">
        <f t="shared" si="77"/>
        <v>0</v>
      </c>
      <c r="R235" s="88"/>
    </row>
    <row r="236" spans="1:18" x14ac:dyDescent="0.3">
      <c r="A236" s="128"/>
      <c r="B236" s="129" t="s">
        <v>152</v>
      </c>
      <c r="C236" s="119" t="s">
        <v>262</v>
      </c>
      <c r="D236" s="36" t="s">
        <v>30</v>
      </c>
      <c r="E236" s="37">
        <v>0</v>
      </c>
      <c r="F236" s="38">
        <v>0</v>
      </c>
      <c r="G236" s="97">
        <v>11000</v>
      </c>
      <c r="H236" s="38">
        <v>0</v>
      </c>
      <c r="I236" s="38">
        <v>0</v>
      </c>
      <c r="J236" s="29">
        <f t="shared" si="75"/>
        <v>11000</v>
      </c>
      <c r="K236" s="44">
        <v>0</v>
      </c>
      <c r="L236" s="38">
        <v>0</v>
      </c>
      <c r="M236" s="40">
        <f t="shared" si="97"/>
        <v>0</v>
      </c>
      <c r="N236" s="44">
        <v>0</v>
      </c>
      <c r="O236" s="38">
        <v>0</v>
      </c>
      <c r="P236" s="40">
        <f t="shared" si="76"/>
        <v>0</v>
      </c>
      <c r="Q236" s="41">
        <f t="shared" si="77"/>
        <v>11000</v>
      </c>
      <c r="R236" s="88"/>
    </row>
    <row r="237" spans="1:18" x14ac:dyDescent="0.3">
      <c r="A237" s="128"/>
      <c r="B237" s="129"/>
      <c r="C237" s="119"/>
      <c r="D237" s="36"/>
      <c r="E237" s="31"/>
      <c r="F237" s="43"/>
      <c r="G237" s="43"/>
      <c r="H237" s="43"/>
      <c r="I237" s="43"/>
      <c r="J237" s="34">
        <f t="shared" si="75"/>
        <v>0</v>
      </c>
      <c r="K237" s="55"/>
      <c r="L237" s="43"/>
      <c r="M237" s="34">
        <f t="shared" si="97"/>
        <v>0</v>
      </c>
      <c r="N237" s="55"/>
      <c r="O237" s="43"/>
      <c r="P237" s="34">
        <f t="shared" si="76"/>
        <v>0</v>
      </c>
      <c r="Q237" s="35">
        <f t="shared" si="77"/>
        <v>0</v>
      </c>
      <c r="R237" s="88"/>
    </row>
    <row r="238" spans="1:18" x14ac:dyDescent="0.3">
      <c r="A238" s="128" t="s">
        <v>153</v>
      </c>
      <c r="B238" s="129"/>
      <c r="C238" s="119" t="s">
        <v>263</v>
      </c>
      <c r="D238" s="36" t="s">
        <v>66</v>
      </c>
      <c r="E238" s="94">
        <v>51521</v>
      </c>
      <c r="F238" s="97">
        <v>18006</v>
      </c>
      <c r="G238" s="97">
        <v>24971</v>
      </c>
      <c r="H238" s="97">
        <v>491</v>
      </c>
      <c r="I238" s="38">
        <v>0</v>
      </c>
      <c r="J238" s="29">
        <f t="shared" si="75"/>
        <v>94989</v>
      </c>
      <c r="K238" s="44">
        <v>0</v>
      </c>
      <c r="L238" s="38">
        <v>0</v>
      </c>
      <c r="M238" s="40">
        <f t="shared" si="97"/>
        <v>0</v>
      </c>
      <c r="N238" s="44">
        <v>0</v>
      </c>
      <c r="O238" s="38">
        <v>0</v>
      </c>
      <c r="P238" s="40">
        <f t="shared" si="76"/>
        <v>0</v>
      </c>
      <c r="Q238" s="41">
        <f t="shared" si="77"/>
        <v>94989</v>
      </c>
      <c r="R238" s="88"/>
    </row>
    <row r="239" spans="1:18" ht="14.4" thickBot="1" x14ac:dyDescent="0.35">
      <c r="A239" s="133"/>
      <c r="B239" s="134"/>
      <c r="C239" s="135"/>
      <c r="D239" s="50"/>
      <c r="E239" s="51"/>
      <c r="F239" s="45"/>
      <c r="G239" s="45"/>
      <c r="H239" s="45"/>
      <c r="I239" s="45"/>
      <c r="J239" s="24">
        <f t="shared" si="75"/>
        <v>0</v>
      </c>
      <c r="K239" s="56"/>
      <c r="L239" s="45"/>
      <c r="M239" s="24">
        <f t="shared" si="97"/>
        <v>0</v>
      </c>
      <c r="N239" s="56"/>
      <c r="O239" s="45"/>
      <c r="P239" s="24">
        <f t="shared" si="76"/>
        <v>0</v>
      </c>
      <c r="Q239" s="25">
        <f t="shared" si="77"/>
        <v>0</v>
      </c>
      <c r="R239" s="88"/>
    </row>
    <row r="240" spans="1:18" hidden="1" x14ac:dyDescent="0.3">
      <c r="A240" s="118" t="s">
        <v>154</v>
      </c>
      <c r="B240" s="116"/>
      <c r="C240" s="114" t="s">
        <v>155</v>
      </c>
      <c r="D240" s="49" t="s">
        <v>66</v>
      </c>
      <c r="E240" s="26">
        <v>0</v>
      </c>
      <c r="F240" s="27">
        <v>0</v>
      </c>
      <c r="G240" s="27">
        <v>0</v>
      </c>
      <c r="H240" s="27">
        <v>0</v>
      </c>
      <c r="I240" s="27">
        <v>0</v>
      </c>
      <c r="J240" s="29">
        <f t="shared" si="75"/>
        <v>0</v>
      </c>
      <c r="K240" s="54">
        <v>0</v>
      </c>
      <c r="L240" s="27">
        <v>0</v>
      </c>
      <c r="M240" s="29">
        <f t="shared" si="97"/>
        <v>0</v>
      </c>
      <c r="N240" s="54">
        <v>0</v>
      </c>
      <c r="O240" s="27">
        <v>0</v>
      </c>
      <c r="P240" s="29">
        <f t="shared" si="76"/>
        <v>0</v>
      </c>
      <c r="Q240" s="30">
        <f t="shared" si="77"/>
        <v>0</v>
      </c>
      <c r="R240" s="88"/>
    </row>
    <row r="241" spans="1:19" ht="14.4" hidden="1" thickBot="1" x14ac:dyDescent="0.35">
      <c r="A241" s="133"/>
      <c r="B241" s="134"/>
      <c r="C241" s="135"/>
      <c r="D241" s="50"/>
      <c r="E241" s="51"/>
      <c r="F241" s="45"/>
      <c r="G241" s="45"/>
      <c r="H241" s="45"/>
      <c r="I241" s="45"/>
      <c r="J241" s="24">
        <f t="shared" si="75"/>
        <v>0</v>
      </c>
      <c r="K241" s="56"/>
      <c r="L241" s="45"/>
      <c r="M241" s="24">
        <f t="shared" si="97"/>
        <v>0</v>
      </c>
      <c r="N241" s="56"/>
      <c r="O241" s="45"/>
      <c r="P241" s="24">
        <f t="shared" si="76"/>
        <v>0</v>
      </c>
      <c r="Q241" s="25">
        <f t="shared" si="77"/>
        <v>0</v>
      </c>
      <c r="R241" s="88"/>
    </row>
    <row r="242" spans="1:19" ht="14.4" thickBot="1" x14ac:dyDescent="0.35">
      <c r="D242" s="48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8"/>
    </row>
    <row r="243" spans="1:19" x14ac:dyDescent="0.3">
      <c r="A243" s="120" t="s">
        <v>156</v>
      </c>
      <c r="B243" s="121"/>
      <c r="C243" s="124" t="s">
        <v>157</v>
      </c>
      <c r="D243" s="126"/>
      <c r="E243" s="16">
        <f t="shared" ref="E243:H244" si="98">E245+E247+E249+E251+E253+E255+E257+E259+E261+E263+E265</f>
        <v>139988</v>
      </c>
      <c r="F243" s="17">
        <f t="shared" si="98"/>
        <v>50972</v>
      </c>
      <c r="G243" s="17">
        <f t="shared" si="98"/>
        <v>52487</v>
      </c>
      <c r="H243" s="17">
        <f>H245+H247+H249+H251+H253+H255+H257+H259+H261+H263+H265</f>
        <v>5210</v>
      </c>
      <c r="I243" s="17">
        <f>I245+I247+I249+I251+I253+I255+I257+I259+I261+I263+I265</f>
        <v>0</v>
      </c>
      <c r="J243" s="19">
        <f t="shared" ref="J243:J266" si="99">SUM(E243:I243)</f>
        <v>248657</v>
      </c>
      <c r="K243" s="52">
        <f t="shared" ref="K243:M244" si="100">K245+K247+K249+K251+K253+K255+K257+K259+K261+K263+K265</f>
        <v>0</v>
      </c>
      <c r="L243" s="17">
        <f t="shared" si="100"/>
        <v>0</v>
      </c>
      <c r="M243" s="19">
        <f t="shared" si="100"/>
        <v>0</v>
      </c>
      <c r="N243" s="52">
        <f>N245+N247+N249+N251+N253+N255+N257+N259+N261+N265</f>
        <v>0</v>
      </c>
      <c r="O243" s="17">
        <f>O245+O247+O249+O251+O253+O255+O257+O259+O261+O263+O265</f>
        <v>0</v>
      </c>
      <c r="P243" s="19">
        <f>P245+P247+P249+P251+P253+P255+P257+P259+P261+P263+P265</f>
        <v>0</v>
      </c>
      <c r="Q243" s="20">
        <f t="shared" ref="Q243:Q266" si="101">P243+M243+J243</f>
        <v>248657</v>
      </c>
      <c r="R243" s="88"/>
    </row>
    <row r="244" spans="1:19" ht="14.4" thickBot="1" x14ac:dyDescent="0.35">
      <c r="A244" s="122"/>
      <c r="B244" s="123"/>
      <c r="C244" s="125"/>
      <c r="D244" s="127"/>
      <c r="E244" s="21">
        <f t="shared" si="98"/>
        <v>0</v>
      </c>
      <c r="F244" s="22">
        <f t="shared" si="98"/>
        <v>0</v>
      </c>
      <c r="G244" s="22">
        <f t="shared" si="98"/>
        <v>0</v>
      </c>
      <c r="H244" s="22">
        <f t="shared" si="98"/>
        <v>0</v>
      </c>
      <c r="I244" s="22">
        <f>I246+I248+I250+I252+I254+I256+I258+I260+I262+I264+I266</f>
        <v>0</v>
      </c>
      <c r="J244" s="24">
        <f t="shared" si="99"/>
        <v>0</v>
      </c>
      <c r="K244" s="53">
        <f t="shared" si="100"/>
        <v>0</v>
      </c>
      <c r="L244" s="22">
        <f t="shared" si="100"/>
        <v>0</v>
      </c>
      <c r="M244" s="24">
        <f t="shared" si="100"/>
        <v>0</v>
      </c>
      <c r="N244" s="53">
        <f>N246+N248+N250+N252+N254+N256+N258+N260+N262+N266</f>
        <v>0</v>
      </c>
      <c r="O244" s="22">
        <f>O246+O248+O250+O252+O254+O256+O258+O260+O262+O264+O266</f>
        <v>0</v>
      </c>
      <c r="P244" s="24">
        <f>P246+P248+P250+P252+P254+P256+P258+P260+P262+P264+P266</f>
        <v>0</v>
      </c>
      <c r="Q244" s="25">
        <f t="shared" si="101"/>
        <v>0</v>
      </c>
      <c r="R244" s="88"/>
    </row>
    <row r="245" spans="1:19" x14ac:dyDescent="0.3">
      <c r="A245" s="118" t="s">
        <v>158</v>
      </c>
      <c r="B245" s="116"/>
      <c r="C245" s="114" t="s">
        <v>159</v>
      </c>
      <c r="D245" s="49" t="s">
        <v>160</v>
      </c>
      <c r="E245" s="26">
        <v>0</v>
      </c>
      <c r="F245" s="27">
        <v>0</v>
      </c>
      <c r="G245" s="27">
        <v>0</v>
      </c>
      <c r="H245" s="27">
        <v>1000</v>
      </c>
      <c r="I245" s="27">
        <v>0</v>
      </c>
      <c r="J245" s="29">
        <f t="shared" si="99"/>
        <v>1000</v>
      </c>
      <c r="K245" s="54">
        <v>0</v>
      </c>
      <c r="L245" s="27">
        <v>0</v>
      </c>
      <c r="M245" s="29">
        <f>SUM(K245:L245)</f>
        <v>0</v>
      </c>
      <c r="N245" s="54">
        <v>0</v>
      </c>
      <c r="O245" s="27">
        <v>0</v>
      </c>
      <c r="P245" s="29">
        <f t="shared" ref="P245:P266" si="102">SUM(N245:O245)</f>
        <v>0</v>
      </c>
      <c r="Q245" s="30">
        <f t="shared" si="101"/>
        <v>1000</v>
      </c>
      <c r="R245" s="88"/>
    </row>
    <row r="246" spans="1:19" x14ac:dyDescent="0.3">
      <c r="A246" s="128"/>
      <c r="B246" s="129"/>
      <c r="C246" s="119"/>
      <c r="D246" s="36"/>
      <c r="E246" s="42"/>
      <c r="F246" s="43"/>
      <c r="G246" s="43"/>
      <c r="H246" s="43"/>
      <c r="I246" s="43"/>
      <c r="J246" s="34">
        <f t="shared" si="99"/>
        <v>0</v>
      </c>
      <c r="K246" s="55"/>
      <c r="L246" s="43"/>
      <c r="M246" s="34">
        <f t="shared" ref="M246:M266" si="103">SUM(K246:L246)</f>
        <v>0</v>
      </c>
      <c r="N246" s="55"/>
      <c r="O246" s="43"/>
      <c r="P246" s="34">
        <f t="shared" si="102"/>
        <v>0</v>
      </c>
      <c r="Q246" s="35">
        <f t="shared" si="101"/>
        <v>0</v>
      </c>
      <c r="R246" s="88"/>
    </row>
    <row r="247" spans="1:19" x14ac:dyDescent="0.3">
      <c r="A247" s="128" t="s">
        <v>161</v>
      </c>
      <c r="B247" s="129"/>
      <c r="C247" s="119" t="s">
        <v>162</v>
      </c>
      <c r="D247" s="36" t="s">
        <v>163</v>
      </c>
      <c r="E247" s="37">
        <v>0</v>
      </c>
      <c r="F247" s="38">
        <v>0</v>
      </c>
      <c r="G247" s="38">
        <v>0</v>
      </c>
      <c r="H247" s="38">
        <v>3000</v>
      </c>
      <c r="I247" s="38">
        <v>0</v>
      </c>
      <c r="J247" s="29">
        <f t="shared" si="99"/>
        <v>3000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2"/>
        <v>0</v>
      </c>
      <c r="Q247" s="41">
        <f t="shared" si="101"/>
        <v>3000</v>
      </c>
      <c r="R247" s="88"/>
    </row>
    <row r="248" spans="1:19" x14ac:dyDescent="0.3">
      <c r="A248" s="128"/>
      <c r="B248" s="129"/>
      <c r="C248" s="119"/>
      <c r="D248" s="36"/>
      <c r="E248" s="42"/>
      <c r="F248" s="43"/>
      <c r="G248" s="43"/>
      <c r="H248" s="43"/>
      <c r="I248" s="43"/>
      <c r="J248" s="34">
        <f t="shared" si="99"/>
        <v>0</v>
      </c>
      <c r="K248" s="55"/>
      <c r="L248" s="43"/>
      <c r="M248" s="34">
        <f t="shared" si="103"/>
        <v>0</v>
      </c>
      <c r="N248" s="55"/>
      <c r="O248" s="43"/>
      <c r="P248" s="34">
        <f t="shared" si="102"/>
        <v>0</v>
      </c>
      <c r="Q248" s="35">
        <f t="shared" si="101"/>
        <v>0</v>
      </c>
      <c r="R248" s="88"/>
    </row>
    <row r="249" spans="1:19" x14ac:dyDescent="0.3">
      <c r="A249" s="128" t="s">
        <v>164</v>
      </c>
      <c r="B249" s="129"/>
      <c r="C249" s="119" t="s">
        <v>165</v>
      </c>
      <c r="D249" s="36" t="s">
        <v>160</v>
      </c>
      <c r="E249" s="37">
        <v>0</v>
      </c>
      <c r="F249" s="38">
        <v>0</v>
      </c>
      <c r="G249" s="38">
        <v>600</v>
      </c>
      <c r="H249" s="38">
        <v>0</v>
      </c>
      <c r="I249" s="38">
        <v>0</v>
      </c>
      <c r="J249" s="29">
        <f t="shared" si="99"/>
        <v>600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2"/>
        <v>0</v>
      </c>
      <c r="Q249" s="41">
        <f t="shared" si="101"/>
        <v>600</v>
      </c>
      <c r="R249" s="88"/>
    </row>
    <row r="250" spans="1:19" x14ac:dyDescent="0.3">
      <c r="A250" s="128"/>
      <c r="B250" s="129"/>
      <c r="C250" s="119"/>
      <c r="D250" s="36"/>
      <c r="E250" s="42"/>
      <c r="F250" s="43"/>
      <c r="G250" s="43"/>
      <c r="H250" s="43"/>
      <c r="I250" s="43"/>
      <c r="J250" s="34">
        <f t="shared" si="99"/>
        <v>0</v>
      </c>
      <c r="K250" s="55"/>
      <c r="L250" s="43"/>
      <c r="M250" s="34">
        <f t="shared" si="103"/>
        <v>0</v>
      </c>
      <c r="N250" s="55"/>
      <c r="O250" s="43"/>
      <c r="P250" s="34">
        <f t="shared" si="102"/>
        <v>0</v>
      </c>
      <c r="Q250" s="35">
        <f t="shared" si="101"/>
        <v>0</v>
      </c>
      <c r="R250" s="88"/>
    </row>
    <row r="251" spans="1:19" x14ac:dyDescent="0.3">
      <c r="A251" s="128" t="s">
        <v>166</v>
      </c>
      <c r="B251" s="129"/>
      <c r="C251" s="119" t="s">
        <v>167</v>
      </c>
      <c r="D251" s="36" t="s">
        <v>168</v>
      </c>
      <c r="E251" s="94">
        <v>22134</v>
      </c>
      <c r="F251" s="97">
        <v>7735</v>
      </c>
      <c r="G251" s="99">
        <v>198</v>
      </c>
      <c r="H251" s="97">
        <v>250</v>
      </c>
      <c r="I251" s="38">
        <v>0</v>
      </c>
      <c r="J251" s="29">
        <f t="shared" si="99"/>
        <v>30317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2"/>
        <v>0</v>
      </c>
      <c r="Q251" s="41">
        <f t="shared" si="101"/>
        <v>30317</v>
      </c>
      <c r="R251" s="128" t="s">
        <v>166</v>
      </c>
      <c r="S251" s="104">
        <f>Q251+Q253</f>
        <v>214442</v>
      </c>
    </row>
    <row r="252" spans="1:19" x14ac:dyDescent="0.3">
      <c r="A252" s="128"/>
      <c r="B252" s="129"/>
      <c r="C252" s="119"/>
      <c r="D252" s="36"/>
      <c r="E252" s="42"/>
      <c r="F252" s="43"/>
      <c r="G252" s="43"/>
      <c r="H252" s="43"/>
      <c r="I252" s="43"/>
      <c r="J252" s="34">
        <f t="shared" si="99"/>
        <v>0</v>
      </c>
      <c r="K252" s="55"/>
      <c r="L252" s="43"/>
      <c r="M252" s="34">
        <f t="shared" si="103"/>
        <v>0</v>
      </c>
      <c r="N252" s="55"/>
      <c r="O252" s="43"/>
      <c r="P252" s="34">
        <f t="shared" si="102"/>
        <v>0</v>
      </c>
      <c r="Q252" s="35">
        <f t="shared" si="101"/>
        <v>0</v>
      </c>
      <c r="R252" s="128"/>
      <c r="S252" s="105">
        <f>Q252+Q254</f>
        <v>0</v>
      </c>
    </row>
    <row r="253" spans="1:19" x14ac:dyDescent="0.3">
      <c r="A253" s="128" t="s">
        <v>166</v>
      </c>
      <c r="B253" s="129"/>
      <c r="C253" s="119" t="s">
        <v>167</v>
      </c>
      <c r="D253" s="36" t="s">
        <v>169</v>
      </c>
      <c r="E253" s="94">
        <v>117854</v>
      </c>
      <c r="F253" s="97">
        <v>43045</v>
      </c>
      <c r="G253" s="97">
        <v>22836</v>
      </c>
      <c r="H253" s="97">
        <v>390</v>
      </c>
      <c r="I253" s="38">
        <v>0</v>
      </c>
      <c r="J253" s="29">
        <f t="shared" si="99"/>
        <v>184125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2"/>
        <v>0</v>
      </c>
      <c r="Q253" s="41">
        <f t="shared" si="101"/>
        <v>184125</v>
      </c>
      <c r="R253" s="88"/>
    </row>
    <row r="254" spans="1:19" x14ac:dyDescent="0.3">
      <c r="A254" s="128"/>
      <c r="B254" s="129"/>
      <c r="C254" s="119"/>
      <c r="D254" s="36"/>
      <c r="E254" s="42"/>
      <c r="F254" s="43"/>
      <c r="G254" s="43"/>
      <c r="H254" s="43"/>
      <c r="I254" s="43"/>
      <c r="J254" s="34">
        <f t="shared" si="99"/>
        <v>0</v>
      </c>
      <c r="K254" s="55"/>
      <c r="L254" s="43"/>
      <c r="M254" s="34">
        <f t="shared" si="103"/>
        <v>0</v>
      </c>
      <c r="N254" s="55"/>
      <c r="O254" s="43"/>
      <c r="P254" s="34">
        <f t="shared" si="102"/>
        <v>0</v>
      </c>
      <c r="Q254" s="35">
        <f t="shared" si="101"/>
        <v>0</v>
      </c>
      <c r="R254" s="88"/>
    </row>
    <row r="255" spans="1:19" x14ac:dyDescent="0.3">
      <c r="A255" s="128" t="s">
        <v>170</v>
      </c>
      <c r="B255" s="129"/>
      <c r="C255" s="119" t="s">
        <v>171</v>
      </c>
      <c r="D255" s="36" t="s">
        <v>160</v>
      </c>
      <c r="E255" s="37">
        <v>0</v>
      </c>
      <c r="F255" s="38">
        <v>0</v>
      </c>
      <c r="G255" s="38">
        <v>16000</v>
      </c>
      <c r="H255" s="38">
        <v>0</v>
      </c>
      <c r="I255" s="38">
        <v>0</v>
      </c>
      <c r="J255" s="29">
        <f t="shared" si="99"/>
        <v>16000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2"/>
        <v>0</v>
      </c>
      <c r="Q255" s="41">
        <f t="shared" si="101"/>
        <v>16000</v>
      </c>
      <c r="R255" s="88"/>
    </row>
    <row r="256" spans="1:19" x14ac:dyDescent="0.3">
      <c r="A256" s="128"/>
      <c r="B256" s="129"/>
      <c r="C256" s="119"/>
      <c r="D256" s="36"/>
      <c r="E256" s="42"/>
      <c r="F256" s="43"/>
      <c r="G256" s="43"/>
      <c r="H256" s="43"/>
      <c r="I256" s="43"/>
      <c r="J256" s="34">
        <f t="shared" si="99"/>
        <v>0</v>
      </c>
      <c r="K256" s="55"/>
      <c r="L256" s="43"/>
      <c r="M256" s="34">
        <f t="shared" si="103"/>
        <v>0</v>
      </c>
      <c r="N256" s="55"/>
      <c r="O256" s="43"/>
      <c r="P256" s="34">
        <f t="shared" si="102"/>
        <v>0</v>
      </c>
      <c r="Q256" s="35">
        <f t="shared" si="101"/>
        <v>0</v>
      </c>
      <c r="R256" s="88"/>
    </row>
    <row r="257" spans="1:18" x14ac:dyDescent="0.3">
      <c r="A257" s="128" t="s">
        <v>172</v>
      </c>
      <c r="B257" s="129"/>
      <c r="C257" s="119" t="s">
        <v>173</v>
      </c>
      <c r="D257" s="36" t="s">
        <v>174</v>
      </c>
      <c r="E257" s="37">
        <v>0</v>
      </c>
      <c r="F257" s="38">
        <v>192</v>
      </c>
      <c r="G257" s="38">
        <v>6981</v>
      </c>
      <c r="H257" s="38">
        <v>0</v>
      </c>
      <c r="I257" s="38">
        <v>0</v>
      </c>
      <c r="J257" s="29">
        <f t="shared" si="99"/>
        <v>7173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2"/>
        <v>0</v>
      </c>
      <c r="Q257" s="41">
        <f t="shared" si="101"/>
        <v>7173</v>
      </c>
      <c r="R257" s="88"/>
    </row>
    <row r="258" spans="1:18" x14ac:dyDescent="0.3">
      <c r="A258" s="128"/>
      <c r="B258" s="129"/>
      <c r="C258" s="119"/>
      <c r="D258" s="36"/>
      <c r="E258" s="42"/>
      <c r="F258" s="43"/>
      <c r="G258" s="43"/>
      <c r="H258" s="43"/>
      <c r="I258" s="43"/>
      <c r="J258" s="34">
        <f t="shared" si="99"/>
        <v>0</v>
      </c>
      <c r="K258" s="55"/>
      <c r="L258" s="43"/>
      <c r="M258" s="34">
        <f t="shared" si="103"/>
        <v>0</v>
      </c>
      <c r="N258" s="55"/>
      <c r="O258" s="43"/>
      <c r="P258" s="34">
        <f t="shared" si="102"/>
        <v>0</v>
      </c>
      <c r="Q258" s="35">
        <f t="shared" si="101"/>
        <v>0</v>
      </c>
      <c r="R258" s="88"/>
    </row>
    <row r="259" spans="1:18" x14ac:dyDescent="0.3">
      <c r="A259" s="128" t="s">
        <v>175</v>
      </c>
      <c r="B259" s="129"/>
      <c r="C259" s="119" t="s">
        <v>176</v>
      </c>
      <c r="D259" s="36" t="s">
        <v>160</v>
      </c>
      <c r="E259" s="37">
        <v>0</v>
      </c>
      <c r="F259" s="38">
        <v>0</v>
      </c>
      <c r="G259" s="38">
        <v>0</v>
      </c>
      <c r="H259" s="38">
        <v>570</v>
      </c>
      <c r="I259" s="38">
        <v>0</v>
      </c>
      <c r="J259" s="29">
        <f t="shared" si="99"/>
        <v>570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2"/>
        <v>0</v>
      </c>
      <c r="Q259" s="41">
        <f t="shared" si="101"/>
        <v>570</v>
      </c>
      <c r="R259" s="88"/>
    </row>
    <row r="260" spans="1:18" x14ac:dyDescent="0.3">
      <c r="A260" s="128"/>
      <c r="B260" s="129"/>
      <c r="C260" s="119"/>
      <c r="D260" s="36"/>
      <c r="E260" s="42"/>
      <c r="F260" s="43"/>
      <c r="G260" s="43"/>
      <c r="H260" s="43"/>
      <c r="I260" s="43"/>
      <c r="J260" s="34">
        <f t="shared" si="99"/>
        <v>0</v>
      </c>
      <c r="K260" s="55"/>
      <c r="L260" s="43"/>
      <c r="M260" s="34">
        <f t="shared" si="103"/>
        <v>0</v>
      </c>
      <c r="N260" s="55"/>
      <c r="O260" s="43"/>
      <c r="P260" s="34">
        <f t="shared" si="102"/>
        <v>0</v>
      </c>
      <c r="Q260" s="35">
        <f t="shared" si="101"/>
        <v>0</v>
      </c>
      <c r="R260" s="88"/>
    </row>
    <row r="261" spans="1:18" x14ac:dyDescent="0.3">
      <c r="A261" s="128" t="s">
        <v>177</v>
      </c>
      <c r="B261" s="129"/>
      <c r="C261" s="119" t="s">
        <v>178</v>
      </c>
      <c r="D261" s="36" t="s">
        <v>160</v>
      </c>
      <c r="E261" s="37">
        <v>0</v>
      </c>
      <c r="F261" s="38">
        <v>0</v>
      </c>
      <c r="G261" s="38">
        <v>70</v>
      </c>
      <c r="H261" s="38">
        <v>0</v>
      </c>
      <c r="I261" s="38">
        <v>0</v>
      </c>
      <c r="J261" s="29">
        <f t="shared" si="99"/>
        <v>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2"/>
        <v>0</v>
      </c>
      <c r="Q261" s="41">
        <f t="shared" si="101"/>
        <v>70</v>
      </c>
      <c r="R261" s="88"/>
    </row>
    <row r="262" spans="1:18" x14ac:dyDescent="0.3">
      <c r="A262" s="128"/>
      <c r="B262" s="129"/>
      <c r="C262" s="119"/>
      <c r="D262" s="36"/>
      <c r="E262" s="42"/>
      <c r="F262" s="43"/>
      <c r="G262" s="43"/>
      <c r="H262" s="43"/>
      <c r="I262" s="43"/>
      <c r="J262" s="34">
        <f t="shared" si="99"/>
        <v>0</v>
      </c>
      <c r="K262" s="55"/>
      <c r="L262" s="43"/>
      <c r="M262" s="34">
        <f t="shared" si="103"/>
        <v>0</v>
      </c>
      <c r="N262" s="55"/>
      <c r="O262" s="43"/>
      <c r="P262" s="34">
        <f t="shared" si="102"/>
        <v>0</v>
      </c>
      <c r="Q262" s="35">
        <f t="shared" si="101"/>
        <v>0</v>
      </c>
      <c r="R262" s="88"/>
    </row>
    <row r="263" spans="1:18" x14ac:dyDescent="0.3">
      <c r="A263" s="128" t="s">
        <v>179</v>
      </c>
      <c r="B263" s="129"/>
      <c r="C263" s="119" t="s">
        <v>180</v>
      </c>
      <c r="D263" s="36" t="s">
        <v>181</v>
      </c>
      <c r="E263" s="37">
        <v>0</v>
      </c>
      <c r="F263" s="38">
        <v>0</v>
      </c>
      <c r="G263" s="38">
        <v>4640</v>
      </c>
      <c r="H263" s="38">
        <v>0</v>
      </c>
      <c r="I263" s="38">
        <v>0</v>
      </c>
      <c r="J263" s="29">
        <f>SUM(E263:I263)</f>
        <v>4640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2"/>
        <v>0</v>
      </c>
      <c r="Q263" s="41">
        <f t="shared" si="101"/>
        <v>4640</v>
      </c>
      <c r="R263" s="88"/>
    </row>
    <row r="264" spans="1:18" x14ac:dyDescent="0.3">
      <c r="A264" s="128"/>
      <c r="B264" s="129"/>
      <c r="C264" s="119"/>
      <c r="D264" s="36"/>
      <c r="E264" s="42"/>
      <c r="F264" s="43"/>
      <c r="G264" s="43"/>
      <c r="H264" s="43"/>
      <c r="I264" s="43"/>
      <c r="J264" s="34">
        <f>SUM(E264:I264)</f>
        <v>0</v>
      </c>
      <c r="K264" s="55"/>
      <c r="L264" s="43"/>
      <c r="M264" s="34">
        <f>SUM(K264:L264)</f>
        <v>0</v>
      </c>
      <c r="N264" s="55"/>
      <c r="O264" s="43"/>
      <c r="P264" s="34">
        <f t="shared" si="102"/>
        <v>0</v>
      </c>
      <c r="Q264" s="35">
        <f t="shared" si="101"/>
        <v>0</v>
      </c>
      <c r="R264" s="88"/>
    </row>
    <row r="265" spans="1:18" x14ac:dyDescent="0.3">
      <c r="A265" s="128" t="s">
        <v>295</v>
      </c>
      <c r="B265" s="129"/>
      <c r="C265" s="119" t="s">
        <v>296</v>
      </c>
      <c r="D265" s="36" t="s">
        <v>181</v>
      </c>
      <c r="E265" s="37">
        <v>0</v>
      </c>
      <c r="F265" s="38">
        <v>0</v>
      </c>
      <c r="G265" s="38">
        <v>1162</v>
      </c>
      <c r="H265" s="38">
        <v>0</v>
      </c>
      <c r="I265" s="38">
        <v>0</v>
      </c>
      <c r="J265" s="29">
        <f t="shared" si="99"/>
        <v>1162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2"/>
        <v>0</v>
      </c>
      <c r="Q265" s="41">
        <f t="shared" si="101"/>
        <v>1162</v>
      </c>
      <c r="R265" s="88"/>
    </row>
    <row r="266" spans="1:18" ht="14.4" thickBot="1" x14ac:dyDescent="0.35">
      <c r="A266" s="133"/>
      <c r="B266" s="134"/>
      <c r="C266" s="135"/>
      <c r="D266" s="50"/>
      <c r="E266" s="51"/>
      <c r="F266" s="45"/>
      <c r="G266" s="45"/>
      <c r="H266" s="45"/>
      <c r="I266" s="45"/>
      <c r="J266" s="24">
        <f t="shared" si="99"/>
        <v>0</v>
      </c>
      <c r="K266" s="56"/>
      <c r="L266" s="45"/>
      <c r="M266" s="24">
        <f t="shared" si="103"/>
        <v>0</v>
      </c>
      <c r="N266" s="56"/>
      <c r="O266" s="45"/>
      <c r="P266" s="24">
        <f t="shared" si="102"/>
        <v>0</v>
      </c>
      <c r="Q266" s="25">
        <f t="shared" si="101"/>
        <v>0</v>
      </c>
      <c r="R266" s="88"/>
    </row>
    <row r="267" spans="1:18" ht="14.4" thickBot="1" x14ac:dyDescent="0.35">
      <c r="D267" s="48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8"/>
    </row>
    <row r="268" spans="1:18" x14ac:dyDescent="0.3">
      <c r="A268" s="120" t="s">
        <v>182</v>
      </c>
      <c r="B268" s="121"/>
      <c r="C268" s="124" t="s">
        <v>183</v>
      </c>
      <c r="D268" s="126"/>
      <c r="E268" s="16">
        <f>E270+E272+E274+E276+E278+E280+E282+E284+E286</f>
        <v>0</v>
      </c>
      <c r="F268" s="17">
        <f t="shared" ref="E268:I269" si="104">F270+F272+F274+F276+F278+F280+F282+F284+F286</f>
        <v>0</v>
      </c>
      <c r="G268" s="17">
        <f>G270+G272+G274+G276+G278+G280+G282+G284+G286</f>
        <v>68400</v>
      </c>
      <c r="H268" s="17">
        <f t="shared" si="104"/>
        <v>0</v>
      </c>
      <c r="I268" s="17">
        <f>I270+I272+I274+I276+I278+I280+I282+I284+I286</f>
        <v>11946</v>
      </c>
      <c r="J268" s="19">
        <f>SUM(E268:I268)</f>
        <v>80346</v>
      </c>
      <c r="K268" s="52">
        <f>K270+K272+K274+K276+K278+K280+K282+K284+K286</f>
        <v>18000</v>
      </c>
      <c r="L268" s="17">
        <f>L270+L272+L274+L276+L278+L280+L282+L284+L286</f>
        <v>0</v>
      </c>
      <c r="M268" s="19">
        <f>SUM(K268:L268)</f>
        <v>18000</v>
      </c>
      <c r="N268" s="52">
        <f>N270+N272+N274+N276+N278+N280+N282+N284+N286</f>
        <v>0</v>
      </c>
      <c r="O268" s="17">
        <f>O270+O272+O274+O276+O278+O280+O282+O284+O286</f>
        <v>48750</v>
      </c>
      <c r="P268" s="19">
        <f>SUM(N268:O268)</f>
        <v>48750</v>
      </c>
      <c r="Q268" s="20">
        <f>P268+M268+J268</f>
        <v>147096</v>
      </c>
      <c r="R268" s="88"/>
    </row>
    <row r="269" spans="1:18" ht="14.4" thickBot="1" x14ac:dyDescent="0.35">
      <c r="A269" s="122"/>
      <c r="B269" s="123"/>
      <c r="C269" s="125"/>
      <c r="D269" s="127"/>
      <c r="E269" s="21">
        <f t="shared" si="104"/>
        <v>0</v>
      </c>
      <c r="F269" s="22">
        <f t="shared" si="104"/>
        <v>0</v>
      </c>
      <c r="G269" s="22">
        <f t="shared" si="104"/>
        <v>0</v>
      </c>
      <c r="H269" s="22">
        <f t="shared" si="104"/>
        <v>0</v>
      </c>
      <c r="I269" s="22">
        <f t="shared" si="104"/>
        <v>0</v>
      </c>
      <c r="J269" s="24">
        <f t="shared" ref="J269:J287" si="105">SUM(E269:I269)</f>
        <v>0</v>
      </c>
      <c r="K269" s="53">
        <f>K271+K273+K275+K277+K279+K281+K283+K285+K287</f>
        <v>0</v>
      </c>
      <c r="L269" s="22">
        <f>L271+L273+L275+L277+L279+L281+L283+L285+L287</f>
        <v>0</v>
      </c>
      <c r="M269" s="24">
        <f t="shared" ref="M269:M285" si="106">SUM(K269:L269)</f>
        <v>0</v>
      </c>
      <c r="N269" s="53">
        <f>N271+N273+N275+N277+N279+N281+N283+N285+N287</f>
        <v>0</v>
      </c>
      <c r="O269" s="22">
        <f>O271+O273+O275+O277+O279+O281+O283+O285+O287</f>
        <v>0</v>
      </c>
      <c r="P269" s="24">
        <f t="shared" ref="P269:P287" si="107">SUM(N269:O269)</f>
        <v>0</v>
      </c>
      <c r="Q269" s="25">
        <f t="shared" ref="Q269:Q287" si="108">P269+M269+J269</f>
        <v>0</v>
      </c>
      <c r="R269" s="88"/>
    </row>
    <row r="270" spans="1:18" hidden="1" x14ac:dyDescent="0.3">
      <c r="A270" s="118" t="s">
        <v>184</v>
      </c>
      <c r="B270" s="116"/>
      <c r="C270" s="114" t="s">
        <v>185</v>
      </c>
      <c r="D270" s="156"/>
      <c r="E270" s="26">
        <v>0</v>
      </c>
      <c r="F270" s="27">
        <v>0</v>
      </c>
      <c r="G270" s="27">
        <v>0</v>
      </c>
      <c r="H270" s="27">
        <v>0</v>
      </c>
      <c r="I270" s="27">
        <v>0</v>
      </c>
      <c r="J270" s="29">
        <f t="shared" si="105"/>
        <v>0</v>
      </c>
      <c r="K270" s="54">
        <v>0</v>
      </c>
      <c r="L270" s="27">
        <v>0</v>
      </c>
      <c r="M270" s="29">
        <f>SUM(K270:L270)</f>
        <v>0</v>
      </c>
      <c r="N270" s="54">
        <v>0</v>
      </c>
      <c r="O270" s="27">
        <v>0</v>
      </c>
      <c r="P270" s="29">
        <f t="shared" si="107"/>
        <v>0</v>
      </c>
      <c r="Q270" s="30">
        <f t="shared" si="108"/>
        <v>0</v>
      </c>
      <c r="R270" s="88"/>
    </row>
    <row r="271" spans="1:18" hidden="1" x14ac:dyDescent="0.3">
      <c r="A271" s="128"/>
      <c r="B271" s="129"/>
      <c r="C271" s="119"/>
      <c r="D271" s="130"/>
      <c r="E271" s="42"/>
      <c r="F271" s="43"/>
      <c r="G271" s="43"/>
      <c r="H271" s="43"/>
      <c r="I271" s="43"/>
      <c r="J271" s="34"/>
      <c r="K271" s="55"/>
      <c r="L271" s="43"/>
      <c r="M271" s="34">
        <f t="shared" si="106"/>
        <v>0</v>
      </c>
      <c r="N271" s="55"/>
      <c r="O271" s="43"/>
      <c r="P271" s="34">
        <f t="shared" si="107"/>
        <v>0</v>
      </c>
      <c r="Q271" s="35">
        <f t="shared" si="108"/>
        <v>0</v>
      </c>
      <c r="R271" s="88"/>
    </row>
    <row r="272" spans="1:18" x14ac:dyDescent="0.3">
      <c r="A272" s="128" t="s">
        <v>186</v>
      </c>
      <c r="B272" s="129"/>
      <c r="C272" s="119" t="s">
        <v>187</v>
      </c>
      <c r="D272" s="36" t="s">
        <v>26</v>
      </c>
      <c r="E272" s="37">
        <v>0</v>
      </c>
      <c r="F272" s="38">
        <v>0</v>
      </c>
      <c r="G272" s="38">
        <v>68200</v>
      </c>
      <c r="H272" s="38">
        <v>0</v>
      </c>
      <c r="I272" s="38">
        <v>0</v>
      </c>
      <c r="J272" s="29">
        <f t="shared" si="105"/>
        <v>68200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0</v>
      </c>
      <c r="P272" s="40">
        <f t="shared" si="107"/>
        <v>0</v>
      </c>
      <c r="Q272" s="41">
        <f t="shared" si="108"/>
        <v>68200</v>
      </c>
      <c r="R272" s="88"/>
    </row>
    <row r="273" spans="1:19" x14ac:dyDescent="0.3">
      <c r="A273" s="128"/>
      <c r="B273" s="129"/>
      <c r="C273" s="119"/>
      <c r="D273" s="36"/>
      <c r="E273" s="42"/>
      <c r="F273" s="43"/>
      <c r="G273" s="43"/>
      <c r="H273" s="43"/>
      <c r="I273" s="43"/>
      <c r="J273" s="34">
        <f t="shared" si="105"/>
        <v>0</v>
      </c>
      <c r="K273" s="55"/>
      <c r="L273" s="43"/>
      <c r="M273" s="34">
        <f t="shared" si="106"/>
        <v>0</v>
      </c>
      <c r="N273" s="55"/>
      <c r="O273" s="43"/>
      <c r="P273" s="34">
        <f t="shared" si="107"/>
        <v>0</v>
      </c>
      <c r="Q273" s="35">
        <f t="shared" si="108"/>
        <v>0</v>
      </c>
      <c r="R273" s="88"/>
    </row>
    <row r="274" spans="1:19" hidden="1" x14ac:dyDescent="0.3">
      <c r="A274" s="128" t="s">
        <v>188</v>
      </c>
      <c r="B274" s="129"/>
      <c r="C274" s="119" t="s">
        <v>297</v>
      </c>
      <c r="D274" s="36" t="s">
        <v>112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5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7"/>
        <v>0</v>
      </c>
      <c r="Q274" s="41">
        <f t="shared" si="108"/>
        <v>0</v>
      </c>
      <c r="R274" s="128" t="s">
        <v>188</v>
      </c>
      <c r="S274" s="104">
        <f>Q274+Q276</f>
        <v>10000</v>
      </c>
    </row>
    <row r="275" spans="1:19" hidden="1" x14ac:dyDescent="0.3">
      <c r="A275" s="128"/>
      <c r="B275" s="129"/>
      <c r="C275" s="119"/>
      <c r="D275" s="36"/>
      <c r="E275" s="42"/>
      <c r="F275" s="43"/>
      <c r="G275" s="43"/>
      <c r="H275" s="43"/>
      <c r="I275" s="43"/>
      <c r="J275" s="34">
        <f t="shared" si="105"/>
        <v>0</v>
      </c>
      <c r="K275" s="55"/>
      <c r="L275" s="43"/>
      <c r="M275" s="34">
        <f t="shared" si="106"/>
        <v>0</v>
      </c>
      <c r="N275" s="55"/>
      <c r="O275" s="43"/>
      <c r="P275" s="34">
        <f t="shared" si="107"/>
        <v>0</v>
      </c>
      <c r="Q275" s="35">
        <f t="shared" si="108"/>
        <v>0</v>
      </c>
      <c r="R275" s="128"/>
      <c r="S275" s="105">
        <f>Q275+Q277</f>
        <v>0</v>
      </c>
    </row>
    <row r="276" spans="1:19" x14ac:dyDescent="0.3">
      <c r="A276" s="128" t="s">
        <v>188</v>
      </c>
      <c r="B276" s="129"/>
      <c r="C276" s="119" t="s">
        <v>298</v>
      </c>
      <c r="D276" s="36" t="s">
        <v>26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5"/>
        <v>0</v>
      </c>
      <c r="K276" s="44">
        <v>10000</v>
      </c>
      <c r="L276" s="38">
        <v>0</v>
      </c>
      <c r="M276" s="40">
        <f>SUM(K276:L276)</f>
        <v>10000</v>
      </c>
      <c r="N276" s="44">
        <v>0</v>
      </c>
      <c r="O276" s="38">
        <v>0</v>
      </c>
      <c r="P276" s="40">
        <f t="shared" si="107"/>
        <v>0</v>
      </c>
      <c r="Q276" s="41">
        <f t="shared" si="108"/>
        <v>10000</v>
      </c>
      <c r="R276" s="88"/>
    </row>
    <row r="277" spans="1:19" x14ac:dyDescent="0.3">
      <c r="A277" s="128"/>
      <c r="B277" s="129"/>
      <c r="C277" s="119"/>
      <c r="D277" s="36"/>
      <c r="E277" s="42"/>
      <c r="F277" s="43"/>
      <c r="G277" s="43"/>
      <c r="H277" s="43"/>
      <c r="I277" s="43"/>
      <c r="J277" s="34">
        <f t="shared" si="105"/>
        <v>0</v>
      </c>
      <c r="K277" s="55"/>
      <c r="L277" s="43"/>
      <c r="M277" s="34">
        <f t="shared" si="106"/>
        <v>0</v>
      </c>
      <c r="N277" s="55"/>
      <c r="O277" s="43"/>
      <c r="P277" s="34">
        <f t="shared" si="107"/>
        <v>0</v>
      </c>
      <c r="Q277" s="35">
        <f t="shared" si="108"/>
        <v>0</v>
      </c>
      <c r="R277" s="88"/>
    </row>
    <row r="278" spans="1:19" x14ac:dyDescent="0.3">
      <c r="A278" s="128" t="s">
        <v>189</v>
      </c>
      <c r="B278" s="129"/>
      <c r="C278" s="119" t="s">
        <v>190</v>
      </c>
      <c r="D278" s="36" t="s">
        <v>26</v>
      </c>
      <c r="E278" s="37">
        <v>0</v>
      </c>
      <c r="F278" s="38">
        <v>0</v>
      </c>
      <c r="G278" s="38">
        <v>200</v>
      </c>
      <c r="H278" s="38">
        <v>0</v>
      </c>
      <c r="I278" s="38">
        <v>0</v>
      </c>
      <c r="J278" s="29">
        <f t="shared" si="105"/>
        <v>200</v>
      </c>
      <c r="K278" s="44">
        <v>8000</v>
      </c>
      <c r="L278" s="38">
        <v>0</v>
      </c>
      <c r="M278" s="40">
        <f>SUM(K278:L278)</f>
        <v>8000</v>
      </c>
      <c r="N278" s="44">
        <v>0</v>
      </c>
      <c r="O278" s="38">
        <v>0</v>
      </c>
      <c r="P278" s="40">
        <f t="shared" si="107"/>
        <v>0</v>
      </c>
      <c r="Q278" s="41">
        <f t="shared" si="108"/>
        <v>8200</v>
      </c>
      <c r="R278" s="88"/>
    </row>
    <row r="279" spans="1:19" x14ac:dyDescent="0.3">
      <c r="A279" s="128"/>
      <c r="B279" s="129"/>
      <c r="C279" s="119"/>
      <c r="D279" s="36"/>
      <c r="E279" s="42"/>
      <c r="F279" s="43"/>
      <c r="G279" s="43"/>
      <c r="H279" s="43"/>
      <c r="I279" s="43"/>
      <c r="J279" s="34">
        <f t="shared" si="105"/>
        <v>0</v>
      </c>
      <c r="K279" s="55"/>
      <c r="L279" s="43"/>
      <c r="M279" s="34">
        <f t="shared" si="106"/>
        <v>0</v>
      </c>
      <c r="N279" s="55"/>
      <c r="O279" s="43"/>
      <c r="P279" s="34">
        <f t="shared" si="107"/>
        <v>0</v>
      </c>
      <c r="Q279" s="35">
        <f t="shared" si="108"/>
        <v>0</v>
      </c>
      <c r="R279" s="88"/>
    </row>
    <row r="280" spans="1:19" x14ac:dyDescent="0.3">
      <c r="A280" s="128" t="s">
        <v>191</v>
      </c>
      <c r="B280" s="129"/>
      <c r="C280" s="119" t="s">
        <v>194</v>
      </c>
      <c r="D280" s="36" t="s">
        <v>112</v>
      </c>
      <c r="E280" s="37">
        <v>0</v>
      </c>
      <c r="F280" s="38">
        <v>0</v>
      </c>
      <c r="G280" s="38">
        <v>0</v>
      </c>
      <c r="H280" s="38">
        <v>0</v>
      </c>
      <c r="I280" s="38">
        <v>3279</v>
      </c>
      <c r="J280" s="29">
        <f t="shared" si="105"/>
        <v>3279</v>
      </c>
      <c r="K280" s="44">
        <v>0</v>
      </c>
      <c r="L280" s="38">
        <v>0</v>
      </c>
      <c r="M280" s="40">
        <f>SUM(K280:L280)</f>
        <v>0</v>
      </c>
      <c r="N280" s="44">
        <v>0</v>
      </c>
      <c r="O280" s="97">
        <v>15317</v>
      </c>
      <c r="P280" s="40">
        <f t="shared" si="107"/>
        <v>15317</v>
      </c>
      <c r="Q280" s="41">
        <f t="shared" si="108"/>
        <v>18596</v>
      </c>
      <c r="R280" s="128" t="s">
        <v>191</v>
      </c>
      <c r="S280" s="104">
        <f>Q280+Q282+Q284</f>
        <v>60696</v>
      </c>
    </row>
    <row r="281" spans="1:19" x14ac:dyDescent="0.3">
      <c r="A281" s="128"/>
      <c r="B281" s="129"/>
      <c r="C281" s="119"/>
      <c r="D281" s="36"/>
      <c r="E281" s="42"/>
      <c r="F281" s="43"/>
      <c r="G281" s="43"/>
      <c r="H281" s="43"/>
      <c r="I281" s="43"/>
      <c r="J281" s="34">
        <f t="shared" si="105"/>
        <v>0</v>
      </c>
      <c r="K281" s="55"/>
      <c r="L281" s="43"/>
      <c r="M281" s="34">
        <f t="shared" si="106"/>
        <v>0</v>
      </c>
      <c r="N281" s="55"/>
      <c r="O281" s="98"/>
      <c r="P281" s="34">
        <f t="shared" si="107"/>
        <v>0</v>
      </c>
      <c r="Q281" s="35">
        <f t="shared" si="108"/>
        <v>0</v>
      </c>
      <c r="R281" s="128"/>
      <c r="S281" s="105">
        <f>Q281+Q283+Q285</f>
        <v>0</v>
      </c>
    </row>
    <row r="282" spans="1:19" x14ac:dyDescent="0.3">
      <c r="A282" s="128" t="s">
        <v>191</v>
      </c>
      <c r="B282" s="129"/>
      <c r="C282" s="113" t="s">
        <v>192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97">
        <v>4030</v>
      </c>
      <c r="J282" s="29">
        <f t="shared" si="105"/>
        <v>4030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7">
        <v>16753</v>
      </c>
      <c r="P282" s="40">
        <f t="shared" si="107"/>
        <v>16753</v>
      </c>
      <c r="Q282" s="41">
        <f t="shared" si="108"/>
        <v>20783</v>
      </c>
      <c r="R282" s="88"/>
    </row>
    <row r="283" spans="1:19" x14ac:dyDescent="0.3">
      <c r="A283" s="128"/>
      <c r="B283" s="129"/>
      <c r="C283" s="114"/>
      <c r="D283" s="36"/>
      <c r="E283" s="42"/>
      <c r="F283" s="43"/>
      <c r="G283" s="43"/>
      <c r="H283" s="43"/>
      <c r="I283" s="98"/>
      <c r="J283" s="34">
        <f t="shared" si="105"/>
        <v>0</v>
      </c>
      <c r="K283" s="55"/>
      <c r="L283" s="43"/>
      <c r="M283" s="34">
        <f t="shared" si="106"/>
        <v>0</v>
      </c>
      <c r="N283" s="55"/>
      <c r="O283" s="98"/>
      <c r="P283" s="34">
        <f t="shared" si="107"/>
        <v>0</v>
      </c>
      <c r="Q283" s="35">
        <f t="shared" si="108"/>
        <v>0</v>
      </c>
      <c r="R283" s="88"/>
    </row>
    <row r="284" spans="1:19" ht="12.75" customHeight="1" x14ac:dyDescent="0.3">
      <c r="A284" s="128" t="s">
        <v>191</v>
      </c>
      <c r="B284" s="129"/>
      <c r="C284" s="113" t="s">
        <v>193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7">
        <v>4637</v>
      </c>
      <c r="J284" s="29">
        <f t="shared" si="105"/>
        <v>4637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7">
        <v>16680</v>
      </c>
      <c r="P284" s="40">
        <f t="shared" si="107"/>
        <v>16680</v>
      </c>
      <c r="Q284" s="41">
        <f t="shared" si="108"/>
        <v>21317</v>
      </c>
      <c r="R284" s="88"/>
    </row>
    <row r="285" spans="1:19" x14ac:dyDescent="0.3">
      <c r="A285" s="128"/>
      <c r="B285" s="129"/>
      <c r="C285" s="114"/>
      <c r="D285" s="36"/>
      <c r="E285" s="42"/>
      <c r="F285" s="43"/>
      <c r="G285" s="43"/>
      <c r="H285" s="43"/>
      <c r="I285" s="43"/>
      <c r="J285" s="34">
        <f t="shared" si="105"/>
        <v>0</v>
      </c>
      <c r="K285" s="55"/>
      <c r="L285" s="43"/>
      <c r="M285" s="34">
        <f t="shared" si="106"/>
        <v>0</v>
      </c>
      <c r="N285" s="55"/>
      <c r="O285" s="43"/>
      <c r="P285" s="34">
        <f t="shared" si="107"/>
        <v>0</v>
      </c>
      <c r="Q285" s="35">
        <f t="shared" si="108"/>
        <v>0</v>
      </c>
      <c r="R285" s="88"/>
    </row>
    <row r="286" spans="1:19" ht="13.8" hidden="1" customHeight="1" x14ac:dyDescent="0.3">
      <c r="A286" s="128" t="s">
        <v>191</v>
      </c>
      <c r="B286" s="129"/>
      <c r="C286" s="119" t="s">
        <v>195</v>
      </c>
      <c r="D286" s="36" t="s">
        <v>26</v>
      </c>
      <c r="E286" s="37">
        <v>0</v>
      </c>
      <c r="F286" s="38">
        <v>0</v>
      </c>
      <c r="G286" s="38">
        <v>0</v>
      </c>
      <c r="H286" s="38">
        <v>0</v>
      </c>
      <c r="I286" s="38">
        <v>0</v>
      </c>
      <c r="J286" s="29">
        <f t="shared" si="105"/>
        <v>0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38">
        <v>0</v>
      </c>
      <c r="P286" s="40">
        <f t="shared" si="107"/>
        <v>0</v>
      </c>
      <c r="Q286" s="41">
        <f t="shared" si="108"/>
        <v>0</v>
      </c>
      <c r="R286" s="88"/>
    </row>
    <row r="287" spans="1:19" ht="14.4" hidden="1" customHeight="1" x14ac:dyDescent="0.3">
      <c r="A287" s="133"/>
      <c r="B287" s="134"/>
      <c r="C287" s="135"/>
      <c r="D287" s="50"/>
      <c r="E287" s="51"/>
      <c r="F287" s="45"/>
      <c r="G287" s="45"/>
      <c r="H287" s="45"/>
      <c r="I287" s="45"/>
      <c r="J287" s="24">
        <f t="shared" si="105"/>
        <v>0</v>
      </c>
      <c r="K287" s="56"/>
      <c r="L287" s="45"/>
      <c r="M287" s="24">
        <v>0</v>
      </c>
      <c r="N287" s="56"/>
      <c r="O287" s="45"/>
      <c r="P287" s="24">
        <f t="shared" si="107"/>
        <v>0</v>
      </c>
      <c r="Q287" s="25">
        <f t="shared" si="108"/>
        <v>0</v>
      </c>
      <c r="R287" s="88"/>
    </row>
    <row r="288" spans="1:19" ht="14.4" thickBot="1" x14ac:dyDescent="0.35">
      <c r="D288" s="48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8"/>
    </row>
    <row r="289" spans="1:18" x14ac:dyDescent="0.3">
      <c r="A289" s="120" t="s">
        <v>196</v>
      </c>
      <c r="B289" s="121"/>
      <c r="C289" s="124" t="s">
        <v>197</v>
      </c>
      <c r="D289" s="126"/>
      <c r="E289" s="16">
        <f>E291+E293+E295+E297+E317+E319+E321+E343+E345+E347</f>
        <v>378651</v>
      </c>
      <c r="F289" s="17">
        <f>F291+F293+F295+F297+F317+F319+F321+F343+F345+F347</f>
        <v>135838</v>
      </c>
      <c r="G289" s="17">
        <f>G291+G293+G295+G297+G317+G319+G321+G345+G347</f>
        <v>126055</v>
      </c>
      <c r="H289" s="17">
        <f>H291+H293+H295+H297+H317+H319+H321+H345+H347+H349</f>
        <v>11141</v>
      </c>
      <c r="I289" s="17">
        <f>I291+I293+I295+I297+I317+I319+I321+I343+I345+I347</f>
        <v>0</v>
      </c>
      <c r="J289" s="19">
        <f>SUM(E289:I289)</f>
        <v>651685</v>
      </c>
      <c r="K289" s="52">
        <f>K291+K293+K295+K297+K317+K319+K321+K343+K345+K347</f>
        <v>0</v>
      </c>
      <c r="L289" s="17">
        <f>L291+L293+L295+L297+L317+L319+L321+L343+L345+L347</f>
        <v>0</v>
      </c>
      <c r="M289" s="19">
        <f>SUM(K289:L289)</f>
        <v>0</v>
      </c>
      <c r="N289" s="52">
        <f>N291+N293+N295+N297+N317+N319+N321+N343+N345+N347</f>
        <v>0</v>
      </c>
      <c r="O289" s="17">
        <f>O291+O293+O295+O297+O317+O319+O321+O343+O345+O347</f>
        <v>0</v>
      </c>
      <c r="P289" s="18">
        <f>SUM(N289:O289)</f>
        <v>0</v>
      </c>
      <c r="Q289" s="61">
        <f>P289+M289+J289</f>
        <v>651685</v>
      </c>
      <c r="R289" s="88"/>
    </row>
    <row r="290" spans="1:18" ht="14.4" thickBot="1" x14ac:dyDescent="0.35">
      <c r="A290" s="122"/>
      <c r="B290" s="123"/>
      <c r="C290" s="125"/>
      <c r="D290" s="127"/>
      <c r="E290" s="21">
        <f>E292+E294+E296+E298+E318+E320+E322+E344+E346+E348</f>
        <v>0</v>
      </c>
      <c r="F290" s="22">
        <f>F292+F294+F296+F298+F318+F320+F322+F344+F346+F348</f>
        <v>0</v>
      </c>
      <c r="G290" s="22">
        <f>G292+G294+G296+G298+G318+G320+G322+G346+G348</f>
        <v>0</v>
      </c>
      <c r="H290" s="22">
        <f>H292+H294+H296+H298+H318+H320+H322+H350+H346+H348</f>
        <v>0</v>
      </c>
      <c r="I290" s="22">
        <f>I292+I294+I296+I298+I318+I320+I322+I344+I346+I348</f>
        <v>0</v>
      </c>
      <c r="J290" s="24">
        <f>SUM(E290:I290)</f>
        <v>0</v>
      </c>
      <c r="K290" s="53">
        <f>K292+K294+K296+K298+K318+K320+K322+K344+K346+K348</f>
        <v>0</v>
      </c>
      <c r="L290" s="22">
        <f>L292+L294+L296+L298+L318+L320+L322+L344+L346+L348</f>
        <v>0</v>
      </c>
      <c r="M290" s="24">
        <f>SUM(K290:L290)</f>
        <v>0</v>
      </c>
      <c r="N290" s="53">
        <f>N292+N294+N296+N298+N318+N320+N322+N344+N346+N348</f>
        <v>0</v>
      </c>
      <c r="O290" s="22">
        <f>O292+O294+O296+O298+O318+O320+O322+O344+O346+O348+O350</f>
        <v>0</v>
      </c>
      <c r="P290" s="23">
        <f>SUM(N290:O290)</f>
        <v>0</v>
      </c>
      <c r="Q290" s="62">
        <f>P290+M290+J290</f>
        <v>0</v>
      </c>
      <c r="R290" s="88"/>
    </row>
    <row r="291" spans="1:18" x14ac:dyDescent="0.3">
      <c r="A291" s="118" t="s">
        <v>198</v>
      </c>
      <c r="B291" s="116"/>
      <c r="C291" s="114" t="s">
        <v>199</v>
      </c>
      <c r="D291" s="49" t="s">
        <v>41</v>
      </c>
      <c r="E291" s="96">
        <v>378651</v>
      </c>
      <c r="F291" s="27">
        <v>135838</v>
      </c>
      <c r="G291" s="27">
        <v>0</v>
      </c>
      <c r="H291" s="27">
        <v>0</v>
      </c>
      <c r="I291" s="27">
        <v>0</v>
      </c>
      <c r="J291" s="29">
        <f t="shared" ref="J291:J319" si="109">SUM(E291:I291)</f>
        <v>514489</v>
      </c>
      <c r="K291" s="54"/>
      <c r="L291" s="27">
        <v>0</v>
      </c>
      <c r="M291" s="29">
        <f t="shared" ref="M291:M303" si="110">SUM(K291:L291)</f>
        <v>0</v>
      </c>
      <c r="N291" s="54">
        <v>0</v>
      </c>
      <c r="O291" s="27">
        <v>0</v>
      </c>
      <c r="P291" s="28">
        <f t="shared" ref="P291:P348" si="111">SUM(N291:O291)</f>
        <v>0</v>
      </c>
      <c r="Q291" s="63">
        <f t="shared" ref="Q291:Q350" si="112">P291+M291+J291</f>
        <v>514489</v>
      </c>
      <c r="R291" s="88"/>
    </row>
    <row r="292" spans="1:18" x14ac:dyDescent="0.3">
      <c r="A292" s="128"/>
      <c r="B292" s="129"/>
      <c r="C292" s="119"/>
      <c r="D292" s="36"/>
      <c r="E292" s="42"/>
      <c r="F292" s="43"/>
      <c r="G292" s="43"/>
      <c r="H292" s="43"/>
      <c r="I292" s="43"/>
      <c r="J292" s="34">
        <f t="shared" si="109"/>
        <v>0</v>
      </c>
      <c r="K292" s="55"/>
      <c r="L292" s="43"/>
      <c r="M292" s="34">
        <f t="shared" si="110"/>
        <v>0</v>
      </c>
      <c r="N292" s="55"/>
      <c r="O292" s="43"/>
      <c r="P292" s="33">
        <f t="shared" si="111"/>
        <v>0</v>
      </c>
      <c r="Q292" s="64">
        <f t="shared" si="112"/>
        <v>0</v>
      </c>
      <c r="R292" s="88"/>
    </row>
    <row r="293" spans="1:18" x14ac:dyDescent="0.3">
      <c r="A293" s="128" t="s">
        <v>198</v>
      </c>
      <c r="B293" s="129"/>
      <c r="C293" s="119" t="s">
        <v>200</v>
      </c>
      <c r="D293" s="36"/>
      <c r="E293" s="37">
        <v>0</v>
      </c>
      <c r="F293" s="38">
        <v>0</v>
      </c>
      <c r="G293" s="38">
        <v>2000</v>
      </c>
      <c r="H293" s="38">
        <v>0</v>
      </c>
      <c r="I293" s="38">
        <v>0</v>
      </c>
      <c r="J293" s="40">
        <f t="shared" si="109"/>
        <v>2000</v>
      </c>
      <c r="K293" s="44">
        <v>0</v>
      </c>
      <c r="L293" s="38">
        <v>0</v>
      </c>
      <c r="M293" s="40">
        <f t="shared" si="110"/>
        <v>0</v>
      </c>
      <c r="N293" s="44">
        <v>0</v>
      </c>
      <c r="O293" s="38">
        <v>0</v>
      </c>
      <c r="P293" s="39">
        <f t="shared" si="111"/>
        <v>0</v>
      </c>
      <c r="Q293" s="65">
        <f t="shared" si="112"/>
        <v>2000</v>
      </c>
      <c r="R293" s="88"/>
    </row>
    <row r="294" spans="1:18" x14ac:dyDescent="0.3">
      <c r="A294" s="128"/>
      <c r="B294" s="129"/>
      <c r="C294" s="119"/>
      <c r="D294" s="36"/>
      <c r="E294" s="42"/>
      <c r="F294" s="43"/>
      <c r="G294" s="43"/>
      <c r="H294" s="43"/>
      <c r="I294" s="43"/>
      <c r="J294" s="34">
        <f t="shared" si="109"/>
        <v>0</v>
      </c>
      <c r="K294" s="55"/>
      <c r="L294" s="43"/>
      <c r="M294" s="34">
        <f t="shared" si="110"/>
        <v>0</v>
      </c>
      <c r="N294" s="55"/>
      <c r="O294" s="43"/>
      <c r="P294" s="33">
        <f t="shared" si="111"/>
        <v>0</v>
      </c>
      <c r="Q294" s="64">
        <f t="shared" si="112"/>
        <v>0</v>
      </c>
      <c r="R294" s="88"/>
    </row>
    <row r="295" spans="1:18" x14ac:dyDescent="0.3">
      <c r="A295" s="128" t="s">
        <v>198</v>
      </c>
      <c r="B295" s="129"/>
      <c r="C295" s="119" t="s">
        <v>201</v>
      </c>
      <c r="D295" s="36"/>
      <c r="E295" s="37">
        <v>0</v>
      </c>
      <c r="F295" s="38">
        <v>0</v>
      </c>
      <c r="G295" s="38">
        <v>17000</v>
      </c>
      <c r="H295" s="38">
        <v>0</v>
      </c>
      <c r="I295" s="38">
        <v>0</v>
      </c>
      <c r="J295" s="40">
        <f t="shared" si="109"/>
        <v>17000</v>
      </c>
      <c r="K295" s="44">
        <v>0</v>
      </c>
      <c r="L295" s="38">
        <v>0</v>
      </c>
      <c r="M295" s="40">
        <f t="shared" si="110"/>
        <v>0</v>
      </c>
      <c r="N295" s="44">
        <v>0</v>
      </c>
      <c r="O295" s="38">
        <v>0</v>
      </c>
      <c r="P295" s="39">
        <f t="shared" si="111"/>
        <v>0</v>
      </c>
      <c r="Q295" s="65">
        <f t="shared" si="112"/>
        <v>17000</v>
      </c>
      <c r="R295" s="88"/>
    </row>
    <row r="296" spans="1:18" x14ac:dyDescent="0.3">
      <c r="A296" s="128"/>
      <c r="B296" s="129"/>
      <c r="C296" s="119"/>
      <c r="D296" s="36"/>
      <c r="E296" s="42"/>
      <c r="F296" s="43"/>
      <c r="G296" s="43"/>
      <c r="H296" s="43"/>
      <c r="I296" s="43"/>
      <c r="J296" s="34">
        <f t="shared" si="109"/>
        <v>0</v>
      </c>
      <c r="K296" s="55"/>
      <c r="L296" s="43"/>
      <c r="M296" s="34">
        <f t="shared" si="110"/>
        <v>0</v>
      </c>
      <c r="N296" s="55"/>
      <c r="O296" s="43"/>
      <c r="P296" s="33">
        <f t="shared" si="111"/>
        <v>0</v>
      </c>
      <c r="Q296" s="64">
        <f t="shared" si="112"/>
        <v>0</v>
      </c>
      <c r="R296" s="88"/>
    </row>
    <row r="297" spans="1:18" x14ac:dyDescent="0.3">
      <c r="A297" s="128" t="s">
        <v>198</v>
      </c>
      <c r="B297" s="129"/>
      <c r="C297" s="119" t="s">
        <v>202</v>
      </c>
      <c r="D297" s="36"/>
      <c r="E297" s="37">
        <f t="shared" ref="E297:I298" si="113">E299+E301+E303+E305+E307+E309+E311+E313+E315</f>
        <v>0</v>
      </c>
      <c r="F297" s="38">
        <f t="shared" si="113"/>
        <v>0</v>
      </c>
      <c r="G297" s="38">
        <f>G299+G301+G303+G305+G307+G309+G311+G313+G315</f>
        <v>19450</v>
      </c>
      <c r="H297" s="38">
        <f t="shared" ref="H297:I297" si="114">H299+H301+H303+H305+H307+H309+H311+H313+H315</f>
        <v>0</v>
      </c>
      <c r="I297" s="38">
        <f t="shared" si="114"/>
        <v>0</v>
      </c>
      <c r="J297" s="40">
        <f t="shared" si="109"/>
        <v>19450</v>
      </c>
      <c r="K297" s="44">
        <f t="shared" ref="K297:L298" si="115">K299+K301+K303+K305+K307+K309+K311+K313+K315</f>
        <v>0</v>
      </c>
      <c r="L297" s="38">
        <f t="shared" si="115"/>
        <v>0</v>
      </c>
      <c r="M297" s="40">
        <f t="shared" si="110"/>
        <v>0</v>
      </c>
      <c r="N297" s="44">
        <f t="shared" ref="N297:O298" si="116">N299+N301+N303+N305+N307+N309+N311+N313+N315</f>
        <v>0</v>
      </c>
      <c r="O297" s="38">
        <f t="shared" si="116"/>
        <v>0</v>
      </c>
      <c r="P297" s="39">
        <f t="shared" si="111"/>
        <v>0</v>
      </c>
      <c r="Q297" s="65">
        <f t="shared" si="112"/>
        <v>19450</v>
      </c>
      <c r="R297" s="88"/>
    </row>
    <row r="298" spans="1:18" x14ac:dyDescent="0.3">
      <c r="A298" s="128"/>
      <c r="B298" s="129"/>
      <c r="C298" s="119"/>
      <c r="D298" s="36"/>
      <c r="E298" s="31">
        <f t="shared" si="113"/>
        <v>0</v>
      </c>
      <c r="F298" s="32">
        <f t="shared" si="113"/>
        <v>0</v>
      </c>
      <c r="G298" s="32">
        <f t="shared" si="113"/>
        <v>0</v>
      </c>
      <c r="H298" s="32">
        <f t="shared" si="113"/>
        <v>0</v>
      </c>
      <c r="I298" s="32">
        <f t="shared" si="113"/>
        <v>0</v>
      </c>
      <c r="J298" s="34">
        <f t="shared" si="109"/>
        <v>0</v>
      </c>
      <c r="K298" s="57">
        <f t="shared" si="115"/>
        <v>0</v>
      </c>
      <c r="L298" s="32">
        <f t="shared" si="115"/>
        <v>0</v>
      </c>
      <c r="M298" s="34">
        <f t="shared" si="110"/>
        <v>0</v>
      </c>
      <c r="N298" s="57">
        <f t="shared" si="116"/>
        <v>0</v>
      </c>
      <c r="O298" s="32">
        <f t="shared" si="116"/>
        <v>0</v>
      </c>
      <c r="P298" s="33">
        <f t="shared" si="111"/>
        <v>0</v>
      </c>
      <c r="Q298" s="64">
        <f t="shared" si="112"/>
        <v>0</v>
      </c>
      <c r="R298" s="88"/>
    </row>
    <row r="299" spans="1:18" x14ac:dyDescent="0.3">
      <c r="A299" s="128"/>
      <c r="B299" s="129" t="s">
        <v>203</v>
      </c>
      <c r="C299" s="119" t="s">
        <v>204</v>
      </c>
      <c r="D299" s="36"/>
      <c r="E299" s="37">
        <v>0</v>
      </c>
      <c r="F299" s="38">
        <v>0</v>
      </c>
      <c r="G299" s="97">
        <v>3500</v>
      </c>
      <c r="H299" s="38">
        <v>0</v>
      </c>
      <c r="I299" s="38">
        <v>0</v>
      </c>
      <c r="J299" s="40">
        <f t="shared" si="109"/>
        <v>3500</v>
      </c>
      <c r="K299" s="44">
        <v>0</v>
      </c>
      <c r="L299" s="38">
        <v>0</v>
      </c>
      <c r="M299" s="40">
        <f t="shared" si="110"/>
        <v>0</v>
      </c>
      <c r="N299" s="44">
        <v>0</v>
      </c>
      <c r="O299" s="38">
        <v>0</v>
      </c>
      <c r="P299" s="39">
        <f t="shared" si="111"/>
        <v>0</v>
      </c>
      <c r="Q299" s="65">
        <f t="shared" si="112"/>
        <v>3500</v>
      </c>
      <c r="R299" s="88"/>
    </row>
    <row r="300" spans="1:18" x14ac:dyDescent="0.3">
      <c r="A300" s="128"/>
      <c r="B300" s="129"/>
      <c r="C300" s="119"/>
      <c r="D300" s="36"/>
      <c r="E300" s="42"/>
      <c r="F300" s="43"/>
      <c r="G300" s="98"/>
      <c r="H300" s="43"/>
      <c r="I300" s="43"/>
      <c r="J300" s="34">
        <f t="shared" si="109"/>
        <v>0</v>
      </c>
      <c r="K300" s="55"/>
      <c r="L300" s="43"/>
      <c r="M300" s="34">
        <f t="shared" si="110"/>
        <v>0</v>
      </c>
      <c r="N300" s="55"/>
      <c r="O300" s="43"/>
      <c r="P300" s="33">
        <f t="shared" si="111"/>
        <v>0</v>
      </c>
      <c r="Q300" s="64">
        <f t="shared" si="112"/>
        <v>0</v>
      </c>
      <c r="R300" s="88"/>
    </row>
    <row r="301" spans="1:18" x14ac:dyDescent="0.3">
      <c r="A301" s="128"/>
      <c r="B301" s="129" t="s">
        <v>205</v>
      </c>
      <c r="C301" s="119" t="s">
        <v>206</v>
      </c>
      <c r="D301" s="36"/>
      <c r="E301" s="37">
        <v>0</v>
      </c>
      <c r="F301" s="38">
        <v>0</v>
      </c>
      <c r="G301" s="97">
        <v>50</v>
      </c>
      <c r="H301" s="38">
        <v>0</v>
      </c>
      <c r="I301" s="38">
        <v>0</v>
      </c>
      <c r="J301" s="40">
        <f t="shared" si="109"/>
        <v>50</v>
      </c>
      <c r="K301" s="44">
        <v>0</v>
      </c>
      <c r="L301" s="38">
        <v>0</v>
      </c>
      <c r="M301" s="40">
        <f t="shared" si="110"/>
        <v>0</v>
      </c>
      <c r="N301" s="44">
        <v>0</v>
      </c>
      <c r="O301" s="38">
        <v>0</v>
      </c>
      <c r="P301" s="39">
        <f t="shared" si="111"/>
        <v>0</v>
      </c>
      <c r="Q301" s="65">
        <f t="shared" si="112"/>
        <v>50</v>
      </c>
      <c r="R301" s="88"/>
    </row>
    <row r="302" spans="1:18" x14ac:dyDescent="0.3">
      <c r="A302" s="128"/>
      <c r="B302" s="129"/>
      <c r="C302" s="119"/>
      <c r="D302" s="36"/>
      <c r="E302" s="42"/>
      <c r="F302" s="43"/>
      <c r="G302" s="98"/>
      <c r="H302" s="43"/>
      <c r="I302" s="43"/>
      <c r="J302" s="34">
        <f t="shared" si="109"/>
        <v>0</v>
      </c>
      <c r="K302" s="55"/>
      <c r="L302" s="43"/>
      <c r="M302" s="34">
        <f t="shared" si="110"/>
        <v>0</v>
      </c>
      <c r="N302" s="55"/>
      <c r="O302" s="43"/>
      <c r="P302" s="33">
        <f t="shared" si="111"/>
        <v>0</v>
      </c>
      <c r="Q302" s="64">
        <f t="shared" si="112"/>
        <v>0</v>
      </c>
      <c r="R302" s="88"/>
    </row>
    <row r="303" spans="1:18" x14ac:dyDescent="0.3">
      <c r="A303" s="128"/>
      <c r="B303" s="129" t="s">
        <v>207</v>
      </c>
      <c r="C303" s="119" t="s">
        <v>208</v>
      </c>
      <c r="D303" s="36"/>
      <c r="E303" s="37">
        <v>0</v>
      </c>
      <c r="F303" s="38">
        <v>0</v>
      </c>
      <c r="G303" s="97">
        <v>3000</v>
      </c>
      <c r="H303" s="38">
        <v>0</v>
      </c>
      <c r="I303" s="38">
        <v>0</v>
      </c>
      <c r="J303" s="40">
        <f t="shared" si="109"/>
        <v>3000</v>
      </c>
      <c r="K303" s="44">
        <v>0</v>
      </c>
      <c r="L303" s="38">
        <v>0</v>
      </c>
      <c r="M303" s="40">
        <f t="shared" si="110"/>
        <v>0</v>
      </c>
      <c r="N303" s="44">
        <v>0</v>
      </c>
      <c r="O303" s="38">
        <v>0</v>
      </c>
      <c r="P303" s="39">
        <f t="shared" si="111"/>
        <v>0</v>
      </c>
      <c r="Q303" s="65">
        <f t="shared" si="112"/>
        <v>3000</v>
      </c>
      <c r="R303" s="88"/>
    </row>
    <row r="304" spans="1:18" x14ac:dyDescent="0.3">
      <c r="A304" s="128"/>
      <c r="B304" s="129"/>
      <c r="C304" s="119"/>
      <c r="D304" s="36"/>
      <c r="E304" s="42"/>
      <c r="F304" s="43"/>
      <c r="G304" s="98"/>
      <c r="H304" s="43"/>
      <c r="I304" s="43"/>
      <c r="J304" s="34">
        <f t="shared" si="109"/>
        <v>0</v>
      </c>
      <c r="K304" s="55"/>
      <c r="L304" s="43"/>
      <c r="M304" s="34">
        <f t="shared" ref="M304:M348" si="117">SUM(K304:L304)</f>
        <v>0</v>
      </c>
      <c r="N304" s="55"/>
      <c r="O304" s="43"/>
      <c r="P304" s="33">
        <f t="shared" si="111"/>
        <v>0</v>
      </c>
      <c r="Q304" s="64">
        <f t="shared" si="112"/>
        <v>0</v>
      </c>
      <c r="R304" s="88"/>
    </row>
    <row r="305" spans="1:18" x14ac:dyDescent="0.3">
      <c r="A305" s="128"/>
      <c r="B305" s="129" t="s">
        <v>209</v>
      </c>
      <c r="C305" s="119" t="s">
        <v>210</v>
      </c>
      <c r="D305" s="36"/>
      <c r="E305" s="37">
        <v>0</v>
      </c>
      <c r="F305" s="38">
        <v>0</v>
      </c>
      <c r="G305" s="97">
        <v>500</v>
      </c>
      <c r="H305" s="38">
        <v>0</v>
      </c>
      <c r="I305" s="38">
        <v>0</v>
      </c>
      <c r="J305" s="40">
        <f t="shared" si="109"/>
        <v>500</v>
      </c>
      <c r="K305" s="44">
        <v>0</v>
      </c>
      <c r="L305" s="38">
        <v>0</v>
      </c>
      <c r="M305" s="40">
        <f t="shared" si="117"/>
        <v>0</v>
      </c>
      <c r="N305" s="44">
        <v>0</v>
      </c>
      <c r="O305" s="38">
        <v>0</v>
      </c>
      <c r="P305" s="39">
        <f t="shared" si="111"/>
        <v>0</v>
      </c>
      <c r="Q305" s="65">
        <f t="shared" si="112"/>
        <v>500</v>
      </c>
      <c r="R305" s="88"/>
    </row>
    <row r="306" spans="1:18" x14ac:dyDescent="0.3">
      <c r="A306" s="128"/>
      <c r="B306" s="129"/>
      <c r="C306" s="119"/>
      <c r="D306" s="36"/>
      <c r="E306" s="42"/>
      <c r="F306" s="43"/>
      <c r="G306" s="98"/>
      <c r="H306" s="43"/>
      <c r="I306" s="43"/>
      <c r="J306" s="34">
        <f t="shared" si="109"/>
        <v>0</v>
      </c>
      <c r="K306" s="55"/>
      <c r="L306" s="43"/>
      <c r="M306" s="34">
        <f t="shared" si="117"/>
        <v>0</v>
      </c>
      <c r="N306" s="55"/>
      <c r="O306" s="43"/>
      <c r="P306" s="33">
        <f t="shared" si="111"/>
        <v>0</v>
      </c>
      <c r="Q306" s="64">
        <f t="shared" si="112"/>
        <v>0</v>
      </c>
      <c r="R306" s="88"/>
    </row>
    <row r="307" spans="1:18" x14ac:dyDescent="0.3">
      <c r="A307" s="128"/>
      <c r="B307" s="129" t="s">
        <v>211</v>
      </c>
      <c r="C307" s="119" t="s">
        <v>212</v>
      </c>
      <c r="D307" s="36"/>
      <c r="E307" s="37">
        <v>0</v>
      </c>
      <c r="F307" s="38">
        <v>0</v>
      </c>
      <c r="G307" s="97">
        <v>8000</v>
      </c>
      <c r="H307" s="38">
        <v>0</v>
      </c>
      <c r="I307" s="38">
        <v>0</v>
      </c>
      <c r="J307" s="40">
        <f t="shared" si="109"/>
        <v>8000</v>
      </c>
      <c r="K307" s="44">
        <v>0</v>
      </c>
      <c r="L307" s="38">
        <v>0</v>
      </c>
      <c r="M307" s="40">
        <f t="shared" si="117"/>
        <v>0</v>
      </c>
      <c r="N307" s="44">
        <v>0</v>
      </c>
      <c r="O307" s="38">
        <v>0</v>
      </c>
      <c r="P307" s="39">
        <f t="shared" si="111"/>
        <v>0</v>
      </c>
      <c r="Q307" s="65">
        <f t="shared" si="112"/>
        <v>8000</v>
      </c>
      <c r="R307" s="88"/>
    </row>
    <row r="308" spans="1:18" x14ac:dyDescent="0.3">
      <c r="A308" s="128"/>
      <c r="B308" s="129"/>
      <c r="C308" s="119"/>
      <c r="D308" s="36"/>
      <c r="E308" s="42"/>
      <c r="F308" s="43"/>
      <c r="G308" s="98"/>
      <c r="H308" s="43"/>
      <c r="I308" s="43"/>
      <c r="J308" s="34">
        <f t="shared" si="109"/>
        <v>0</v>
      </c>
      <c r="K308" s="55"/>
      <c r="L308" s="43"/>
      <c r="M308" s="34">
        <f t="shared" si="117"/>
        <v>0</v>
      </c>
      <c r="N308" s="55"/>
      <c r="O308" s="43"/>
      <c r="P308" s="33">
        <f t="shared" si="111"/>
        <v>0</v>
      </c>
      <c r="Q308" s="64">
        <f t="shared" si="112"/>
        <v>0</v>
      </c>
      <c r="R308" s="88"/>
    </row>
    <row r="309" spans="1:18" x14ac:dyDescent="0.3">
      <c r="A309" s="128"/>
      <c r="B309" s="129" t="s">
        <v>213</v>
      </c>
      <c r="C309" s="119" t="s">
        <v>214</v>
      </c>
      <c r="D309" s="36"/>
      <c r="E309" s="37">
        <v>0</v>
      </c>
      <c r="F309" s="38">
        <v>0</v>
      </c>
      <c r="G309" s="97">
        <v>800</v>
      </c>
      <c r="H309" s="38">
        <v>0</v>
      </c>
      <c r="I309" s="38">
        <v>0</v>
      </c>
      <c r="J309" s="40">
        <f t="shared" si="109"/>
        <v>800</v>
      </c>
      <c r="K309" s="44">
        <v>0</v>
      </c>
      <c r="L309" s="38">
        <v>0</v>
      </c>
      <c r="M309" s="40">
        <f t="shared" si="117"/>
        <v>0</v>
      </c>
      <c r="N309" s="44">
        <v>0</v>
      </c>
      <c r="O309" s="38">
        <v>0</v>
      </c>
      <c r="P309" s="39">
        <f t="shared" si="111"/>
        <v>0</v>
      </c>
      <c r="Q309" s="65">
        <f t="shared" si="112"/>
        <v>800</v>
      </c>
      <c r="R309" s="88"/>
    </row>
    <row r="310" spans="1:18" x14ac:dyDescent="0.3">
      <c r="A310" s="128"/>
      <c r="B310" s="129"/>
      <c r="C310" s="119"/>
      <c r="D310" s="36"/>
      <c r="E310" s="42"/>
      <c r="F310" s="43"/>
      <c r="G310" s="98"/>
      <c r="H310" s="43"/>
      <c r="I310" s="43"/>
      <c r="J310" s="34">
        <f t="shared" si="109"/>
        <v>0</v>
      </c>
      <c r="K310" s="55"/>
      <c r="L310" s="43"/>
      <c r="M310" s="34">
        <f t="shared" si="117"/>
        <v>0</v>
      </c>
      <c r="N310" s="55"/>
      <c r="O310" s="43"/>
      <c r="P310" s="33">
        <f t="shared" si="111"/>
        <v>0</v>
      </c>
      <c r="Q310" s="64">
        <f t="shared" si="112"/>
        <v>0</v>
      </c>
      <c r="R310" s="88"/>
    </row>
    <row r="311" spans="1:18" x14ac:dyDescent="0.3">
      <c r="A311" s="128"/>
      <c r="B311" s="129" t="s">
        <v>215</v>
      </c>
      <c r="C311" s="119" t="s">
        <v>216</v>
      </c>
      <c r="D311" s="36"/>
      <c r="E311" s="37">
        <v>0</v>
      </c>
      <c r="F311" s="38">
        <v>0</v>
      </c>
      <c r="G311" s="97">
        <v>500</v>
      </c>
      <c r="H311" s="38">
        <v>0</v>
      </c>
      <c r="I311" s="38">
        <v>0</v>
      </c>
      <c r="J311" s="40">
        <f t="shared" si="109"/>
        <v>500</v>
      </c>
      <c r="K311" s="44">
        <v>0</v>
      </c>
      <c r="L311" s="38">
        <v>0</v>
      </c>
      <c r="M311" s="40">
        <f t="shared" si="117"/>
        <v>0</v>
      </c>
      <c r="N311" s="44">
        <v>0</v>
      </c>
      <c r="O311" s="38">
        <v>0</v>
      </c>
      <c r="P311" s="39">
        <f t="shared" si="111"/>
        <v>0</v>
      </c>
      <c r="Q311" s="65">
        <f t="shared" si="112"/>
        <v>500</v>
      </c>
      <c r="R311" s="88"/>
    </row>
    <row r="312" spans="1:18" x14ac:dyDescent="0.3">
      <c r="A312" s="128"/>
      <c r="B312" s="129"/>
      <c r="C312" s="119"/>
      <c r="D312" s="36"/>
      <c r="E312" s="42"/>
      <c r="F312" s="43"/>
      <c r="G312" s="98"/>
      <c r="H312" s="43"/>
      <c r="I312" s="43"/>
      <c r="J312" s="34">
        <f t="shared" si="109"/>
        <v>0</v>
      </c>
      <c r="K312" s="55"/>
      <c r="L312" s="43"/>
      <c r="M312" s="34">
        <f t="shared" si="117"/>
        <v>0</v>
      </c>
      <c r="N312" s="55"/>
      <c r="O312" s="43"/>
      <c r="P312" s="33">
        <f t="shared" si="111"/>
        <v>0</v>
      </c>
      <c r="Q312" s="64">
        <f t="shared" si="112"/>
        <v>0</v>
      </c>
      <c r="R312" s="88"/>
    </row>
    <row r="313" spans="1:18" x14ac:dyDescent="0.3">
      <c r="A313" s="128"/>
      <c r="B313" s="129" t="s">
        <v>217</v>
      </c>
      <c r="C313" s="119" t="s">
        <v>325</v>
      </c>
      <c r="D313" s="36"/>
      <c r="E313" s="37">
        <v>0</v>
      </c>
      <c r="F313" s="38">
        <v>0</v>
      </c>
      <c r="G313" s="97">
        <v>2500</v>
      </c>
      <c r="H313" s="38">
        <v>0</v>
      </c>
      <c r="I313" s="38">
        <v>0</v>
      </c>
      <c r="J313" s="40">
        <f t="shared" ref="J313:J314" si="118">SUM(E313:I313)</f>
        <v>2500</v>
      </c>
      <c r="K313" s="44">
        <v>0</v>
      </c>
      <c r="L313" s="38">
        <v>0</v>
      </c>
      <c r="M313" s="40">
        <f t="shared" ref="M313:M314" si="119">SUM(K313:L313)</f>
        <v>0</v>
      </c>
      <c r="N313" s="44">
        <v>0</v>
      </c>
      <c r="O313" s="38">
        <v>0</v>
      </c>
      <c r="P313" s="39">
        <f t="shared" ref="P313:P314" si="120">SUM(N313:O313)</f>
        <v>0</v>
      </c>
      <c r="Q313" s="65">
        <f t="shared" si="112"/>
        <v>2500</v>
      </c>
      <c r="R313" s="88"/>
    </row>
    <row r="314" spans="1:18" x14ac:dyDescent="0.3">
      <c r="A314" s="128"/>
      <c r="B314" s="129"/>
      <c r="C314" s="119"/>
      <c r="D314" s="36"/>
      <c r="E314" s="42"/>
      <c r="F314" s="43"/>
      <c r="G314" s="43"/>
      <c r="H314" s="43"/>
      <c r="I314" s="43"/>
      <c r="J314" s="34">
        <f t="shared" si="118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20"/>
        <v>0</v>
      </c>
      <c r="Q314" s="64">
        <f t="shared" si="112"/>
        <v>0</v>
      </c>
      <c r="R314" s="88"/>
    </row>
    <row r="315" spans="1:18" x14ac:dyDescent="0.3">
      <c r="A315" s="128"/>
      <c r="B315" s="129" t="s">
        <v>217</v>
      </c>
      <c r="C315" s="119" t="s">
        <v>326</v>
      </c>
      <c r="D315" s="36"/>
      <c r="E315" s="37">
        <v>0</v>
      </c>
      <c r="F315" s="38">
        <v>0</v>
      </c>
      <c r="G315" s="97">
        <v>600</v>
      </c>
      <c r="H315" s="38">
        <v>0</v>
      </c>
      <c r="I315" s="38">
        <v>0</v>
      </c>
      <c r="J315" s="40">
        <f t="shared" si="109"/>
        <v>600</v>
      </c>
      <c r="K315" s="44">
        <v>0</v>
      </c>
      <c r="L315" s="38">
        <v>0</v>
      </c>
      <c r="M315" s="40">
        <f t="shared" si="117"/>
        <v>0</v>
      </c>
      <c r="N315" s="44">
        <v>0</v>
      </c>
      <c r="O315" s="38">
        <v>0</v>
      </c>
      <c r="P315" s="39">
        <f t="shared" si="111"/>
        <v>0</v>
      </c>
      <c r="Q315" s="65">
        <f t="shared" si="112"/>
        <v>600</v>
      </c>
      <c r="R315" s="88"/>
    </row>
    <row r="316" spans="1:18" x14ac:dyDescent="0.3">
      <c r="A316" s="128"/>
      <c r="B316" s="129"/>
      <c r="C316" s="119"/>
      <c r="D316" s="36"/>
      <c r="E316" s="42"/>
      <c r="F316" s="43"/>
      <c r="G316" s="43"/>
      <c r="H316" s="43"/>
      <c r="I316" s="43"/>
      <c r="J316" s="34">
        <f t="shared" si="109"/>
        <v>0</v>
      </c>
      <c r="K316" s="55"/>
      <c r="L316" s="43"/>
      <c r="M316" s="34">
        <f t="shared" si="117"/>
        <v>0</v>
      </c>
      <c r="N316" s="55"/>
      <c r="O316" s="43"/>
      <c r="P316" s="33">
        <f t="shared" si="111"/>
        <v>0</v>
      </c>
      <c r="Q316" s="64">
        <f t="shared" si="112"/>
        <v>0</v>
      </c>
      <c r="R316" s="88"/>
    </row>
    <row r="317" spans="1:18" x14ac:dyDescent="0.3">
      <c r="A317" s="128" t="s">
        <v>198</v>
      </c>
      <c r="B317" s="115"/>
      <c r="C317" s="113" t="s">
        <v>218</v>
      </c>
      <c r="D317" s="36"/>
      <c r="E317" s="37">
        <v>0</v>
      </c>
      <c r="F317" s="38">
        <v>0</v>
      </c>
      <c r="G317" s="97">
        <v>20800</v>
      </c>
      <c r="H317" s="38">
        <v>0</v>
      </c>
      <c r="I317" s="38">
        <v>0</v>
      </c>
      <c r="J317" s="40">
        <f t="shared" si="109"/>
        <v>20800</v>
      </c>
      <c r="K317" s="44">
        <v>0</v>
      </c>
      <c r="L317" s="38">
        <v>0</v>
      </c>
      <c r="M317" s="40">
        <f t="shared" si="117"/>
        <v>0</v>
      </c>
      <c r="N317" s="44">
        <v>0</v>
      </c>
      <c r="O317" s="38">
        <v>0</v>
      </c>
      <c r="P317" s="39">
        <f t="shared" si="111"/>
        <v>0</v>
      </c>
      <c r="Q317" s="65">
        <f t="shared" si="112"/>
        <v>20800</v>
      </c>
      <c r="R317" s="88"/>
    </row>
    <row r="318" spans="1:18" x14ac:dyDescent="0.3">
      <c r="A318" s="128"/>
      <c r="B318" s="116"/>
      <c r="C318" s="114"/>
      <c r="D318" s="36"/>
      <c r="E318" s="42"/>
      <c r="F318" s="43"/>
      <c r="G318" s="98"/>
      <c r="H318" s="43"/>
      <c r="I318" s="43"/>
      <c r="J318" s="34">
        <f t="shared" si="109"/>
        <v>0</v>
      </c>
      <c r="K318" s="55"/>
      <c r="L318" s="43"/>
      <c r="M318" s="34">
        <f t="shared" si="117"/>
        <v>0</v>
      </c>
      <c r="N318" s="55"/>
      <c r="O318" s="43"/>
      <c r="P318" s="33">
        <f t="shared" si="111"/>
        <v>0</v>
      </c>
      <c r="Q318" s="64">
        <f t="shared" si="112"/>
        <v>0</v>
      </c>
      <c r="R318" s="88"/>
    </row>
    <row r="319" spans="1:18" x14ac:dyDescent="0.3">
      <c r="A319" s="128" t="s">
        <v>198</v>
      </c>
      <c r="B319" s="115"/>
      <c r="C319" s="113" t="s">
        <v>219</v>
      </c>
      <c r="D319" s="36"/>
      <c r="E319" s="37">
        <v>0</v>
      </c>
      <c r="F319" s="38">
        <v>0</v>
      </c>
      <c r="G319" s="97">
        <v>2000</v>
      </c>
      <c r="H319" s="38">
        <v>0</v>
      </c>
      <c r="I319" s="38">
        <v>0</v>
      </c>
      <c r="J319" s="40">
        <f t="shared" si="109"/>
        <v>2000</v>
      </c>
      <c r="K319" s="44">
        <v>0</v>
      </c>
      <c r="L319" s="38">
        <v>0</v>
      </c>
      <c r="M319" s="40">
        <f t="shared" si="117"/>
        <v>0</v>
      </c>
      <c r="N319" s="44">
        <v>0</v>
      </c>
      <c r="O319" s="38">
        <v>0</v>
      </c>
      <c r="P319" s="39">
        <f t="shared" si="111"/>
        <v>0</v>
      </c>
      <c r="Q319" s="65">
        <f t="shared" si="112"/>
        <v>2000</v>
      </c>
      <c r="R319" s="88"/>
    </row>
    <row r="320" spans="1:18" x14ac:dyDescent="0.3">
      <c r="A320" s="128"/>
      <c r="B320" s="116"/>
      <c r="C320" s="114"/>
      <c r="D320" s="36"/>
      <c r="E320" s="42"/>
      <c r="F320" s="43"/>
      <c r="G320" s="43"/>
      <c r="H320" s="43"/>
      <c r="I320" s="43"/>
      <c r="J320" s="34">
        <f t="shared" ref="J320:J348" si="121">SUM(E320:I320)</f>
        <v>0</v>
      </c>
      <c r="K320" s="55"/>
      <c r="L320" s="43"/>
      <c r="M320" s="34">
        <f t="shared" si="117"/>
        <v>0</v>
      </c>
      <c r="N320" s="55"/>
      <c r="O320" s="43"/>
      <c r="P320" s="33">
        <f t="shared" si="111"/>
        <v>0</v>
      </c>
      <c r="Q320" s="64">
        <f t="shared" si="112"/>
        <v>0</v>
      </c>
      <c r="R320" s="88"/>
    </row>
    <row r="321" spans="1:18" x14ac:dyDescent="0.3">
      <c r="A321" s="128" t="s">
        <v>198</v>
      </c>
      <c r="B321" s="129"/>
      <c r="C321" s="119" t="s">
        <v>220</v>
      </c>
      <c r="D321" s="36"/>
      <c r="E321" s="37">
        <f t="shared" ref="E321:I322" si="122">E323+E325+E327+E329+E331+E333+E335+E337+E339+E341+E343</f>
        <v>0</v>
      </c>
      <c r="F321" s="38">
        <f t="shared" si="122"/>
        <v>0</v>
      </c>
      <c r="G321" s="38">
        <f>G323+G325+G327+G329+G331+G333+G335+G337+G339+G341+G343</f>
        <v>64805</v>
      </c>
      <c r="H321" s="38">
        <f t="shared" ref="H321:I321" si="123">H323+H325+H327+H329+H331+H333+H335+H337+H339+H341+H343</f>
        <v>0</v>
      </c>
      <c r="I321" s="38">
        <f t="shared" si="123"/>
        <v>0</v>
      </c>
      <c r="J321" s="40">
        <f t="shared" si="121"/>
        <v>64805</v>
      </c>
      <c r="K321" s="44">
        <f t="shared" ref="K321:L322" si="124">K323+K325+K327+K329+K331+K333+K335+K337+K339+K341+K343</f>
        <v>0</v>
      </c>
      <c r="L321" s="38">
        <f t="shared" si="124"/>
        <v>0</v>
      </c>
      <c r="M321" s="40">
        <f t="shared" si="117"/>
        <v>0</v>
      </c>
      <c r="N321" s="44">
        <f t="shared" ref="N321:O322" si="125">N323+N325+N327+N329+N331+N333+N335+N337+N339+N341+N343</f>
        <v>0</v>
      </c>
      <c r="O321" s="38">
        <f t="shared" si="125"/>
        <v>0</v>
      </c>
      <c r="P321" s="39">
        <f t="shared" si="111"/>
        <v>0</v>
      </c>
      <c r="Q321" s="65">
        <f t="shared" si="112"/>
        <v>64805</v>
      </c>
      <c r="R321" s="88"/>
    </row>
    <row r="322" spans="1:18" x14ac:dyDescent="0.3">
      <c r="A322" s="128"/>
      <c r="B322" s="129"/>
      <c r="C322" s="119"/>
      <c r="D322" s="36"/>
      <c r="E322" s="31">
        <f t="shared" si="122"/>
        <v>0</v>
      </c>
      <c r="F322" s="32">
        <f t="shared" si="122"/>
        <v>0</v>
      </c>
      <c r="G322" s="32">
        <f t="shared" si="122"/>
        <v>0</v>
      </c>
      <c r="H322" s="32">
        <f t="shared" si="122"/>
        <v>0</v>
      </c>
      <c r="I322" s="32">
        <f t="shared" si="122"/>
        <v>0</v>
      </c>
      <c r="J322" s="34">
        <f t="shared" si="121"/>
        <v>0</v>
      </c>
      <c r="K322" s="57">
        <f t="shared" si="124"/>
        <v>0</v>
      </c>
      <c r="L322" s="32">
        <f t="shared" si="124"/>
        <v>0</v>
      </c>
      <c r="M322" s="34">
        <f t="shared" si="117"/>
        <v>0</v>
      </c>
      <c r="N322" s="57">
        <f t="shared" si="125"/>
        <v>0</v>
      </c>
      <c r="O322" s="32">
        <f t="shared" si="125"/>
        <v>0</v>
      </c>
      <c r="P322" s="33">
        <f t="shared" si="111"/>
        <v>0</v>
      </c>
      <c r="Q322" s="64">
        <f t="shared" si="112"/>
        <v>0</v>
      </c>
      <c r="R322" s="88"/>
    </row>
    <row r="323" spans="1:18" x14ac:dyDescent="0.3">
      <c r="A323" s="128"/>
      <c r="B323" s="129" t="s">
        <v>221</v>
      </c>
      <c r="C323" s="119" t="s">
        <v>222</v>
      </c>
      <c r="D323" s="36"/>
      <c r="E323" s="37">
        <v>0</v>
      </c>
      <c r="F323" s="38">
        <v>0</v>
      </c>
      <c r="G323" s="97">
        <v>2500</v>
      </c>
      <c r="H323" s="38">
        <v>0</v>
      </c>
      <c r="I323" s="38">
        <v>0</v>
      </c>
      <c r="J323" s="40">
        <f t="shared" si="121"/>
        <v>2500</v>
      </c>
      <c r="K323" s="44">
        <v>0</v>
      </c>
      <c r="L323" s="38">
        <v>0</v>
      </c>
      <c r="M323" s="40">
        <f t="shared" si="117"/>
        <v>0</v>
      </c>
      <c r="N323" s="44">
        <v>0</v>
      </c>
      <c r="O323" s="38">
        <v>0</v>
      </c>
      <c r="P323" s="39">
        <f t="shared" si="111"/>
        <v>0</v>
      </c>
      <c r="Q323" s="65">
        <f t="shared" si="112"/>
        <v>2500</v>
      </c>
      <c r="R323" s="88"/>
    </row>
    <row r="324" spans="1:18" x14ac:dyDescent="0.3">
      <c r="A324" s="128"/>
      <c r="B324" s="129"/>
      <c r="C324" s="119"/>
      <c r="D324" s="36"/>
      <c r="E324" s="42"/>
      <c r="F324" s="43"/>
      <c r="G324" s="98"/>
      <c r="H324" s="43"/>
      <c r="I324" s="43"/>
      <c r="J324" s="34">
        <f t="shared" si="121"/>
        <v>0</v>
      </c>
      <c r="K324" s="55"/>
      <c r="L324" s="43"/>
      <c r="M324" s="34">
        <f t="shared" si="117"/>
        <v>0</v>
      </c>
      <c r="N324" s="55"/>
      <c r="O324" s="43"/>
      <c r="P324" s="33">
        <f t="shared" si="111"/>
        <v>0</v>
      </c>
      <c r="Q324" s="64">
        <f t="shared" si="112"/>
        <v>0</v>
      </c>
      <c r="R324" s="88"/>
    </row>
    <row r="325" spans="1:18" x14ac:dyDescent="0.3">
      <c r="A325" s="128"/>
      <c r="B325" s="129" t="s">
        <v>223</v>
      </c>
      <c r="C325" s="119" t="s">
        <v>224</v>
      </c>
      <c r="D325" s="36"/>
      <c r="E325" s="37">
        <v>0</v>
      </c>
      <c r="F325" s="38">
        <v>0</v>
      </c>
      <c r="G325" s="97">
        <v>6500</v>
      </c>
      <c r="H325" s="38">
        <v>0</v>
      </c>
      <c r="I325" s="38">
        <v>0</v>
      </c>
      <c r="J325" s="40">
        <f t="shared" si="121"/>
        <v>6500</v>
      </c>
      <c r="K325" s="44">
        <v>0</v>
      </c>
      <c r="L325" s="38">
        <v>0</v>
      </c>
      <c r="M325" s="40">
        <f t="shared" si="117"/>
        <v>0</v>
      </c>
      <c r="N325" s="44">
        <v>0</v>
      </c>
      <c r="O325" s="38">
        <v>0</v>
      </c>
      <c r="P325" s="39">
        <f t="shared" si="111"/>
        <v>0</v>
      </c>
      <c r="Q325" s="65">
        <f t="shared" si="112"/>
        <v>6500</v>
      </c>
      <c r="R325" s="88"/>
    </row>
    <row r="326" spans="1:18" x14ac:dyDescent="0.3">
      <c r="A326" s="128"/>
      <c r="B326" s="129"/>
      <c r="C326" s="119"/>
      <c r="D326" s="36"/>
      <c r="E326" s="42"/>
      <c r="F326" s="43"/>
      <c r="G326" s="98"/>
      <c r="H326" s="43"/>
      <c r="I326" s="43"/>
      <c r="J326" s="34">
        <f t="shared" si="121"/>
        <v>0</v>
      </c>
      <c r="K326" s="55"/>
      <c r="L326" s="43"/>
      <c r="M326" s="34">
        <f t="shared" si="117"/>
        <v>0</v>
      </c>
      <c r="N326" s="55"/>
      <c r="O326" s="43"/>
      <c r="P326" s="33">
        <f t="shared" si="111"/>
        <v>0</v>
      </c>
      <c r="Q326" s="64">
        <f t="shared" si="112"/>
        <v>0</v>
      </c>
      <c r="R326" s="88"/>
    </row>
    <row r="327" spans="1:18" x14ac:dyDescent="0.3">
      <c r="A327" s="128"/>
      <c r="B327" s="129" t="s">
        <v>225</v>
      </c>
      <c r="C327" s="119" t="s">
        <v>226</v>
      </c>
      <c r="D327" s="36"/>
      <c r="E327" s="37">
        <v>0</v>
      </c>
      <c r="F327" s="38">
        <v>0</v>
      </c>
      <c r="G327" s="97">
        <v>5000</v>
      </c>
      <c r="H327" s="38">
        <v>0</v>
      </c>
      <c r="I327" s="38">
        <v>0</v>
      </c>
      <c r="J327" s="40">
        <f t="shared" si="121"/>
        <v>5000</v>
      </c>
      <c r="K327" s="44">
        <v>0</v>
      </c>
      <c r="L327" s="38">
        <v>0</v>
      </c>
      <c r="M327" s="40">
        <f t="shared" si="117"/>
        <v>0</v>
      </c>
      <c r="N327" s="44">
        <v>0</v>
      </c>
      <c r="O327" s="38">
        <v>0</v>
      </c>
      <c r="P327" s="39">
        <f t="shared" si="111"/>
        <v>0</v>
      </c>
      <c r="Q327" s="65">
        <f t="shared" si="112"/>
        <v>5000</v>
      </c>
      <c r="R327" s="88"/>
    </row>
    <row r="328" spans="1:18" x14ac:dyDescent="0.3">
      <c r="A328" s="128"/>
      <c r="B328" s="129"/>
      <c r="C328" s="119"/>
      <c r="D328" s="36"/>
      <c r="E328" s="42"/>
      <c r="F328" s="43"/>
      <c r="G328" s="98"/>
      <c r="H328" s="43"/>
      <c r="I328" s="43"/>
      <c r="J328" s="34">
        <f t="shared" si="121"/>
        <v>0</v>
      </c>
      <c r="K328" s="55"/>
      <c r="L328" s="43"/>
      <c r="M328" s="34">
        <f t="shared" si="117"/>
        <v>0</v>
      </c>
      <c r="N328" s="55"/>
      <c r="O328" s="43"/>
      <c r="P328" s="33">
        <f t="shared" si="111"/>
        <v>0</v>
      </c>
      <c r="Q328" s="64">
        <f t="shared" si="112"/>
        <v>0</v>
      </c>
      <c r="R328" s="88"/>
    </row>
    <row r="329" spans="1:18" x14ac:dyDescent="0.3">
      <c r="A329" s="128"/>
      <c r="B329" s="129" t="s">
        <v>227</v>
      </c>
      <c r="C329" s="119" t="s">
        <v>228</v>
      </c>
      <c r="D329" s="36"/>
      <c r="E329" s="37">
        <v>0</v>
      </c>
      <c r="F329" s="38">
        <v>0</v>
      </c>
      <c r="G329" s="97">
        <v>510</v>
      </c>
      <c r="H329" s="38">
        <v>0</v>
      </c>
      <c r="I329" s="38">
        <v>0</v>
      </c>
      <c r="J329" s="40">
        <f t="shared" si="121"/>
        <v>510</v>
      </c>
      <c r="K329" s="44">
        <v>0</v>
      </c>
      <c r="L329" s="38">
        <v>0</v>
      </c>
      <c r="M329" s="40">
        <f t="shared" si="117"/>
        <v>0</v>
      </c>
      <c r="N329" s="44">
        <v>0</v>
      </c>
      <c r="O329" s="38">
        <v>0</v>
      </c>
      <c r="P329" s="39">
        <f t="shared" si="111"/>
        <v>0</v>
      </c>
      <c r="Q329" s="65">
        <f t="shared" si="112"/>
        <v>510</v>
      </c>
      <c r="R329" s="88"/>
    </row>
    <row r="330" spans="1:18" x14ac:dyDescent="0.3">
      <c r="A330" s="128"/>
      <c r="B330" s="129"/>
      <c r="C330" s="119"/>
      <c r="D330" s="36"/>
      <c r="E330" s="42"/>
      <c r="F330" s="43"/>
      <c r="G330" s="98"/>
      <c r="H330" s="43"/>
      <c r="I330" s="43"/>
      <c r="J330" s="34">
        <f t="shared" si="121"/>
        <v>0</v>
      </c>
      <c r="K330" s="55"/>
      <c r="L330" s="43"/>
      <c r="M330" s="34">
        <f t="shared" si="117"/>
        <v>0</v>
      </c>
      <c r="N330" s="55"/>
      <c r="O330" s="43"/>
      <c r="P330" s="33">
        <f t="shared" si="111"/>
        <v>0</v>
      </c>
      <c r="Q330" s="64">
        <f t="shared" si="112"/>
        <v>0</v>
      </c>
      <c r="R330" s="88"/>
    </row>
    <row r="331" spans="1:18" x14ac:dyDescent="0.3">
      <c r="A331" s="128"/>
      <c r="B331" s="129" t="s">
        <v>229</v>
      </c>
      <c r="C331" s="119" t="s">
        <v>230</v>
      </c>
      <c r="D331" s="36"/>
      <c r="E331" s="37">
        <v>0</v>
      </c>
      <c r="F331" s="38">
        <v>0</v>
      </c>
      <c r="G331" s="97">
        <v>3000</v>
      </c>
      <c r="H331" s="38">
        <v>0</v>
      </c>
      <c r="I331" s="38">
        <v>0</v>
      </c>
      <c r="J331" s="40">
        <f t="shared" si="121"/>
        <v>3000</v>
      </c>
      <c r="K331" s="44">
        <v>0</v>
      </c>
      <c r="L331" s="38">
        <v>0</v>
      </c>
      <c r="M331" s="40">
        <f t="shared" si="117"/>
        <v>0</v>
      </c>
      <c r="N331" s="44">
        <v>0</v>
      </c>
      <c r="O331" s="38">
        <v>0</v>
      </c>
      <c r="P331" s="39">
        <f t="shared" si="111"/>
        <v>0</v>
      </c>
      <c r="Q331" s="65">
        <f t="shared" si="112"/>
        <v>3000</v>
      </c>
      <c r="R331" s="88"/>
    </row>
    <row r="332" spans="1:18" x14ac:dyDescent="0.3">
      <c r="A332" s="128"/>
      <c r="B332" s="129"/>
      <c r="C332" s="119"/>
      <c r="D332" s="36"/>
      <c r="E332" s="42"/>
      <c r="F332" s="43"/>
      <c r="G332" s="98"/>
      <c r="H332" s="43"/>
      <c r="I332" s="43"/>
      <c r="J332" s="34">
        <f t="shared" si="121"/>
        <v>0</v>
      </c>
      <c r="K332" s="55"/>
      <c r="L332" s="43"/>
      <c r="M332" s="34">
        <f t="shared" si="117"/>
        <v>0</v>
      </c>
      <c r="N332" s="55"/>
      <c r="O332" s="43"/>
      <c r="P332" s="33">
        <f t="shared" si="111"/>
        <v>0</v>
      </c>
      <c r="Q332" s="64">
        <f t="shared" si="112"/>
        <v>0</v>
      </c>
      <c r="R332" s="88"/>
    </row>
    <row r="333" spans="1:18" x14ac:dyDescent="0.3">
      <c r="A333" s="128"/>
      <c r="B333" s="129" t="s">
        <v>231</v>
      </c>
      <c r="C333" s="119" t="s">
        <v>232</v>
      </c>
      <c r="D333" s="36"/>
      <c r="E333" s="37">
        <v>0</v>
      </c>
      <c r="F333" s="38">
        <v>0</v>
      </c>
      <c r="G333" s="97">
        <v>15700</v>
      </c>
      <c r="H333" s="38">
        <v>0</v>
      </c>
      <c r="I333" s="38">
        <v>0</v>
      </c>
      <c r="J333" s="40">
        <f t="shared" si="121"/>
        <v>15700</v>
      </c>
      <c r="K333" s="44">
        <v>0</v>
      </c>
      <c r="L333" s="38">
        <v>0</v>
      </c>
      <c r="M333" s="40">
        <f t="shared" si="117"/>
        <v>0</v>
      </c>
      <c r="N333" s="44">
        <v>0</v>
      </c>
      <c r="O333" s="38">
        <v>0</v>
      </c>
      <c r="P333" s="39">
        <f t="shared" si="111"/>
        <v>0</v>
      </c>
      <c r="Q333" s="65">
        <f t="shared" si="112"/>
        <v>15700</v>
      </c>
      <c r="R333" s="88"/>
    </row>
    <row r="334" spans="1:18" x14ac:dyDescent="0.3">
      <c r="A334" s="128"/>
      <c r="B334" s="129"/>
      <c r="C334" s="119"/>
      <c r="D334" s="36"/>
      <c r="E334" s="42"/>
      <c r="F334" s="43"/>
      <c r="G334" s="98"/>
      <c r="H334" s="43"/>
      <c r="I334" s="43"/>
      <c r="J334" s="34">
        <f t="shared" si="121"/>
        <v>0</v>
      </c>
      <c r="K334" s="55"/>
      <c r="L334" s="43"/>
      <c r="M334" s="34">
        <f t="shared" si="117"/>
        <v>0</v>
      </c>
      <c r="N334" s="55"/>
      <c r="O334" s="43"/>
      <c r="P334" s="33">
        <f t="shared" si="111"/>
        <v>0</v>
      </c>
      <c r="Q334" s="64">
        <f t="shared" si="112"/>
        <v>0</v>
      </c>
      <c r="R334" s="88"/>
    </row>
    <row r="335" spans="1:18" x14ac:dyDescent="0.3">
      <c r="A335" s="128"/>
      <c r="B335" s="129" t="s">
        <v>233</v>
      </c>
      <c r="C335" s="119" t="s">
        <v>234</v>
      </c>
      <c r="D335" s="36"/>
      <c r="E335" s="37">
        <v>0</v>
      </c>
      <c r="F335" s="38">
        <v>0</v>
      </c>
      <c r="G335" s="97">
        <v>13000</v>
      </c>
      <c r="H335" s="38">
        <v>0</v>
      </c>
      <c r="I335" s="38">
        <v>0</v>
      </c>
      <c r="J335" s="40">
        <f t="shared" si="121"/>
        <v>13000</v>
      </c>
      <c r="K335" s="44">
        <v>0</v>
      </c>
      <c r="L335" s="38">
        <v>0</v>
      </c>
      <c r="M335" s="40">
        <f t="shared" si="117"/>
        <v>0</v>
      </c>
      <c r="N335" s="44">
        <v>0</v>
      </c>
      <c r="O335" s="38">
        <v>0</v>
      </c>
      <c r="P335" s="39">
        <f t="shared" si="111"/>
        <v>0</v>
      </c>
      <c r="Q335" s="65">
        <f t="shared" si="112"/>
        <v>13000</v>
      </c>
      <c r="R335" s="88"/>
    </row>
    <row r="336" spans="1:18" x14ac:dyDescent="0.3">
      <c r="A336" s="128"/>
      <c r="B336" s="129"/>
      <c r="C336" s="119"/>
      <c r="D336" s="36"/>
      <c r="E336" s="42"/>
      <c r="F336" s="43"/>
      <c r="G336" s="98"/>
      <c r="H336" s="43"/>
      <c r="I336" s="43"/>
      <c r="J336" s="34">
        <f t="shared" si="121"/>
        <v>0</v>
      </c>
      <c r="K336" s="55"/>
      <c r="L336" s="43"/>
      <c r="M336" s="34">
        <f t="shared" si="117"/>
        <v>0</v>
      </c>
      <c r="N336" s="55"/>
      <c r="O336" s="43"/>
      <c r="P336" s="33">
        <f t="shared" si="111"/>
        <v>0</v>
      </c>
      <c r="Q336" s="64">
        <f t="shared" si="112"/>
        <v>0</v>
      </c>
      <c r="R336" s="88"/>
    </row>
    <row r="337" spans="1:18" x14ac:dyDescent="0.3">
      <c r="A337" s="128"/>
      <c r="B337" s="129" t="s">
        <v>235</v>
      </c>
      <c r="C337" s="119" t="s">
        <v>236</v>
      </c>
      <c r="D337" s="36"/>
      <c r="E337" s="37">
        <v>0</v>
      </c>
      <c r="F337" s="38">
        <v>0</v>
      </c>
      <c r="G337" s="97">
        <v>3395</v>
      </c>
      <c r="H337" s="38">
        <v>0</v>
      </c>
      <c r="I337" s="38">
        <v>0</v>
      </c>
      <c r="J337" s="40">
        <f t="shared" si="121"/>
        <v>3395</v>
      </c>
      <c r="K337" s="44">
        <v>0</v>
      </c>
      <c r="L337" s="38">
        <v>0</v>
      </c>
      <c r="M337" s="40">
        <f t="shared" si="117"/>
        <v>0</v>
      </c>
      <c r="N337" s="44">
        <v>0</v>
      </c>
      <c r="O337" s="38">
        <v>0</v>
      </c>
      <c r="P337" s="39">
        <f t="shared" si="111"/>
        <v>0</v>
      </c>
      <c r="Q337" s="65">
        <f t="shared" si="112"/>
        <v>3395</v>
      </c>
      <c r="R337" s="88"/>
    </row>
    <row r="338" spans="1:18" x14ac:dyDescent="0.3">
      <c r="A338" s="128"/>
      <c r="B338" s="129"/>
      <c r="C338" s="119"/>
      <c r="D338" s="36"/>
      <c r="E338" s="42"/>
      <c r="F338" s="43"/>
      <c r="G338" s="98"/>
      <c r="H338" s="43"/>
      <c r="I338" s="43"/>
      <c r="J338" s="34">
        <f t="shared" si="121"/>
        <v>0</v>
      </c>
      <c r="K338" s="55"/>
      <c r="L338" s="43"/>
      <c r="M338" s="34">
        <f t="shared" si="117"/>
        <v>0</v>
      </c>
      <c r="N338" s="55"/>
      <c r="O338" s="43"/>
      <c r="P338" s="33">
        <f t="shared" si="111"/>
        <v>0</v>
      </c>
      <c r="Q338" s="64">
        <f t="shared" si="112"/>
        <v>0</v>
      </c>
      <c r="R338" s="88"/>
    </row>
    <row r="339" spans="1:18" x14ac:dyDescent="0.3">
      <c r="A339" s="128"/>
      <c r="B339" s="129" t="s">
        <v>237</v>
      </c>
      <c r="C339" s="119" t="s">
        <v>238</v>
      </c>
      <c r="D339" s="36"/>
      <c r="E339" s="37">
        <v>0</v>
      </c>
      <c r="F339" s="38">
        <v>0</v>
      </c>
      <c r="G339" s="97">
        <v>14000</v>
      </c>
      <c r="H339" s="38">
        <v>0</v>
      </c>
      <c r="I339" s="38">
        <v>0</v>
      </c>
      <c r="J339" s="40">
        <f t="shared" si="121"/>
        <v>14000</v>
      </c>
      <c r="K339" s="44">
        <v>0</v>
      </c>
      <c r="L339" s="38">
        <v>0</v>
      </c>
      <c r="M339" s="40">
        <f t="shared" si="117"/>
        <v>0</v>
      </c>
      <c r="N339" s="44">
        <v>0</v>
      </c>
      <c r="O339" s="38">
        <v>0</v>
      </c>
      <c r="P339" s="39">
        <f t="shared" si="111"/>
        <v>0</v>
      </c>
      <c r="Q339" s="65">
        <f t="shared" si="112"/>
        <v>14000</v>
      </c>
      <c r="R339" s="88"/>
    </row>
    <row r="340" spans="1:18" x14ac:dyDescent="0.3">
      <c r="A340" s="128"/>
      <c r="B340" s="129"/>
      <c r="C340" s="119"/>
      <c r="D340" s="36"/>
      <c r="E340" s="42"/>
      <c r="F340" s="43"/>
      <c r="G340" s="98"/>
      <c r="H340" s="43"/>
      <c r="I340" s="43"/>
      <c r="J340" s="34">
        <f t="shared" si="121"/>
        <v>0</v>
      </c>
      <c r="K340" s="55"/>
      <c r="L340" s="43"/>
      <c r="M340" s="34">
        <f t="shared" si="117"/>
        <v>0</v>
      </c>
      <c r="N340" s="55"/>
      <c r="O340" s="43"/>
      <c r="P340" s="33">
        <f t="shared" si="111"/>
        <v>0</v>
      </c>
      <c r="Q340" s="64">
        <f t="shared" si="112"/>
        <v>0</v>
      </c>
      <c r="R340" s="88"/>
    </row>
    <row r="341" spans="1:18" hidden="1" x14ac:dyDescent="0.3">
      <c r="A341" s="128"/>
      <c r="B341" s="129" t="s">
        <v>239</v>
      </c>
      <c r="C341" s="119" t="s">
        <v>240</v>
      </c>
      <c r="D341" s="36"/>
      <c r="E341" s="37">
        <v>0</v>
      </c>
      <c r="F341" s="38">
        <v>0</v>
      </c>
      <c r="G341" s="97">
        <v>0</v>
      </c>
      <c r="H341" s="38">
        <v>0</v>
      </c>
      <c r="I341" s="38">
        <v>0</v>
      </c>
      <c r="J341" s="40">
        <f t="shared" si="121"/>
        <v>0</v>
      </c>
      <c r="K341" s="44">
        <v>0</v>
      </c>
      <c r="L341" s="38">
        <v>0</v>
      </c>
      <c r="M341" s="40">
        <f t="shared" si="117"/>
        <v>0</v>
      </c>
      <c r="N341" s="44">
        <v>0</v>
      </c>
      <c r="O341" s="38">
        <v>0</v>
      </c>
      <c r="P341" s="39">
        <f t="shared" si="111"/>
        <v>0</v>
      </c>
      <c r="Q341" s="65">
        <f t="shared" si="112"/>
        <v>0</v>
      </c>
      <c r="R341" s="88"/>
    </row>
    <row r="342" spans="1:18" hidden="1" x14ac:dyDescent="0.3">
      <c r="A342" s="128"/>
      <c r="B342" s="129"/>
      <c r="C342" s="119"/>
      <c r="D342" s="36"/>
      <c r="E342" s="42"/>
      <c r="F342" s="43"/>
      <c r="G342" s="98"/>
      <c r="H342" s="43"/>
      <c r="I342" s="43"/>
      <c r="J342" s="34">
        <f t="shared" si="121"/>
        <v>0</v>
      </c>
      <c r="K342" s="55"/>
      <c r="L342" s="43"/>
      <c r="M342" s="34">
        <f t="shared" si="117"/>
        <v>0</v>
      </c>
      <c r="N342" s="55"/>
      <c r="O342" s="43"/>
      <c r="P342" s="33">
        <f t="shared" si="111"/>
        <v>0</v>
      </c>
      <c r="Q342" s="64">
        <f t="shared" si="112"/>
        <v>0</v>
      </c>
      <c r="R342" s="88"/>
    </row>
    <row r="343" spans="1:18" x14ac:dyDescent="0.3">
      <c r="A343" s="128"/>
      <c r="B343" s="129" t="s">
        <v>241</v>
      </c>
      <c r="C343" s="119" t="s">
        <v>242</v>
      </c>
      <c r="D343" s="36"/>
      <c r="E343" s="37">
        <v>0</v>
      </c>
      <c r="F343" s="38">
        <v>0</v>
      </c>
      <c r="G343" s="97">
        <v>1200</v>
      </c>
      <c r="H343" s="38">
        <v>0</v>
      </c>
      <c r="I343" s="38">
        <v>0</v>
      </c>
      <c r="J343" s="40">
        <f t="shared" si="121"/>
        <v>1200</v>
      </c>
      <c r="K343" s="44">
        <v>0</v>
      </c>
      <c r="L343" s="38">
        <v>0</v>
      </c>
      <c r="M343" s="40">
        <f t="shared" si="117"/>
        <v>0</v>
      </c>
      <c r="N343" s="44">
        <v>0</v>
      </c>
      <c r="O343" s="38">
        <v>0</v>
      </c>
      <c r="P343" s="39">
        <f t="shared" si="111"/>
        <v>0</v>
      </c>
      <c r="Q343" s="65">
        <f t="shared" si="112"/>
        <v>1200</v>
      </c>
      <c r="R343" s="88"/>
    </row>
    <row r="344" spans="1:18" x14ac:dyDescent="0.3">
      <c r="A344" s="128"/>
      <c r="B344" s="129"/>
      <c r="C344" s="119"/>
      <c r="D344" s="36"/>
      <c r="E344" s="42"/>
      <c r="F344" s="43"/>
      <c r="G344" s="43"/>
      <c r="H344" s="43"/>
      <c r="I344" s="43"/>
      <c r="J344" s="34">
        <f t="shared" si="121"/>
        <v>0</v>
      </c>
      <c r="K344" s="55"/>
      <c r="L344" s="43"/>
      <c r="M344" s="34">
        <f t="shared" si="117"/>
        <v>0</v>
      </c>
      <c r="N344" s="55"/>
      <c r="O344" s="43"/>
      <c r="P344" s="33">
        <f t="shared" si="111"/>
        <v>0</v>
      </c>
      <c r="Q344" s="64">
        <f t="shared" si="112"/>
        <v>0</v>
      </c>
      <c r="R344" s="88"/>
    </row>
    <row r="345" spans="1:18" x14ac:dyDescent="0.3">
      <c r="A345" s="128" t="s">
        <v>198</v>
      </c>
      <c r="B345" s="129"/>
      <c r="C345" s="119" t="s">
        <v>243</v>
      </c>
      <c r="D345" s="36"/>
      <c r="E345" s="37">
        <v>0</v>
      </c>
      <c r="F345" s="38">
        <v>0</v>
      </c>
      <c r="G345" s="38">
        <v>0</v>
      </c>
      <c r="H345" s="38">
        <v>10152</v>
      </c>
      <c r="I345" s="38">
        <v>0</v>
      </c>
      <c r="J345" s="40">
        <f t="shared" si="121"/>
        <v>10152</v>
      </c>
      <c r="K345" s="44">
        <v>0</v>
      </c>
      <c r="L345" s="38">
        <v>0</v>
      </c>
      <c r="M345" s="40">
        <f t="shared" si="117"/>
        <v>0</v>
      </c>
      <c r="N345" s="44">
        <v>0</v>
      </c>
      <c r="O345" s="38">
        <v>0</v>
      </c>
      <c r="P345" s="39">
        <f t="shared" si="111"/>
        <v>0</v>
      </c>
      <c r="Q345" s="65">
        <f t="shared" si="112"/>
        <v>10152</v>
      </c>
      <c r="R345" s="88"/>
    </row>
    <row r="346" spans="1:18" x14ac:dyDescent="0.3">
      <c r="A346" s="128"/>
      <c r="B346" s="129"/>
      <c r="C346" s="119"/>
      <c r="D346" s="36"/>
      <c r="E346" s="42"/>
      <c r="F346" s="43"/>
      <c r="G346" s="43"/>
      <c r="H346" s="43"/>
      <c r="I346" s="43"/>
      <c r="J346" s="34">
        <f t="shared" si="121"/>
        <v>0</v>
      </c>
      <c r="K346" s="55"/>
      <c r="L346" s="43"/>
      <c r="M346" s="34">
        <f t="shared" si="117"/>
        <v>0</v>
      </c>
      <c r="N346" s="55"/>
      <c r="O346" s="43"/>
      <c r="P346" s="33">
        <f t="shared" si="111"/>
        <v>0</v>
      </c>
      <c r="Q346" s="64">
        <f t="shared" si="112"/>
        <v>0</v>
      </c>
      <c r="R346" s="88"/>
    </row>
    <row r="347" spans="1:18" x14ac:dyDescent="0.3">
      <c r="A347" s="128" t="s">
        <v>198</v>
      </c>
      <c r="B347" s="129"/>
      <c r="C347" s="119" t="s">
        <v>268</v>
      </c>
      <c r="D347" s="36"/>
      <c r="E347" s="37">
        <v>0</v>
      </c>
      <c r="F347" s="38">
        <v>0</v>
      </c>
      <c r="G347" s="38">
        <v>0</v>
      </c>
      <c r="H347" s="38">
        <v>989</v>
      </c>
      <c r="I347" s="38">
        <v>0</v>
      </c>
      <c r="J347" s="40">
        <f t="shared" si="121"/>
        <v>989</v>
      </c>
      <c r="K347" s="44">
        <v>0</v>
      </c>
      <c r="L347" s="38">
        <v>0</v>
      </c>
      <c r="M347" s="40">
        <f t="shared" si="117"/>
        <v>0</v>
      </c>
      <c r="N347" s="44">
        <v>0</v>
      </c>
      <c r="O347" s="38">
        <v>0</v>
      </c>
      <c r="P347" s="39">
        <f t="shared" si="111"/>
        <v>0</v>
      </c>
      <c r="Q347" s="65">
        <f t="shared" si="112"/>
        <v>989</v>
      </c>
      <c r="R347" s="88"/>
    </row>
    <row r="348" spans="1:18" x14ac:dyDescent="0.3">
      <c r="A348" s="128"/>
      <c r="B348" s="129"/>
      <c r="C348" s="119"/>
      <c r="D348" s="36"/>
      <c r="E348" s="42"/>
      <c r="F348" s="43"/>
      <c r="G348" s="43"/>
      <c r="H348" s="43"/>
      <c r="I348" s="43"/>
      <c r="J348" s="34">
        <f t="shared" si="121"/>
        <v>0</v>
      </c>
      <c r="K348" s="55"/>
      <c r="L348" s="43"/>
      <c r="M348" s="34">
        <f t="shared" si="117"/>
        <v>0</v>
      </c>
      <c r="N348" s="55"/>
      <c r="O348" s="43"/>
      <c r="P348" s="33">
        <f t="shared" si="111"/>
        <v>0</v>
      </c>
      <c r="Q348" s="64">
        <f t="shared" si="112"/>
        <v>0</v>
      </c>
      <c r="R348" s="88"/>
    </row>
    <row r="349" spans="1:18" hidden="1" x14ac:dyDescent="0.3">
      <c r="A349" s="128" t="s">
        <v>198</v>
      </c>
      <c r="B349" s="129"/>
      <c r="C349" s="119" t="s">
        <v>197</v>
      </c>
      <c r="D349" s="36" t="s">
        <v>112</v>
      </c>
      <c r="E349" s="37">
        <v>0</v>
      </c>
      <c r="F349" s="38">
        <v>0</v>
      </c>
      <c r="G349" s="38">
        <v>0</v>
      </c>
      <c r="H349" s="38">
        <v>0</v>
      </c>
      <c r="I349" s="38">
        <v>0</v>
      </c>
      <c r="J349" s="40">
        <f t="shared" ref="J349" si="126">SUM(E349:I349)</f>
        <v>0</v>
      </c>
      <c r="K349" s="44">
        <v>0</v>
      </c>
      <c r="L349" s="38">
        <v>0</v>
      </c>
      <c r="M349" s="40">
        <f t="shared" ref="M349" si="127">SUM(K349:L349)</f>
        <v>0</v>
      </c>
      <c r="N349" s="44">
        <v>0</v>
      </c>
      <c r="O349" s="38">
        <v>0</v>
      </c>
      <c r="P349" s="39">
        <f t="shared" ref="P349" si="128">SUM(N349:O349)</f>
        <v>0</v>
      </c>
      <c r="Q349" s="65">
        <f t="shared" si="112"/>
        <v>0</v>
      </c>
      <c r="R349" s="88"/>
    </row>
    <row r="350" spans="1:18" ht="14.4" hidden="1" thickBot="1" x14ac:dyDescent="0.35">
      <c r="A350" s="133"/>
      <c r="B350" s="134"/>
      <c r="C350" s="135"/>
      <c r="D350" s="66"/>
      <c r="E350" s="51"/>
      <c r="F350" s="45"/>
      <c r="G350" s="45"/>
      <c r="H350" s="45"/>
      <c r="I350" s="45"/>
      <c r="J350" s="24">
        <f>SUM(E350:I350)</f>
        <v>0</v>
      </c>
      <c r="K350" s="56"/>
      <c r="L350" s="45"/>
      <c r="M350" s="24">
        <f>SUM(K350:L350)</f>
        <v>0</v>
      </c>
      <c r="N350" s="56"/>
      <c r="O350" s="45"/>
      <c r="P350" s="23">
        <f>SUM(N350:O350)</f>
        <v>0</v>
      </c>
      <c r="Q350" s="62">
        <f t="shared" si="112"/>
        <v>0</v>
      </c>
      <c r="R350" s="88"/>
    </row>
  </sheetData>
  <mergeCells count="555"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D289:D290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R280:R281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A280:A281"/>
    <mergeCell ref="B280:B281"/>
    <mergeCell ref="C280:C281"/>
    <mergeCell ref="D268:D269"/>
    <mergeCell ref="D270:D271"/>
    <mergeCell ref="R274:R275"/>
    <mergeCell ref="A276:A277"/>
    <mergeCell ref="B276:B277"/>
    <mergeCell ref="C276:C277"/>
    <mergeCell ref="A278:A279"/>
    <mergeCell ref="B278:B279"/>
    <mergeCell ref="C278:C279"/>
    <mergeCell ref="C268:C269"/>
    <mergeCell ref="A270:A271"/>
    <mergeCell ref="B270:B271"/>
    <mergeCell ref="C270:C271"/>
    <mergeCell ref="A272:A273"/>
    <mergeCell ref="B272:B273"/>
    <mergeCell ref="C272:C273"/>
    <mergeCell ref="A274:A275"/>
    <mergeCell ref="B274:B275"/>
    <mergeCell ref="C274:C275"/>
    <mergeCell ref="D243:D244"/>
    <mergeCell ref="R251:R252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47:A248"/>
    <mergeCell ref="B247:B248"/>
    <mergeCell ref="C247:C248"/>
    <mergeCell ref="A249:A250"/>
    <mergeCell ref="B249:B250"/>
    <mergeCell ref="C249:C250"/>
    <mergeCell ref="A253:A254"/>
    <mergeCell ref="B253:B254"/>
    <mergeCell ref="C253:C254"/>
    <mergeCell ref="A245:A246"/>
    <mergeCell ref="B245:B246"/>
    <mergeCell ref="C245:C246"/>
    <mergeCell ref="C243:C244"/>
    <mergeCell ref="R206:R207"/>
    <mergeCell ref="D228:D229"/>
    <mergeCell ref="A230:A231"/>
    <mergeCell ref="B230:B231"/>
    <mergeCell ref="C230:C231"/>
    <mergeCell ref="A232:A233"/>
    <mergeCell ref="B232:B233"/>
    <mergeCell ref="C232:C233"/>
    <mergeCell ref="A214:A215"/>
    <mergeCell ref="B214:B215"/>
    <mergeCell ref="C214:C215"/>
    <mergeCell ref="A218:A219"/>
    <mergeCell ref="B218:B219"/>
    <mergeCell ref="C218:C219"/>
    <mergeCell ref="A216:A217"/>
    <mergeCell ref="B216:B217"/>
    <mergeCell ref="A210:A211"/>
    <mergeCell ref="B210:B211"/>
    <mergeCell ref="C210:C211"/>
    <mergeCell ref="A212:A213"/>
    <mergeCell ref="B212:B213"/>
    <mergeCell ref="C212:C213"/>
    <mergeCell ref="C234:C235"/>
    <mergeCell ref="A236:A237"/>
    <mergeCell ref="B236:B237"/>
    <mergeCell ref="C236:C237"/>
    <mergeCell ref="A238:A239"/>
    <mergeCell ref="B238:B239"/>
    <mergeCell ref="C238:C239"/>
    <mergeCell ref="R16:R17"/>
    <mergeCell ref="R49:R50"/>
    <mergeCell ref="R66:R67"/>
    <mergeCell ref="R78:R79"/>
    <mergeCell ref="R89:R90"/>
    <mergeCell ref="R118:R119"/>
    <mergeCell ref="R126:R127"/>
    <mergeCell ref="R150:R151"/>
    <mergeCell ref="R161:R162"/>
    <mergeCell ref="A189:A190"/>
    <mergeCell ref="B189:B190"/>
    <mergeCell ref="C189:C190"/>
    <mergeCell ref="D189:D190"/>
    <mergeCell ref="R189:R190"/>
    <mergeCell ref="A191:A192"/>
    <mergeCell ref="B191:B192"/>
    <mergeCell ref="C191:C192"/>
    <mergeCell ref="C327:C328"/>
    <mergeCell ref="A325:A326"/>
    <mergeCell ref="B325:B326"/>
    <mergeCell ref="C325:C326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09:A310"/>
    <mergeCell ref="B309:B310"/>
    <mergeCell ref="C309:C310"/>
    <mergeCell ref="A311:A312"/>
    <mergeCell ref="B311:B312"/>
    <mergeCell ref="C311:C312"/>
    <mergeCell ref="A305:A306"/>
    <mergeCell ref="B305:B306"/>
    <mergeCell ref="C305:C306"/>
    <mergeCell ref="A307:A308"/>
    <mergeCell ref="B307:B308"/>
    <mergeCell ref="C307:C308"/>
    <mergeCell ref="A301:A302"/>
    <mergeCell ref="B301:B302"/>
    <mergeCell ref="C301:C302"/>
    <mergeCell ref="A303:A304"/>
    <mergeCell ref="B303:B304"/>
    <mergeCell ref="C303:C304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C289:C290"/>
    <mergeCell ref="A291:A292"/>
    <mergeCell ref="B291:B292"/>
    <mergeCell ref="C291:C292"/>
    <mergeCell ref="A289:B290"/>
    <mergeCell ref="A265:A266"/>
    <mergeCell ref="B265:B266"/>
    <mergeCell ref="C265:C266"/>
    <mergeCell ref="A268:B269"/>
    <mergeCell ref="A261:A262"/>
    <mergeCell ref="B261:B262"/>
    <mergeCell ref="C261:C262"/>
    <mergeCell ref="A263:A264"/>
    <mergeCell ref="B263:B264"/>
    <mergeCell ref="C263:C264"/>
    <mergeCell ref="A251:A252"/>
    <mergeCell ref="B251:B252"/>
    <mergeCell ref="C251:C252"/>
    <mergeCell ref="A243:B244"/>
    <mergeCell ref="A220:A221"/>
    <mergeCell ref="B220:B221"/>
    <mergeCell ref="C220:C221"/>
    <mergeCell ref="A222:A223"/>
    <mergeCell ref="B222:B223"/>
    <mergeCell ref="C222:C223"/>
    <mergeCell ref="A240:A241"/>
    <mergeCell ref="B240:B241"/>
    <mergeCell ref="C240:C241"/>
    <mergeCell ref="A224:A225"/>
    <mergeCell ref="B224:B225"/>
    <mergeCell ref="C224:C225"/>
    <mergeCell ref="A226:A227"/>
    <mergeCell ref="B226:B227"/>
    <mergeCell ref="C226:C227"/>
    <mergeCell ref="A228:A229"/>
    <mergeCell ref="B228:B229"/>
    <mergeCell ref="C228:C229"/>
    <mergeCell ref="A234:A235"/>
    <mergeCell ref="B234:B235"/>
    <mergeCell ref="A206:A207"/>
    <mergeCell ref="B206:B207"/>
    <mergeCell ref="C206:C207"/>
    <mergeCell ref="A208:A209"/>
    <mergeCell ref="B208:B209"/>
    <mergeCell ref="C208:C209"/>
    <mergeCell ref="A202:A203"/>
    <mergeCell ref="B202:B203"/>
    <mergeCell ref="C202:C203"/>
    <mergeCell ref="A204:A205"/>
    <mergeCell ref="B204:B205"/>
    <mergeCell ref="C204:C205"/>
    <mergeCell ref="A187:A188"/>
    <mergeCell ref="A198:A199"/>
    <mergeCell ref="B198:B199"/>
    <mergeCell ref="C198:C199"/>
    <mergeCell ref="A200:A201"/>
    <mergeCell ref="B200:B201"/>
    <mergeCell ref="C200:C201"/>
    <mergeCell ref="A196:A197"/>
    <mergeCell ref="B196:B197"/>
    <mergeCell ref="C196:C197"/>
    <mergeCell ref="A194:B195"/>
    <mergeCell ref="B179:B180"/>
    <mergeCell ref="C179:C180"/>
    <mergeCell ref="A181:A182"/>
    <mergeCell ref="B181:B182"/>
    <mergeCell ref="C181:C182"/>
    <mergeCell ref="A183:A184"/>
    <mergeCell ref="B183:B184"/>
    <mergeCell ref="C183:C184"/>
    <mergeCell ref="A185:A186"/>
    <mergeCell ref="B185:B186"/>
    <mergeCell ref="C185:C186"/>
    <mergeCell ref="B187:B188"/>
    <mergeCell ref="C187:C188"/>
    <mergeCell ref="D187:D188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D179:D180"/>
    <mergeCell ref="A177:A178"/>
    <mergeCell ref="B177:B178"/>
    <mergeCell ref="C177:C178"/>
    <mergeCell ref="A179:A180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1:A162"/>
    <mergeCell ref="B161:B162"/>
    <mergeCell ref="C161:C162"/>
    <mergeCell ref="A163:A164"/>
    <mergeCell ref="B163:B164"/>
    <mergeCell ref="C163:C164"/>
    <mergeCell ref="A156:A157"/>
    <mergeCell ref="B156:B157"/>
    <mergeCell ref="C156:C157"/>
    <mergeCell ref="A159:B160"/>
    <mergeCell ref="A152:A153"/>
    <mergeCell ref="B152:B153"/>
    <mergeCell ref="C152:C153"/>
    <mergeCell ref="A154:A155"/>
    <mergeCell ref="B154:B155"/>
    <mergeCell ref="C154:C155"/>
    <mergeCell ref="A150:A151"/>
    <mergeCell ref="B150:B151"/>
    <mergeCell ref="C150:C151"/>
    <mergeCell ref="A148:B149"/>
    <mergeCell ref="A145:A146"/>
    <mergeCell ref="B145:B146"/>
    <mergeCell ref="C145:C146"/>
    <mergeCell ref="C135:C136"/>
    <mergeCell ref="A137:A138"/>
    <mergeCell ref="B137:B138"/>
    <mergeCell ref="C137:C138"/>
    <mergeCell ref="A130:A131"/>
    <mergeCell ref="B130:B131"/>
    <mergeCell ref="C130:C131"/>
    <mergeCell ref="A132:A133"/>
    <mergeCell ref="B132:B133"/>
    <mergeCell ref="C132:C133"/>
    <mergeCell ref="A135:B136"/>
    <mergeCell ref="A143:A144"/>
    <mergeCell ref="B143:B144"/>
    <mergeCell ref="C143:C144"/>
    <mergeCell ref="A139:A140"/>
    <mergeCell ref="B139:B140"/>
    <mergeCell ref="C139:C140"/>
    <mergeCell ref="A141:A142"/>
    <mergeCell ref="B141:B142"/>
    <mergeCell ref="C141:C142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Q1:Q2"/>
    <mergeCell ref="E2:E3"/>
    <mergeCell ref="F2:F3"/>
    <mergeCell ref="G2:G3"/>
    <mergeCell ref="H2:H3"/>
    <mergeCell ref="I2:I3"/>
    <mergeCell ref="D8:D9"/>
    <mergeCell ref="D36:D37"/>
    <mergeCell ref="C89:C90"/>
    <mergeCell ref="D116:D117"/>
    <mergeCell ref="D22:D23"/>
    <mergeCell ref="D39:D40"/>
    <mergeCell ref="D28:D29"/>
    <mergeCell ref="D177:D178"/>
    <mergeCell ref="C216:C217"/>
    <mergeCell ref="D135:D136"/>
    <mergeCell ref="D148:D149"/>
    <mergeCell ref="D139:D140"/>
    <mergeCell ref="D141:D142"/>
    <mergeCell ref="D159:D160"/>
    <mergeCell ref="C148:C149"/>
    <mergeCell ref="C159:C160"/>
    <mergeCell ref="D181:D182"/>
    <mergeCell ref="D183:D184"/>
    <mergeCell ref="D185:D186"/>
    <mergeCell ref="C194:C195"/>
    <mergeCell ref="D191:D192"/>
    <mergeCell ref="D194:D19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0"/>
  <sheetViews>
    <sheetView workbookViewId="0">
      <pane ySplit="5" topLeftCell="A94" activePane="bottomLeft" state="frozen"/>
      <selection pane="bottomLef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9" t="s">
        <v>302</v>
      </c>
      <c r="B1" s="149"/>
      <c r="C1" s="149"/>
      <c r="D1" s="150"/>
      <c r="E1" s="153" t="s">
        <v>0</v>
      </c>
      <c r="F1" s="154"/>
      <c r="G1" s="154"/>
      <c r="H1" s="154"/>
      <c r="I1" s="154"/>
      <c r="J1" s="154"/>
      <c r="K1" s="154" t="s">
        <v>1</v>
      </c>
      <c r="L1" s="154"/>
      <c r="M1" s="154"/>
      <c r="N1" s="154" t="s">
        <v>2</v>
      </c>
      <c r="O1" s="154"/>
      <c r="P1" s="154"/>
      <c r="Q1" s="139" t="s">
        <v>3</v>
      </c>
      <c r="R1" s="106"/>
    </row>
    <row r="2" spans="1:20" s="1" customFormat="1" ht="14.4" x14ac:dyDescent="0.3">
      <c r="A2" s="149"/>
      <c r="B2" s="149"/>
      <c r="C2" s="149"/>
      <c r="D2" s="150"/>
      <c r="E2" s="141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40"/>
      <c r="R2" s="106"/>
    </row>
    <row r="3" spans="1:20" s="1" customFormat="1" ht="15" thickBot="1" x14ac:dyDescent="0.35">
      <c r="A3" s="151"/>
      <c r="B3" s="151"/>
      <c r="C3" s="151"/>
      <c r="D3" s="152"/>
      <c r="E3" s="142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6"/>
    </row>
    <row r="4" spans="1:20" ht="14.4" x14ac:dyDescent="0.3">
      <c r="A4" s="145" t="s">
        <v>303</v>
      </c>
      <c r="B4" s="146"/>
      <c r="C4" s="124" t="s">
        <v>6</v>
      </c>
      <c r="D4" s="3" t="s">
        <v>7</v>
      </c>
      <c r="E4" s="4">
        <f t="shared" ref="E4:I5" si="0">E6+E39+E58+E85+E96+E109+E116+E135+E148+E159+E194+E243+E268+E289</f>
        <v>941725</v>
      </c>
      <c r="F4" s="5">
        <f t="shared" si="0"/>
        <v>340315</v>
      </c>
      <c r="G4" s="5">
        <f t="shared" si="0"/>
        <v>1289253</v>
      </c>
      <c r="H4" s="5">
        <f t="shared" si="0"/>
        <v>203706</v>
      </c>
      <c r="I4" s="5">
        <f t="shared" si="0"/>
        <v>21867</v>
      </c>
      <c r="J4" s="6">
        <f t="shared" ref="J4:J9" si="1">SUM(E4:I4)</f>
        <v>2796866</v>
      </c>
      <c r="K4" s="5">
        <f>K6+K39+K58+K85+K96+K109+K116+K135+K148+K159+K194+K243+K268+K289</f>
        <v>576847</v>
      </c>
      <c r="L4" s="5">
        <f>L6+L39+L58+L85+L96+L109+L116+L135+L148+L159+L194+L243+L268+L289</f>
        <v>0</v>
      </c>
      <c r="M4" s="5">
        <f>SUM(K4:L4)</f>
        <v>576847</v>
      </c>
      <c r="N4" s="5">
        <f>N6+N39+N58+N85+N96+N109+N116+N135+N148+N159+N194+N243+N268+N289</f>
        <v>0</v>
      </c>
      <c r="O4" s="7">
        <f>O6+O39+O58+O85+O96+O109+O116+O135+O148+O159+O194+O243+O268+O289</f>
        <v>176042</v>
      </c>
      <c r="P4" s="7">
        <f>SUM(N4:O4)</f>
        <v>176042</v>
      </c>
      <c r="Q4" s="8">
        <f>P4+M4+J4</f>
        <v>3549755</v>
      </c>
      <c r="R4" s="107"/>
      <c r="T4" s="10"/>
    </row>
    <row r="5" spans="1:20" ht="15" thickBot="1" x14ac:dyDescent="0.35">
      <c r="A5" s="147"/>
      <c r="B5" s="148"/>
      <c r="C5" s="12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K7+K40+K59+K86+K97+K110+K117+K136+K149+K160+K195+K244+K269+K290</f>
        <v>0</v>
      </c>
      <c r="L5" s="13">
        <f>L7+L40+L59+L86+L97+L110+L117+L136+L149+L160+L195+L244+L269+L290</f>
        <v>0</v>
      </c>
      <c r="M5" s="13">
        <f>SUM(K5:L5)</f>
        <v>0</v>
      </c>
      <c r="N5" s="13">
        <f>N7+N40+N59+N86+N97+N110+N117+N136+N149+N160+N195+N244+N269+N290</f>
        <v>0</v>
      </c>
      <c r="O5" s="13">
        <f>O7+O40+O59+O86+O97+O110+O117+O136+O149+O160+O195+O244+O269+O290</f>
        <v>0</v>
      </c>
      <c r="P5" s="14">
        <f>SUM(N5:O5)</f>
        <v>0</v>
      </c>
      <c r="Q5" s="15">
        <f>P5+M5+J5</f>
        <v>0</v>
      </c>
      <c r="R5" s="107"/>
    </row>
    <row r="6" spans="1:20" x14ac:dyDescent="0.3">
      <c r="A6" s="120" t="s">
        <v>8</v>
      </c>
      <c r="B6" s="121"/>
      <c r="C6" s="124" t="s">
        <v>9</v>
      </c>
      <c r="D6" s="126"/>
      <c r="E6" s="16">
        <f t="shared" ref="E6:I7" si="2">E8+E14+E16+E18+E20+E22+E34+E36</f>
        <v>29697</v>
      </c>
      <c r="F6" s="17">
        <f t="shared" si="2"/>
        <v>14176</v>
      </c>
      <c r="G6" s="17">
        <f t="shared" si="2"/>
        <v>83166</v>
      </c>
      <c r="H6" s="17">
        <f t="shared" si="2"/>
        <v>109</v>
      </c>
      <c r="I6" s="17">
        <f t="shared" si="2"/>
        <v>0</v>
      </c>
      <c r="J6" s="18">
        <f t="shared" si="1"/>
        <v>127148</v>
      </c>
      <c r="K6" s="16">
        <f>K8+K14+K16+K18+K20+K22+K34+K36</f>
        <v>5000</v>
      </c>
      <c r="L6" s="17">
        <f>L8+L14+L16+L18+L20+L22+L34+L36</f>
        <v>0</v>
      </c>
      <c r="M6" s="18">
        <f t="shared" ref="M6:M37" si="3">SUM(K6:L6)</f>
        <v>5000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132148</v>
      </c>
      <c r="R6" s="88"/>
    </row>
    <row r="7" spans="1:20" ht="14.4" thickBot="1" x14ac:dyDescent="0.35">
      <c r="A7" s="122"/>
      <c r="B7" s="123"/>
      <c r="C7" s="125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6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5" si="5">SUM(N8:O8)</f>
        <v>0</v>
      </c>
      <c r="Q8" s="20">
        <f t="shared" ref="Q8:Q37" si="6">P8+M8+J8</f>
        <v>61532</v>
      </c>
      <c r="R8" s="88"/>
    </row>
    <row r="9" spans="1:20" x14ac:dyDescent="0.3">
      <c r="A9" s="128"/>
      <c r="B9" s="129"/>
      <c r="C9" s="119"/>
      <c r="D9" s="130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28"/>
      <c r="B10" s="129" t="s">
        <v>12</v>
      </c>
      <c r="C10" s="119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7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28"/>
      <c r="B11" s="129"/>
      <c r="C11" s="119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28"/>
      <c r="B12" s="129" t="s">
        <v>14</v>
      </c>
      <c r="C12" s="119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28"/>
      <c r="B13" s="129"/>
      <c r="C13" s="119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28" t="s">
        <v>16</v>
      </c>
      <c r="B14" s="129"/>
      <c r="C14" s="119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28"/>
      <c r="B15" s="129"/>
      <c r="C15" s="119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28" t="s">
        <v>19</v>
      </c>
      <c r="B16" s="129"/>
      <c r="C16" s="119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28" t="s">
        <v>19</v>
      </c>
      <c r="S16" s="104">
        <f>Q16+Q18</f>
        <v>13020</v>
      </c>
    </row>
    <row r="17" spans="1:19" x14ac:dyDescent="0.3">
      <c r="A17" s="128"/>
      <c r="B17" s="129"/>
      <c r="C17" s="119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28"/>
      <c r="S17" s="105">
        <f>Q17+Q19</f>
        <v>0</v>
      </c>
    </row>
    <row r="18" spans="1:19" x14ac:dyDescent="0.3">
      <c r="A18" s="128" t="s">
        <v>19</v>
      </c>
      <c r="B18" s="129"/>
      <c r="C18" s="119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28"/>
      <c r="B19" s="129"/>
      <c r="C19" s="119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28" t="s">
        <v>24</v>
      </c>
      <c r="B20" s="129"/>
      <c r="C20" s="119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28"/>
      <c r="B21" s="129"/>
      <c r="C21" s="119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28" t="s">
        <v>27</v>
      </c>
      <c r="B22" s="129"/>
      <c r="C22" s="119" t="s">
        <v>28</v>
      </c>
      <c r="D22" s="130"/>
      <c r="E22" s="37">
        <f>E24+E26+E28+E30+E32</f>
        <v>0</v>
      </c>
      <c r="F22" s="38">
        <f>F24+F26+F28+F30+F32</f>
        <v>0</v>
      </c>
      <c r="G22" s="38">
        <f>G24+G26+G28+G30+G32</f>
        <v>39000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39000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1">
        <f>Q24+Q26+Q28+Q30+Q32</f>
        <v>39000</v>
      </c>
      <c r="R22" s="88"/>
    </row>
    <row r="23" spans="1:19" x14ac:dyDescent="0.3">
      <c r="A23" s="128"/>
      <c r="B23" s="129"/>
      <c r="C23" s="119"/>
      <c r="D23" s="13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  <c r="R23" s="88"/>
    </row>
    <row r="24" spans="1:19" ht="13.8" customHeight="1" x14ac:dyDescent="0.3">
      <c r="A24" s="128"/>
      <c r="B24" s="129" t="s">
        <v>29</v>
      </c>
      <c r="C24" s="113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28"/>
      <c r="B25" s="129"/>
      <c r="C25" s="114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28"/>
      <c r="B26" s="129" t="s">
        <v>29</v>
      </c>
      <c r="C26" s="119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28"/>
      <c r="B27" s="129"/>
      <c r="C27" s="119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28"/>
      <c r="B28" s="129" t="s">
        <v>32</v>
      </c>
      <c r="C28" s="113" t="s">
        <v>306</v>
      </c>
      <c r="D28" s="130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28"/>
      <c r="B29" s="129"/>
      <c r="C29" s="114"/>
      <c r="D29" s="130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28"/>
      <c r="B30" s="129" t="s">
        <v>300</v>
      </c>
      <c r="C30" s="119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x14ac:dyDescent="0.3">
      <c r="A31" s="128"/>
      <c r="B31" s="129"/>
      <c r="C31" s="119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x14ac:dyDescent="0.3">
      <c r="A32" s="128"/>
      <c r="B32" s="129" t="s">
        <v>287</v>
      </c>
      <c r="C32" s="119" t="s">
        <v>288</v>
      </c>
      <c r="D32" s="36" t="s">
        <v>30</v>
      </c>
      <c r="E32" s="37">
        <v>0</v>
      </c>
      <c r="F32" s="38">
        <v>0</v>
      </c>
      <c r="G32" s="38">
        <v>26000</v>
      </c>
      <c r="H32" s="38">
        <v>0</v>
      </c>
      <c r="I32" s="38">
        <v>0</v>
      </c>
      <c r="J32" s="39">
        <f t="shared" si="7"/>
        <v>26000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26000</v>
      </c>
      <c r="R32" s="88"/>
    </row>
    <row r="33" spans="1:18" x14ac:dyDescent="0.3">
      <c r="A33" s="128"/>
      <c r="B33" s="129"/>
      <c r="C33" s="119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hidden="1" x14ac:dyDescent="0.3">
      <c r="A34" s="128" t="s">
        <v>33</v>
      </c>
      <c r="B34" s="129"/>
      <c r="C34" s="119" t="s">
        <v>34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  <c r="R34" s="88"/>
    </row>
    <row r="35" spans="1:18" hidden="1" x14ac:dyDescent="0.3">
      <c r="A35" s="128"/>
      <c r="B35" s="129"/>
      <c r="C35" s="11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  <c r="R35" s="88"/>
    </row>
    <row r="36" spans="1:18" x14ac:dyDescent="0.3">
      <c r="A36" s="128" t="s">
        <v>35</v>
      </c>
      <c r="B36" s="129"/>
      <c r="C36" s="119" t="s">
        <v>36</v>
      </c>
      <c r="D36" s="13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  <c r="R36" s="88"/>
    </row>
    <row r="37" spans="1:18" ht="14.4" thickBot="1" x14ac:dyDescent="0.35">
      <c r="A37" s="133"/>
      <c r="B37" s="134"/>
      <c r="C37" s="135"/>
      <c r="D37" s="127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25">
        <f t="shared" si="6"/>
        <v>0</v>
      </c>
      <c r="R37" s="88"/>
    </row>
    <row r="38" spans="1:18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8"/>
    </row>
    <row r="39" spans="1:18" x14ac:dyDescent="0.3">
      <c r="A39" s="120" t="s">
        <v>37</v>
      </c>
      <c r="B39" s="121"/>
      <c r="C39" s="124" t="s">
        <v>38</v>
      </c>
      <c r="D39" s="126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15935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15935</v>
      </c>
      <c r="R39" s="88"/>
    </row>
    <row r="40" spans="1:18" ht="14.4" thickBot="1" x14ac:dyDescent="0.35">
      <c r="A40" s="122"/>
      <c r="B40" s="123"/>
      <c r="C40" s="125"/>
      <c r="D40" s="127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  <c r="R40" s="88"/>
    </row>
    <row r="41" spans="1:18" x14ac:dyDescent="0.3">
      <c r="A41" s="116" t="s">
        <v>39</v>
      </c>
      <c r="B41" s="116"/>
      <c r="C41" s="114" t="s">
        <v>40</v>
      </c>
      <c r="D41" s="49" t="s">
        <v>41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  <c r="R41" s="88"/>
    </row>
    <row r="42" spans="1:18" x14ac:dyDescent="0.3">
      <c r="A42" s="129"/>
      <c r="B42" s="129"/>
      <c r="C42" s="119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  <c r="R42" s="88"/>
    </row>
    <row r="43" spans="1:18" x14ac:dyDescent="0.3">
      <c r="A43" s="129" t="s">
        <v>42</v>
      </c>
      <c r="B43" s="129"/>
      <c r="C43" s="119" t="s">
        <v>43</v>
      </c>
      <c r="D43" s="130"/>
      <c r="E43" s="37">
        <f t="shared" ref="E43:P43" si="15">E45+E47</f>
        <v>0</v>
      </c>
      <c r="F43" s="38">
        <v>235</v>
      </c>
      <c r="G43" s="38">
        <v>1300</v>
      </c>
      <c r="H43" s="38">
        <f t="shared" si="15"/>
        <v>0</v>
      </c>
      <c r="I43" s="38">
        <f t="shared" si="15"/>
        <v>0</v>
      </c>
      <c r="J43" s="29">
        <f t="shared" si="11"/>
        <v>1535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1535</v>
      </c>
      <c r="R43" s="88"/>
    </row>
    <row r="44" spans="1:18" x14ac:dyDescent="0.3">
      <c r="A44" s="129"/>
      <c r="B44" s="129"/>
      <c r="C44" s="119"/>
      <c r="D44" s="130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  <c r="R44" s="88"/>
    </row>
    <row r="45" spans="1:18" hidden="1" x14ac:dyDescent="0.3">
      <c r="A45" s="129"/>
      <c r="B45" s="129" t="s">
        <v>44</v>
      </c>
      <c r="C45" s="119" t="s">
        <v>45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  <c r="R45" s="88"/>
    </row>
    <row r="46" spans="1:18" hidden="1" x14ac:dyDescent="0.3">
      <c r="A46" s="129"/>
      <c r="B46" s="129"/>
      <c r="C46" s="11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  <c r="R46" s="88"/>
    </row>
    <row r="47" spans="1:18" hidden="1" x14ac:dyDescent="0.3">
      <c r="A47" s="129"/>
      <c r="B47" s="129" t="s">
        <v>46</v>
      </c>
      <c r="C47" s="119" t="s">
        <v>47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  <c r="R47" s="88"/>
    </row>
    <row r="48" spans="1:18" hidden="1" x14ac:dyDescent="0.3">
      <c r="A48" s="129"/>
      <c r="B48" s="129"/>
      <c r="C48" s="11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  <c r="R48" s="88"/>
    </row>
    <row r="49" spans="1:19" x14ac:dyDescent="0.3">
      <c r="A49" s="129" t="s">
        <v>48</v>
      </c>
      <c r="B49" s="129"/>
      <c r="C49" s="119" t="s">
        <v>49</v>
      </c>
      <c r="D49" s="36" t="s">
        <v>41</v>
      </c>
      <c r="E49" s="37">
        <v>0</v>
      </c>
      <c r="F49" s="38">
        <v>0</v>
      </c>
      <c r="G49" s="38">
        <v>300</v>
      </c>
      <c r="H49" s="38">
        <v>0</v>
      </c>
      <c r="I49" s="38">
        <v>0</v>
      </c>
      <c r="J49" s="29">
        <f t="shared" si="11"/>
        <v>300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300</v>
      </c>
      <c r="R49" s="129" t="s">
        <v>48</v>
      </c>
      <c r="S49" s="104">
        <f>Q49+Q51</f>
        <v>5300</v>
      </c>
    </row>
    <row r="50" spans="1:19" x14ac:dyDescent="0.3">
      <c r="A50" s="129"/>
      <c r="B50" s="129"/>
      <c r="C50" s="119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  <c r="R50" s="129"/>
      <c r="S50" s="105">
        <f>Q50+Q52</f>
        <v>0</v>
      </c>
    </row>
    <row r="51" spans="1:19" x14ac:dyDescent="0.3">
      <c r="A51" s="129" t="s">
        <v>48</v>
      </c>
      <c r="B51" s="129"/>
      <c r="C51" s="119" t="s">
        <v>50</v>
      </c>
      <c r="D51" s="36" t="s">
        <v>51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  <c r="R51" s="88"/>
    </row>
    <row r="52" spans="1:19" x14ac:dyDescent="0.3">
      <c r="A52" s="129"/>
      <c r="B52" s="129"/>
      <c r="C52" s="119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  <c r="R52" s="88"/>
    </row>
    <row r="53" spans="1:19" x14ac:dyDescent="0.3">
      <c r="A53" s="129" t="s">
        <v>52</v>
      </c>
      <c r="B53" s="129"/>
      <c r="C53" s="119" t="s">
        <v>53</v>
      </c>
      <c r="D53" s="36" t="s">
        <v>41</v>
      </c>
      <c r="E53" s="37">
        <v>0</v>
      </c>
      <c r="F53" s="38">
        <v>0</v>
      </c>
      <c r="G53" s="38">
        <v>4500</v>
      </c>
      <c r="H53" s="38">
        <v>0</v>
      </c>
      <c r="I53" s="38">
        <v>0</v>
      </c>
      <c r="J53" s="29">
        <f t="shared" si="11"/>
        <v>4500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4500</v>
      </c>
      <c r="R53" s="88"/>
    </row>
    <row r="54" spans="1:19" x14ac:dyDescent="0.3">
      <c r="A54" s="129"/>
      <c r="B54" s="129"/>
      <c r="C54" s="119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  <c r="R54" s="88"/>
    </row>
    <row r="55" spans="1:19" x14ac:dyDescent="0.3">
      <c r="A55" s="129" t="s">
        <v>54</v>
      </c>
      <c r="B55" s="129"/>
      <c r="C55" s="119" t="s">
        <v>55</v>
      </c>
      <c r="D55" s="36" t="s">
        <v>56</v>
      </c>
      <c r="E55" s="37">
        <v>0</v>
      </c>
      <c r="F55" s="38">
        <v>0</v>
      </c>
      <c r="G55" s="38">
        <v>1600</v>
      </c>
      <c r="H55" s="38">
        <v>0</v>
      </c>
      <c r="I55" s="38">
        <v>0</v>
      </c>
      <c r="J55" s="29">
        <f t="shared" si="11"/>
        <v>1600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1600</v>
      </c>
      <c r="R55" s="88"/>
    </row>
    <row r="56" spans="1:19" ht="14.4" thickBot="1" x14ac:dyDescent="0.35">
      <c r="A56" s="134"/>
      <c r="B56" s="134"/>
      <c r="C56" s="135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  <c r="R56" s="88"/>
    </row>
    <row r="57" spans="1:19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8"/>
    </row>
    <row r="58" spans="1:19" x14ac:dyDescent="0.3">
      <c r="A58" s="120" t="s">
        <v>57</v>
      </c>
      <c r="B58" s="121"/>
      <c r="C58" s="124" t="s">
        <v>58</v>
      </c>
      <c r="D58" s="126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68684</v>
      </c>
      <c r="H58" s="17">
        <f>H60+H62+H64+H66+H68+H70+H72+H74+H76+H78+H80+H82</f>
        <v>0</v>
      </c>
      <c r="I58" s="17">
        <f>I60+I62+I64+I66+I68+I70+I72+I74+I76+I78+I80+I82</f>
        <v>1</v>
      </c>
      <c r="J58" s="19">
        <f t="shared" ref="J58:J83" si="16">SUM(E58:I58)</f>
        <v>69078</v>
      </c>
      <c r="K58" s="52">
        <f>K60+K62+K64+K66+K68+K70+K72+K74+K76+K78+K80+K82</f>
        <v>11766</v>
      </c>
      <c r="L58" s="17">
        <f>L60+L62+L64+L66+L68+L70+L72+L74+L76+L78+L80+L82</f>
        <v>0</v>
      </c>
      <c r="M58" s="19">
        <f t="shared" ref="M58:M83" si="17">SUM(K58:L58)</f>
        <v>11766</v>
      </c>
      <c r="N58" s="52">
        <f>N60+N62+N64+N66+N68+N70+N72+N74+N76+N78+N80+N82</f>
        <v>0</v>
      </c>
      <c r="O58" s="17">
        <f>O60+O62+O64+O66+O68+O70+O72+O74+O76+O78+O80+O82</f>
        <v>0</v>
      </c>
      <c r="P58" s="19">
        <f t="shared" ref="P58:P83" si="18">SUM(N58:O58)</f>
        <v>0</v>
      </c>
      <c r="Q58" s="20">
        <f t="shared" ref="Q58:Q83" si="19">P58+M58+J58</f>
        <v>80844</v>
      </c>
      <c r="R58" s="88"/>
    </row>
    <row r="59" spans="1:19" ht="14.4" thickBot="1" x14ac:dyDescent="0.35">
      <c r="A59" s="122"/>
      <c r="B59" s="123"/>
      <c r="C59" s="125"/>
      <c r="D59" s="127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0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0</v>
      </c>
      <c r="P59" s="24">
        <f t="shared" si="18"/>
        <v>0</v>
      </c>
      <c r="Q59" s="25">
        <f t="shared" si="19"/>
        <v>0</v>
      </c>
      <c r="R59" s="88"/>
    </row>
    <row r="60" spans="1:19" x14ac:dyDescent="0.3">
      <c r="A60" s="116" t="s">
        <v>59</v>
      </c>
      <c r="B60" s="116"/>
      <c r="C60" s="114" t="s">
        <v>245</v>
      </c>
      <c r="D60" s="49" t="s">
        <v>41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  <c r="R60" s="88"/>
    </row>
    <row r="61" spans="1:19" x14ac:dyDescent="0.3">
      <c r="A61" s="129"/>
      <c r="B61" s="129"/>
      <c r="C61" s="119"/>
      <c r="D61" s="36"/>
      <c r="E61" s="42"/>
      <c r="F61" s="43"/>
      <c r="G61" s="43"/>
      <c r="H61" s="43"/>
      <c r="I61" s="43"/>
      <c r="J61" s="34">
        <f t="shared" si="16"/>
        <v>0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0</v>
      </c>
      <c r="R61" s="88"/>
    </row>
    <row r="62" spans="1:19" x14ac:dyDescent="0.3">
      <c r="A62" s="129" t="s">
        <v>60</v>
      </c>
      <c r="B62" s="129"/>
      <c r="C62" s="119" t="s">
        <v>61</v>
      </c>
      <c r="D62" s="36" t="s">
        <v>41</v>
      </c>
      <c r="E62" s="37">
        <v>0</v>
      </c>
      <c r="F62" s="38">
        <v>0</v>
      </c>
      <c r="G62" s="38">
        <v>27500</v>
      </c>
      <c r="H62" s="38">
        <v>0</v>
      </c>
      <c r="I62" s="38">
        <v>0</v>
      </c>
      <c r="J62" s="29">
        <f>SUM(E62:I62)</f>
        <v>27500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27500</v>
      </c>
      <c r="R62" s="88"/>
    </row>
    <row r="63" spans="1:19" x14ac:dyDescent="0.3">
      <c r="A63" s="129"/>
      <c r="B63" s="129"/>
      <c r="C63" s="119"/>
      <c r="D63" s="36"/>
      <c r="E63" s="42"/>
      <c r="F63" s="43"/>
      <c r="G63" s="43"/>
      <c r="H63" s="43"/>
      <c r="I63" s="43"/>
      <c r="J63" s="34">
        <f t="shared" si="16"/>
        <v>0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0</v>
      </c>
      <c r="R63" s="88"/>
    </row>
    <row r="64" spans="1:19" ht="13.8" hidden="1" customHeight="1" x14ac:dyDescent="0.3">
      <c r="A64" s="129" t="s">
        <v>62</v>
      </c>
      <c r="B64" s="129"/>
      <c r="C64" s="113" t="s">
        <v>246</v>
      </c>
      <c r="D64" s="36" t="s">
        <v>63</v>
      </c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29">
        <f>SUM(E64:I64)</f>
        <v>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0</v>
      </c>
      <c r="R64" s="88"/>
    </row>
    <row r="65" spans="1:19" hidden="1" x14ac:dyDescent="0.3">
      <c r="A65" s="129"/>
      <c r="B65" s="129"/>
      <c r="C65" s="114"/>
      <c r="D65" s="36"/>
      <c r="E65" s="42"/>
      <c r="F65" s="43"/>
      <c r="G65" s="43"/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  <c r="R65" s="88"/>
    </row>
    <row r="66" spans="1:19" x14ac:dyDescent="0.3">
      <c r="A66" s="129" t="s">
        <v>62</v>
      </c>
      <c r="B66" s="129"/>
      <c r="C66" s="119" t="s">
        <v>248</v>
      </c>
      <c r="D66" s="36" t="s">
        <v>26</v>
      </c>
      <c r="E66" s="37">
        <v>0</v>
      </c>
      <c r="F66" s="38">
        <v>0</v>
      </c>
      <c r="G66" s="38">
        <v>20</v>
      </c>
      <c r="H66" s="38">
        <v>0</v>
      </c>
      <c r="I66" s="38">
        <v>0</v>
      </c>
      <c r="J66" s="29">
        <f>SUM(E66:I66)</f>
        <v>20</v>
      </c>
      <c r="K66" s="44">
        <v>10000</v>
      </c>
      <c r="L66" s="38">
        <v>0</v>
      </c>
      <c r="M66" s="40">
        <f>SUM(K66:L66)</f>
        <v>10000</v>
      </c>
      <c r="N66" s="44">
        <v>0</v>
      </c>
      <c r="O66" s="38">
        <v>0</v>
      </c>
      <c r="P66" s="40">
        <f t="shared" si="18"/>
        <v>0</v>
      </c>
      <c r="Q66" s="41">
        <f>P66+M66+J66</f>
        <v>10020</v>
      </c>
      <c r="R66" s="129" t="s">
        <v>62</v>
      </c>
      <c r="S66" s="104">
        <f>Q66+Q68</f>
        <v>15864</v>
      </c>
    </row>
    <row r="67" spans="1:19" x14ac:dyDescent="0.3">
      <c r="A67" s="129"/>
      <c r="B67" s="129"/>
      <c r="C67" s="119"/>
      <c r="D67" s="36"/>
      <c r="E67" s="42"/>
      <c r="F67" s="43"/>
      <c r="G67" s="43"/>
      <c r="H67" s="43"/>
      <c r="I67" s="43"/>
      <c r="J67" s="34">
        <f>SUM(E67:I67)</f>
        <v>0</v>
      </c>
      <c r="K67" s="55"/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  <c r="R67" s="129"/>
      <c r="S67" s="105">
        <f>Q67+Q69</f>
        <v>0</v>
      </c>
    </row>
    <row r="68" spans="1:19" ht="13.8" customHeight="1" x14ac:dyDescent="0.3">
      <c r="A68" s="129" t="s">
        <v>62</v>
      </c>
      <c r="B68" s="129"/>
      <c r="C68" s="113" t="s">
        <v>307</v>
      </c>
      <c r="D68" s="36" t="s">
        <v>63</v>
      </c>
      <c r="E68" s="37">
        <v>0</v>
      </c>
      <c r="F68" s="38">
        <v>0</v>
      </c>
      <c r="G68" s="38">
        <v>5844</v>
      </c>
      <c r="H68" s="38">
        <v>0</v>
      </c>
      <c r="I68" s="38">
        <v>0</v>
      </c>
      <c r="J68" s="29">
        <f>SUM(E68:I68)</f>
        <v>5844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5844</v>
      </c>
      <c r="R68" s="88"/>
    </row>
    <row r="69" spans="1:19" x14ac:dyDescent="0.3">
      <c r="A69" s="129"/>
      <c r="B69" s="129"/>
      <c r="C69" s="114"/>
      <c r="D69" s="36"/>
      <c r="E69" s="42"/>
      <c r="F69" s="43"/>
      <c r="G69" s="43"/>
      <c r="H69" s="43"/>
      <c r="I69" s="43"/>
      <c r="J69" s="34">
        <f t="shared" si="16"/>
        <v>0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0</v>
      </c>
      <c r="R69" s="88"/>
    </row>
    <row r="70" spans="1:19" hidden="1" x14ac:dyDescent="0.3">
      <c r="A70" s="129" t="s">
        <v>62</v>
      </c>
      <c r="B70" s="129"/>
      <c r="C70" s="119" t="s">
        <v>247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  <c r="R70" s="88"/>
    </row>
    <row r="71" spans="1:19" hidden="1" x14ac:dyDescent="0.3">
      <c r="A71" s="129"/>
      <c r="B71" s="129"/>
      <c r="C71" s="119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  <c r="R71" s="88"/>
    </row>
    <row r="72" spans="1:19" hidden="1" x14ac:dyDescent="0.3">
      <c r="A72" s="115" t="s">
        <v>62</v>
      </c>
      <c r="B72" s="115"/>
      <c r="C72" s="113" t="s">
        <v>249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18"/>
        <v>0</v>
      </c>
      <c r="Q72" s="41">
        <f t="shared" si="19"/>
        <v>0</v>
      </c>
      <c r="R72" s="88"/>
    </row>
    <row r="73" spans="1:19" hidden="1" x14ac:dyDescent="0.3">
      <c r="A73" s="116"/>
      <c r="B73" s="116"/>
      <c r="C73" s="114"/>
      <c r="D73" s="36"/>
      <c r="E73" s="42"/>
      <c r="F73" s="43"/>
      <c r="G73" s="43"/>
      <c r="H73" s="43"/>
      <c r="I73" s="43"/>
      <c r="J73" s="34">
        <f t="shared" si="16"/>
        <v>0</v>
      </c>
      <c r="K73" s="55"/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  <c r="R73" s="88"/>
    </row>
    <row r="74" spans="1:19" x14ac:dyDescent="0.3">
      <c r="A74" s="129" t="s">
        <v>64</v>
      </c>
      <c r="B74" s="129"/>
      <c r="C74" s="119" t="s">
        <v>65</v>
      </c>
      <c r="D74" s="36" t="s">
        <v>66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  <c r="R74" s="88"/>
    </row>
    <row r="75" spans="1:19" x14ac:dyDescent="0.3">
      <c r="A75" s="129"/>
      <c r="B75" s="129"/>
      <c r="C75" s="119"/>
      <c r="D75" s="36"/>
      <c r="E75" s="42"/>
      <c r="F75" s="43"/>
      <c r="G75" s="43"/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  <c r="R75" s="88"/>
    </row>
    <row r="76" spans="1:19" x14ac:dyDescent="0.3">
      <c r="A76" s="129" t="s">
        <v>67</v>
      </c>
      <c r="B76" s="129"/>
      <c r="C76" s="119" t="s">
        <v>68</v>
      </c>
      <c r="D76" s="36" t="s">
        <v>41</v>
      </c>
      <c r="E76" s="37">
        <v>0</v>
      </c>
      <c r="F76" s="38">
        <v>0</v>
      </c>
      <c r="G76" s="38">
        <v>250</v>
      </c>
      <c r="H76" s="38">
        <v>0</v>
      </c>
      <c r="I76" s="38">
        <v>0</v>
      </c>
      <c r="J76" s="29">
        <f>SUM(E76:I76)</f>
        <v>250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250</v>
      </c>
      <c r="R76" s="88"/>
    </row>
    <row r="77" spans="1:19" x14ac:dyDescent="0.3">
      <c r="A77" s="129"/>
      <c r="B77" s="129"/>
      <c r="C77" s="119"/>
      <c r="D77" s="36"/>
      <c r="E77" s="42"/>
      <c r="F77" s="43"/>
      <c r="G77" s="43"/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  <c r="R77" s="88"/>
    </row>
    <row r="78" spans="1:19" x14ac:dyDescent="0.3">
      <c r="A78" s="129" t="s">
        <v>69</v>
      </c>
      <c r="B78" s="129"/>
      <c r="C78" s="119" t="s">
        <v>70</v>
      </c>
      <c r="D78" s="36" t="s">
        <v>41</v>
      </c>
      <c r="E78" s="37">
        <v>0</v>
      </c>
      <c r="F78" s="38">
        <v>0</v>
      </c>
      <c r="G78" s="38">
        <v>15700</v>
      </c>
      <c r="H78" s="38">
        <v>0</v>
      </c>
      <c r="I78" s="38">
        <v>1</v>
      </c>
      <c r="J78" s="29">
        <f>SUM(E78:I78)</f>
        <v>15701</v>
      </c>
      <c r="K78" s="44">
        <v>1766</v>
      </c>
      <c r="L78" s="38">
        <v>0</v>
      </c>
      <c r="M78" s="40">
        <f>SUM(K78:L78)</f>
        <v>1766</v>
      </c>
      <c r="N78" s="44">
        <v>0</v>
      </c>
      <c r="O78" s="38">
        <v>0</v>
      </c>
      <c r="P78" s="40">
        <f t="shared" si="18"/>
        <v>0</v>
      </c>
      <c r="Q78" s="41">
        <f t="shared" si="19"/>
        <v>17467</v>
      </c>
      <c r="R78" s="129" t="s">
        <v>69</v>
      </c>
      <c r="S78" s="104">
        <f>Q78+Q80</f>
        <v>20567</v>
      </c>
    </row>
    <row r="79" spans="1:19" x14ac:dyDescent="0.3">
      <c r="A79" s="129"/>
      <c r="B79" s="129"/>
      <c r="C79" s="119"/>
      <c r="D79" s="36"/>
      <c r="E79" s="42"/>
      <c r="F79" s="43"/>
      <c r="G79" s="43"/>
      <c r="H79" s="43"/>
      <c r="I79" s="43"/>
      <c r="J79" s="34">
        <f t="shared" si="16"/>
        <v>0</v>
      </c>
      <c r="K79" s="55"/>
      <c r="L79" s="43"/>
      <c r="M79" s="34">
        <f t="shared" si="17"/>
        <v>0</v>
      </c>
      <c r="N79" s="55"/>
      <c r="O79" s="43"/>
      <c r="P79" s="34">
        <f t="shared" si="18"/>
        <v>0</v>
      </c>
      <c r="Q79" s="35">
        <f t="shared" si="19"/>
        <v>0</v>
      </c>
      <c r="R79" s="129"/>
      <c r="S79" s="105">
        <f>Q79+Q81</f>
        <v>0</v>
      </c>
    </row>
    <row r="80" spans="1:19" x14ac:dyDescent="0.3">
      <c r="A80" s="129" t="s">
        <v>69</v>
      </c>
      <c r="B80" s="129"/>
      <c r="C80" s="119" t="s">
        <v>71</v>
      </c>
      <c r="D80" s="36" t="s">
        <v>72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3100</v>
      </c>
      <c r="R80" s="88"/>
    </row>
    <row r="81" spans="1:19" x14ac:dyDescent="0.3">
      <c r="A81" s="129"/>
      <c r="B81" s="129"/>
      <c r="C81" s="119" t="s">
        <v>73</v>
      </c>
      <c r="D81" s="36"/>
      <c r="E81" s="42"/>
      <c r="F81" s="43"/>
      <c r="G81" s="43"/>
      <c r="H81" s="43"/>
      <c r="I81" s="43"/>
      <c r="J81" s="34">
        <f t="shared" si="16"/>
        <v>0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0</v>
      </c>
      <c r="R81" s="88"/>
    </row>
    <row r="82" spans="1:19" hidden="1" x14ac:dyDescent="0.3">
      <c r="A82" s="129" t="s">
        <v>69</v>
      </c>
      <c r="B82" s="129"/>
      <c r="C82" s="119" t="s">
        <v>73</v>
      </c>
      <c r="D82" s="36" t="s">
        <v>72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  <c r="R82" s="88"/>
    </row>
    <row r="83" spans="1:19" ht="14.4" hidden="1" thickBot="1" x14ac:dyDescent="0.35">
      <c r="A83" s="134"/>
      <c r="B83" s="134"/>
      <c r="C83" s="135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  <c r="R83" s="88"/>
    </row>
    <row r="84" spans="1:19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8"/>
    </row>
    <row r="85" spans="1:19" x14ac:dyDescent="0.3">
      <c r="A85" s="120" t="s">
        <v>74</v>
      </c>
      <c r="B85" s="121"/>
      <c r="C85" s="124" t="s">
        <v>75</v>
      </c>
      <c r="D85" s="126"/>
      <c r="E85" s="16">
        <f>E87+E89+E91+E93</f>
        <v>4476</v>
      </c>
      <c r="F85" s="16">
        <f t="shared" ref="F85:H85" si="20">F87+F89+F91+F93</f>
        <v>3066</v>
      </c>
      <c r="G85" s="16">
        <f t="shared" si="20"/>
        <v>11491</v>
      </c>
      <c r="H85" s="16">
        <f t="shared" si="20"/>
        <v>8</v>
      </c>
      <c r="I85" s="16">
        <f>I87+I89+I91+I93</f>
        <v>0</v>
      </c>
      <c r="J85" s="19">
        <f t="shared" ref="J85:J94" si="21">SUM(E85:I85)</f>
        <v>19041</v>
      </c>
      <c r="K85" s="16">
        <f>K87+K89+K91+K93</f>
        <v>0</v>
      </c>
      <c r="L85" s="17">
        <f>L87+L89+L91+L93</f>
        <v>0</v>
      </c>
      <c r="M85" s="19">
        <f t="shared" ref="M85:M94" si="22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23">SUM(N85:O85)</f>
        <v>0</v>
      </c>
      <c r="Q85" s="20">
        <f>P85+M85+J85</f>
        <v>19041</v>
      </c>
      <c r="R85" s="88"/>
    </row>
    <row r="86" spans="1:19" ht="14.4" thickBot="1" x14ac:dyDescent="0.35">
      <c r="A86" s="122"/>
      <c r="B86" s="123"/>
      <c r="C86" s="125"/>
      <c r="D86" s="127"/>
      <c r="E86" s="21">
        <f t="shared" ref="E86:I86" si="24">E88+D90+E92+E94</f>
        <v>0</v>
      </c>
      <c r="F86" s="22">
        <f t="shared" si="24"/>
        <v>0</v>
      </c>
      <c r="G86" s="22">
        <f t="shared" si="24"/>
        <v>0</v>
      </c>
      <c r="H86" s="22">
        <f t="shared" si="24"/>
        <v>0</v>
      </c>
      <c r="I86" s="22">
        <f t="shared" si="24"/>
        <v>0</v>
      </c>
      <c r="J86" s="24">
        <f t="shared" si="21"/>
        <v>0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5">P86+M86+J86</f>
        <v>0</v>
      </c>
      <c r="R86" s="88"/>
    </row>
    <row r="87" spans="1:19" x14ac:dyDescent="0.3">
      <c r="A87" s="116" t="s">
        <v>76</v>
      </c>
      <c r="B87" s="116"/>
      <c r="C87" s="114" t="s">
        <v>77</v>
      </c>
      <c r="D87" s="49" t="s">
        <v>78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44">
        <v>0</v>
      </c>
      <c r="O87" s="38">
        <v>0</v>
      </c>
      <c r="P87" s="40">
        <f t="shared" si="23"/>
        <v>0</v>
      </c>
      <c r="Q87" s="41">
        <f t="shared" si="25"/>
        <v>5340</v>
      </c>
      <c r="R87" s="88"/>
    </row>
    <row r="88" spans="1:19" x14ac:dyDescent="0.3">
      <c r="A88" s="129"/>
      <c r="B88" s="129"/>
      <c r="C88" s="119"/>
      <c r="D88" s="36"/>
      <c r="E88" s="42"/>
      <c r="F88" s="43"/>
      <c r="G88" s="43"/>
      <c r="H88" s="43"/>
      <c r="I88" s="43"/>
      <c r="J88" s="34">
        <f t="shared" si="21"/>
        <v>0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5"/>
        <v>0</v>
      </c>
      <c r="R88" s="88"/>
    </row>
    <row r="89" spans="1:19" x14ac:dyDescent="0.3">
      <c r="A89" s="115" t="s">
        <v>79</v>
      </c>
      <c r="B89" s="115"/>
      <c r="C89" s="113" t="s">
        <v>80</v>
      </c>
      <c r="D89" s="103"/>
      <c r="E89" s="37">
        <v>1036</v>
      </c>
      <c r="F89" s="38">
        <v>362</v>
      </c>
      <c r="G89" s="38">
        <v>300</v>
      </c>
      <c r="H89" s="38">
        <v>0</v>
      </c>
      <c r="I89" s="38">
        <v>0</v>
      </c>
      <c r="J89" s="29">
        <f>SUM(D89:H89)</f>
        <v>1698</v>
      </c>
      <c r="K89" s="44">
        <v>0</v>
      </c>
      <c r="L89" s="38">
        <v>0</v>
      </c>
      <c r="M89" s="29">
        <f>SUM(K89:L89)</f>
        <v>0</v>
      </c>
      <c r="N89" s="44">
        <v>0</v>
      </c>
      <c r="O89" s="38">
        <v>0</v>
      </c>
      <c r="P89" s="29">
        <f>SUM(N89:O89)</f>
        <v>0</v>
      </c>
      <c r="Q89" s="41">
        <f>P89+M89+J89</f>
        <v>1698</v>
      </c>
      <c r="R89" s="129" t="s">
        <v>79</v>
      </c>
      <c r="S89" s="104">
        <f>Q89+Q91</f>
        <v>1888</v>
      </c>
    </row>
    <row r="90" spans="1:19" x14ac:dyDescent="0.3">
      <c r="A90" s="116"/>
      <c r="B90" s="116"/>
      <c r="C90" s="114"/>
      <c r="D90" s="103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 t="shared" si="22"/>
        <v>0</v>
      </c>
      <c r="N90" s="55"/>
      <c r="O90" s="43"/>
      <c r="P90" s="34">
        <f t="shared" ref="P90" si="26">SUM(N90:O90)</f>
        <v>0</v>
      </c>
      <c r="Q90" s="35">
        <f t="shared" si="25"/>
        <v>0</v>
      </c>
      <c r="R90" s="129"/>
      <c r="S90" s="105">
        <f>Q90+Q92</f>
        <v>0</v>
      </c>
    </row>
    <row r="91" spans="1:19" x14ac:dyDescent="0.3">
      <c r="A91" s="115" t="s">
        <v>79</v>
      </c>
      <c r="B91" s="115"/>
      <c r="C91" s="113" t="s">
        <v>308</v>
      </c>
      <c r="D91" s="111"/>
      <c r="E91" s="37">
        <v>0</v>
      </c>
      <c r="F91" s="38">
        <v>0</v>
      </c>
      <c r="G91" s="38">
        <v>190</v>
      </c>
      <c r="H91" s="38">
        <v>0</v>
      </c>
      <c r="I91" s="38">
        <v>0</v>
      </c>
      <c r="J91" s="29">
        <f>SUM(E91:I91)</f>
        <v>190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5"/>
        <v>190</v>
      </c>
      <c r="R91" s="88"/>
    </row>
    <row r="92" spans="1:19" x14ac:dyDescent="0.3">
      <c r="A92" s="116"/>
      <c r="B92" s="116"/>
      <c r="C92" s="114"/>
      <c r="D92" s="112"/>
      <c r="E92" s="42"/>
      <c r="F92" s="43"/>
      <c r="G92" s="43"/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5"/>
        <v>0</v>
      </c>
      <c r="R92" s="88"/>
    </row>
    <row r="93" spans="1:19" x14ac:dyDescent="0.3">
      <c r="A93" s="129" t="s">
        <v>81</v>
      </c>
      <c r="B93" s="129"/>
      <c r="C93" s="119" t="s">
        <v>82</v>
      </c>
      <c r="D93" s="36" t="s">
        <v>23</v>
      </c>
      <c r="E93" s="37">
        <v>0</v>
      </c>
      <c r="F93" s="38">
        <v>1673</v>
      </c>
      <c r="G93" s="38">
        <v>10140</v>
      </c>
      <c r="H93" s="38">
        <v>0</v>
      </c>
      <c r="I93" s="38">
        <v>0</v>
      </c>
      <c r="J93" s="29">
        <f t="shared" si="21"/>
        <v>11813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5"/>
        <v>11813</v>
      </c>
      <c r="R93" s="88"/>
    </row>
    <row r="94" spans="1:19" ht="14.4" thickBot="1" x14ac:dyDescent="0.35">
      <c r="A94" s="134"/>
      <c r="B94" s="134"/>
      <c r="C94" s="135"/>
      <c r="D94" s="50"/>
      <c r="E94" s="51"/>
      <c r="F94" s="45"/>
      <c r="G94" s="45"/>
      <c r="H94" s="45"/>
      <c r="I94" s="45"/>
      <c r="J94" s="24">
        <f t="shared" si="21"/>
        <v>0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5"/>
        <v>0</v>
      </c>
      <c r="R94" s="88"/>
    </row>
    <row r="95" spans="1:19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8"/>
    </row>
    <row r="96" spans="1:19" x14ac:dyDescent="0.3">
      <c r="A96" s="120" t="s">
        <v>83</v>
      </c>
      <c r="B96" s="121"/>
      <c r="C96" s="124" t="s">
        <v>84</v>
      </c>
      <c r="D96" s="131"/>
      <c r="E96" s="16">
        <f t="shared" ref="E96:I97" si="27">E98+E100+E102+E104+E106</f>
        <v>88870</v>
      </c>
      <c r="F96" s="17">
        <f t="shared" si="27"/>
        <v>31083</v>
      </c>
      <c r="G96" s="17">
        <f t="shared" si="27"/>
        <v>32329</v>
      </c>
      <c r="H96" s="17">
        <f t="shared" si="27"/>
        <v>526</v>
      </c>
      <c r="I96" s="17">
        <f t="shared" si="27"/>
        <v>0</v>
      </c>
      <c r="J96" s="19">
        <f t="shared" ref="J96:J107" si="28">SUM(E96:I96)</f>
        <v>152808</v>
      </c>
      <c r="K96" s="52">
        <f>K98+K100+K102+K104+K106</f>
        <v>0</v>
      </c>
      <c r="L96" s="17">
        <f>L98+L100+L102+L104+L106</f>
        <v>0</v>
      </c>
      <c r="M96" s="19">
        <f t="shared" ref="M96:M107" si="29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0">SUM(N96:O96)</f>
        <v>0</v>
      </c>
      <c r="Q96" s="20">
        <f t="shared" ref="Q96:Q107" si="31">P96+M96+J96</f>
        <v>152808</v>
      </c>
      <c r="R96" s="88"/>
    </row>
    <row r="97" spans="1:18" ht="14.4" thickBot="1" x14ac:dyDescent="0.35">
      <c r="A97" s="122"/>
      <c r="B97" s="123"/>
      <c r="C97" s="125"/>
      <c r="D97" s="132"/>
      <c r="E97" s="21">
        <f t="shared" si="27"/>
        <v>0</v>
      </c>
      <c r="F97" s="22">
        <f t="shared" si="27"/>
        <v>0</v>
      </c>
      <c r="G97" s="22">
        <f t="shared" si="27"/>
        <v>0</v>
      </c>
      <c r="H97" s="22">
        <f t="shared" si="27"/>
        <v>0</v>
      </c>
      <c r="I97" s="22">
        <f t="shared" si="27"/>
        <v>0</v>
      </c>
      <c r="J97" s="24">
        <f t="shared" si="28"/>
        <v>0</v>
      </c>
      <c r="K97" s="53">
        <f>K99+K101+K103+K105+K107</f>
        <v>0</v>
      </c>
      <c r="L97" s="22">
        <f>L99+L101+L103+L105+L107</f>
        <v>0</v>
      </c>
      <c r="M97" s="24">
        <f t="shared" si="29"/>
        <v>0</v>
      </c>
      <c r="N97" s="53">
        <f>N99+N101+N103+N105+N107</f>
        <v>0</v>
      </c>
      <c r="O97" s="22">
        <f>O99+O101+O103+O105+O107</f>
        <v>0</v>
      </c>
      <c r="P97" s="24">
        <f t="shared" si="30"/>
        <v>0</v>
      </c>
      <c r="Q97" s="25">
        <f t="shared" si="31"/>
        <v>0</v>
      </c>
      <c r="R97" s="88"/>
    </row>
    <row r="98" spans="1:18" x14ac:dyDescent="0.3">
      <c r="A98" s="118" t="s">
        <v>85</v>
      </c>
      <c r="B98" s="116"/>
      <c r="C98" s="114" t="s">
        <v>86</v>
      </c>
      <c r="D98" s="58" t="s">
        <v>72</v>
      </c>
      <c r="E98" s="26">
        <v>65677</v>
      </c>
      <c r="F98" s="27">
        <v>23071</v>
      </c>
      <c r="G98" s="27">
        <v>13528</v>
      </c>
      <c r="H98" s="27">
        <v>217</v>
      </c>
      <c r="I98" s="27">
        <v>0</v>
      </c>
      <c r="J98" s="29">
        <f t="shared" si="28"/>
        <v>102493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0"/>
        <v>0</v>
      </c>
      <c r="Q98" s="30">
        <f t="shared" si="31"/>
        <v>102493</v>
      </c>
      <c r="R98" s="88"/>
    </row>
    <row r="99" spans="1:18" x14ac:dyDescent="0.3">
      <c r="A99" s="128"/>
      <c r="B99" s="129"/>
      <c r="C99" s="119"/>
      <c r="D99" s="59"/>
      <c r="E99" s="42"/>
      <c r="F99" s="43"/>
      <c r="G99" s="43"/>
      <c r="H99" s="43"/>
      <c r="I99" s="43"/>
      <c r="J99" s="34">
        <f t="shared" si="28"/>
        <v>0</v>
      </c>
      <c r="K99" s="55"/>
      <c r="L99" s="43"/>
      <c r="M99" s="34">
        <f t="shared" si="29"/>
        <v>0</v>
      </c>
      <c r="N99" s="55"/>
      <c r="O99" s="43"/>
      <c r="P99" s="34">
        <f t="shared" si="30"/>
        <v>0</v>
      </c>
      <c r="Q99" s="35">
        <f t="shared" si="31"/>
        <v>0</v>
      </c>
      <c r="R99" s="88"/>
    </row>
    <row r="100" spans="1:18" x14ac:dyDescent="0.3">
      <c r="A100" s="128" t="s">
        <v>87</v>
      </c>
      <c r="B100" s="129"/>
      <c r="C100" s="119" t="s">
        <v>88</v>
      </c>
      <c r="D100" s="59" t="s">
        <v>72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8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0"/>
        <v>0</v>
      </c>
      <c r="Q100" s="41">
        <f t="shared" si="31"/>
        <v>350</v>
      </c>
      <c r="R100" s="88"/>
    </row>
    <row r="101" spans="1:18" x14ac:dyDescent="0.3">
      <c r="A101" s="128"/>
      <c r="B101" s="129"/>
      <c r="C101" s="119"/>
      <c r="D101" s="59"/>
      <c r="E101" s="42"/>
      <c r="F101" s="43"/>
      <c r="G101" s="43"/>
      <c r="H101" s="43"/>
      <c r="I101" s="43"/>
      <c r="J101" s="34">
        <f t="shared" si="28"/>
        <v>0</v>
      </c>
      <c r="K101" s="55"/>
      <c r="L101" s="43"/>
      <c r="M101" s="34">
        <f t="shared" si="29"/>
        <v>0</v>
      </c>
      <c r="N101" s="55"/>
      <c r="O101" s="43"/>
      <c r="P101" s="34">
        <f t="shared" si="30"/>
        <v>0</v>
      </c>
      <c r="Q101" s="35">
        <f t="shared" si="31"/>
        <v>0</v>
      </c>
      <c r="R101" s="88"/>
    </row>
    <row r="102" spans="1:18" x14ac:dyDescent="0.3">
      <c r="A102" s="128" t="s">
        <v>89</v>
      </c>
      <c r="B102" s="129"/>
      <c r="C102" s="119" t="s">
        <v>250</v>
      </c>
      <c r="D102" s="59" t="s">
        <v>72</v>
      </c>
      <c r="E102" s="37">
        <v>23193</v>
      </c>
      <c r="F102" s="38">
        <v>6944</v>
      </c>
      <c r="G102" s="38">
        <v>3637</v>
      </c>
      <c r="H102" s="38">
        <v>309</v>
      </c>
      <c r="I102" s="38">
        <v>0</v>
      </c>
      <c r="J102" s="29">
        <f t="shared" si="28"/>
        <v>34083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0"/>
        <v>0</v>
      </c>
      <c r="Q102" s="41">
        <f t="shared" si="31"/>
        <v>34083</v>
      </c>
      <c r="R102" s="88"/>
    </row>
    <row r="103" spans="1:18" x14ac:dyDescent="0.3">
      <c r="A103" s="128"/>
      <c r="B103" s="129"/>
      <c r="C103" s="119"/>
      <c r="D103" s="59"/>
      <c r="E103" s="42"/>
      <c r="F103" s="43"/>
      <c r="G103" s="43"/>
      <c r="H103" s="43"/>
      <c r="I103" s="43"/>
      <c r="J103" s="34">
        <f t="shared" si="28"/>
        <v>0</v>
      </c>
      <c r="K103" s="55"/>
      <c r="L103" s="43"/>
      <c r="M103" s="34">
        <f t="shared" si="29"/>
        <v>0</v>
      </c>
      <c r="N103" s="55"/>
      <c r="O103" s="43"/>
      <c r="P103" s="34">
        <f t="shared" si="30"/>
        <v>0</v>
      </c>
      <c r="Q103" s="35">
        <f t="shared" si="31"/>
        <v>0</v>
      </c>
      <c r="R103" s="88"/>
    </row>
    <row r="104" spans="1:18" x14ac:dyDescent="0.3">
      <c r="A104" s="128" t="s">
        <v>90</v>
      </c>
      <c r="B104" s="129"/>
      <c r="C104" s="119" t="s">
        <v>91</v>
      </c>
      <c r="D104" s="59" t="s">
        <v>92</v>
      </c>
      <c r="E104" s="37">
        <v>0</v>
      </c>
      <c r="F104" s="38">
        <v>228</v>
      </c>
      <c r="G104" s="38">
        <v>464</v>
      </c>
      <c r="H104" s="38">
        <v>0</v>
      </c>
      <c r="I104" s="38">
        <v>0</v>
      </c>
      <c r="J104" s="29">
        <f t="shared" si="28"/>
        <v>692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0"/>
        <v>0</v>
      </c>
      <c r="Q104" s="41">
        <f t="shared" si="31"/>
        <v>692</v>
      </c>
      <c r="R104" s="88"/>
    </row>
    <row r="105" spans="1:18" x14ac:dyDescent="0.3">
      <c r="A105" s="128"/>
      <c r="B105" s="129"/>
      <c r="C105" s="119"/>
      <c r="D105" s="59"/>
      <c r="E105" s="42"/>
      <c r="F105" s="43"/>
      <c r="G105" s="43"/>
      <c r="H105" s="43"/>
      <c r="I105" s="43"/>
      <c r="J105" s="34">
        <f t="shared" si="28"/>
        <v>0</v>
      </c>
      <c r="K105" s="55"/>
      <c r="L105" s="43"/>
      <c r="M105" s="34">
        <f t="shared" si="29"/>
        <v>0</v>
      </c>
      <c r="N105" s="55"/>
      <c r="O105" s="43"/>
      <c r="P105" s="34">
        <f t="shared" si="30"/>
        <v>0</v>
      </c>
      <c r="Q105" s="35">
        <f t="shared" si="31"/>
        <v>0</v>
      </c>
      <c r="R105" s="88"/>
    </row>
    <row r="106" spans="1:18" x14ac:dyDescent="0.3">
      <c r="A106" s="128" t="s">
        <v>93</v>
      </c>
      <c r="B106" s="129"/>
      <c r="C106" s="119" t="s">
        <v>94</v>
      </c>
      <c r="D106" s="59" t="s">
        <v>95</v>
      </c>
      <c r="E106" s="37">
        <v>0</v>
      </c>
      <c r="F106" s="38">
        <v>840</v>
      </c>
      <c r="G106" s="38">
        <v>14350</v>
      </c>
      <c r="H106" s="38">
        <v>0</v>
      </c>
      <c r="I106" s="38">
        <v>0</v>
      </c>
      <c r="J106" s="29">
        <f t="shared" si="28"/>
        <v>15190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0"/>
        <v>0</v>
      </c>
      <c r="Q106" s="41">
        <f t="shared" si="31"/>
        <v>15190</v>
      </c>
      <c r="R106" s="88"/>
    </row>
    <row r="107" spans="1:18" ht="14.4" thickBot="1" x14ac:dyDescent="0.35">
      <c r="A107" s="133"/>
      <c r="B107" s="134"/>
      <c r="C107" s="135"/>
      <c r="D107" s="60"/>
      <c r="E107" s="51"/>
      <c r="F107" s="45"/>
      <c r="G107" s="45"/>
      <c r="H107" s="45"/>
      <c r="I107" s="45"/>
      <c r="J107" s="24">
        <f t="shared" si="28"/>
        <v>0</v>
      </c>
      <c r="K107" s="56"/>
      <c r="L107" s="45"/>
      <c r="M107" s="24">
        <f t="shared" si="29"/>
        <v>0</v>
      </c>
      <c r="N107" s="55"/>
      <c r="O107" s="43"/>
      <c r="P107" s="34">
        <f t="shared" si="30"/>
        <v>0</v>
      </c>
      <c r="Q107" s="35">
        <f t="shared" si="31"/>
        <v>0</v>
      </c>
      <c r="R107" s="88"/>
    </row>
    <row r="108" spans="1:18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8"/>
    </row>
    <row r="109" spans="1:18" x14ac:dyDescent="0.3">
      <c r="A109" s="120" t="s">
        <v>96</v>
      </c>
      <c r="B109" s="121"/>
      <c r="C109" s="124" t="s">
        <v>97</v>
      </c>
      <c r="D109" s="126"/>
      <c r="E109" s="16">
        <f>E111+E113</f>
        <v>0</v>
      </c>
      <c r="F109" s="17">
        <f t="shared" ref="E109:I110" si="32">F111+F113</f>
        <v>0</v>
      </c>
      <c r="G109" s="17">
        <f t="shared" si="32"/>
        <v>188705</v>
      </c>
      <c r="H109" s="17">
        <f t="shared" si="32"/>
        <v>0</v>
      </c>
      <c r="I109" s="17">
        <f t="shared" si="32"/>
        <v>0</v>
      </c>
      <c r="J109" s="19">
        <f t="shared" ref="J109:J114" si="33">SUM(E109:I109)</f>
        <v>188705</v>
      </c>
      <c r="K109" s="16">
        <f>K111+K113</f>
        <v>542081</v>
      </c>
      <c r="L109" s="17">
        <f>L111+L113</f>
        <v>0</v>
      </c>
      <c r="M109" s="19">
        <f t="shared" ref="M109:M114" si="34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5">SUM(N109:O109)</f>
        <v>0</v>
      </c>
      <c r="Q109" s="20">
        <f t="shared" ref="Q109:Q114" si="36">P109+M109+J109</f>
        <v>730786</v>
      </c>
      <c r="R109" s="88"/>
    </row>
    <row r="110" spans="1:18" ht="14.4" thickBot="1" x14ac:dyDescent="0.35">
      <c r="A110" s="122"/>
      <c r="B110" s="123"/>
      <c r="C110" s="125"/>
      <c r="D110" s="127"/>
      <c r="E110" s="21">
        <f t="shared" si="32"/>
        <v>0</v>
      </c>
      <c r="F110" s="22">
        <f t="shared" si="32"/>
        <v>0</v>
      </c>
      <c r="G110" s="22">
        <f t="shared" si="32"/>
        <v>0</v>
      </c>
      <c r="H110" s="22">
        <f t="shared" si="32"/>
        <v>0</v>
      </c>
      <c r="I110" s="22">
        <f t="shared" si="32"/>
        <v>0</v>
      </c>
      <c r="J110" s="24">
        <f t="shared" si="33"/>
        <v>0</v>
      </c>
      <c r="K110" s="21">
        <f>K112+K114</f>
        <v>0</v>
      </c>
      <c r="L110" s="22">
        <f>L112+L114</f>
        <v>0</v>
      </c>
      <c r="M110" s="24">
        <f t="shared" si="34"/>
        <v>0</v>
      </c>
      <c r="N110" s="53">
        <f>N112+N114</f>
        <v>0</v>
      </c>
      <c r="O110" s="22">
        <f>O112+O114</f>
        <v>0</v>
      </c>
      <c r="P110" s="24">
        <f t="shared" si="35"/>
        <v>0</v>
      </c>
      <c r="Q110" s="25">
        <f t="shared" si="36"/>
        <v>0</v>
      </c>
      <c r="R110" s="88"/>
    </row>
    <row r="111" spans="1:18" x14ac:dyDescent="0.3">
      <c r="A111" s="116" t="s">
        <v>98</v>
      </c>
      <c r="B111" s="116"/>
      <c r="C111" s="114" t="s">
        <v>99</v>
      </c>
      <c r="D111" s="49" t="s">
        <v>63</v>
      </c>
      <c r="E111" s="26">
        <v>0</v>
      </c>
      <c r="F111" s="27">
        <v>0</v>
      </c>
      <c r="G111" s="27">
        <v>184205</v>
      </c>
      <c r="H111" s="27">
        <v>0</v>
      </c>
      <c r="I111" s="27">
        <v>0</v>
      </c>
      <c r="J111" s="29">
        <f>SUM(E111:I111)</f>
        <v>184205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5"/>
        <v>0</v>
      </c>
      <c r="Q111" s="30">
        <f t="shared" si="36"/>
        <v>726286</v>
      </c>
      <c r="R111" s="88"/>
    </row>
    <row r="112" spans="1:18" x14ac:dyDescent="0.3">
      <c r="A112" s="129"/>
      <c r="B112" s="129"/>
      <c r="C112" s="119"/>
      <c r="D112" s="36"/>
      <c r="E112" s="42"/>
      <c r="F112" s="43"/>
      <c r="G112" s="43"/>
      <c r="H112" s="43"/>
      <c r="I112" s="43"/>
      <c r="J112" s="34">
        <f t="shared" si="33"/>
        <v>0</v>
      </c>
      <c r="K112" s="42"/>
      <c r="L112" s="43"/>
      <c r="M112" s="34">
        <f t="shared" si="34"/>
        <v>0</v>
      </c>
      <c r="N112" s="55"/>
      <c r="O112" s="43"/>
      <c r="P112" s="34">
        <f t="shared" si="35"/>
        <v>0</v>
      </c>
      <c r="Q112" s="35">
        <f t="shared" si="36"/>
        <v>0</v>
      </c>
      <c r="R112" s="88"/>
    </row>
    <row r="113" spans="1:19" x14ac:dyDescent="0.3">
      <c r="A113" s="129" t="s">
        <v>100</v>
      </c>
      <c r="B113" s="129"/>
      <c r="C113" s="119" t="s">
        <v>101</v>
      </c>
      <c r="D113" s="36" t="s">
        <v>102</v>
      </c>
      <c r="E113" s="37">
        <v>0</v>
      </c>
      <c r="F113" s="38">
        <v>0</v>
      </c>
      <c r="G113" s="38">
        <v>4500</v>
      </c>
      <c r="H113" s="38">
        <v>0</v>
      </c>
      <c r="I113" s="38">
        <v>0</v>
      </c>
      <c r="J113" s="29">
        <f>SUM(E113:I113)</f>
        <v>4500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5"/>
        <v>0</v>
      </c>
      <c r="Q113" s="41">
        <f t="shared" si="36"/>
        <v>4500</v>
      </c>
      <c r="R113" s="88"/>
    </row>
    <row r="114" spans="1:19" ht="14.4" thickBot="1" x14ac:dyDescent="0.35">
      <c r="A114" s="134"/>
      <c r="B114" s="134"/>
      <c r="C114" s="135"/>
      <c r="D114" s="50"/>
      <c r="E114" s="51"/>
      <c r="F114" s="45"/>
      <c r="G114" s="45"/>
      <c r="H114" s="45"/>
      <c r="I114" s="45"/>
      <c r="J114" s="24">
        <f t="shared" si="33"/>
        <v>0</v>
      </c>
      <c r="K114" s="51"/>
      <c r="L114" s="45"/>
      <c r="M114" s="24">
        <f t="shared" si="34"/>
        <v>0</v>
      </c>
      <c r="N114" s="56"/>
      <c r="O114" s="45"/>
      <c r="P114" s="24">
        <f t="shared" si="35"/>
        <v>0</v>
      </c>
      <c r="Q114" s="25">
        <f t="shared" si="36"/>
        <v>0</v>
      </c>
      <c r="R114" s="88"/>
    </row>
    <row r="115" spans="1:19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8"/>
    </row>
    <row r="116" spans="1:19" x14ac:dyDescent="0.3">
      <c r="A116" s="120" t="s">
        <v>103</v>
      </c>
      <c r="B116" s="121"/>
      <c r="C116" s="124" t="s">
        <v>104</v>
      </c>
      <c r="D116" s="126"/>
      <c r="E116" s="16">
        <f t="shared" ref="E116:I117" si="37">E118+E120+E122+E124+E126+E128+E130+E132</f>
        <v>0</v>
      </c>
      <c r="F116" s="17">
        <f t="shared" si="37"/>
        <v>0</v>
      </c>
      <c r="G116" s="17">
        <f t="shared" si="37"/>
        <v>191000</v>
      </c>
      <c r="H116" s="17">
        <f t="shared" si="37"/>
        <v>0</v>
      </c>
      <c r="I116" s="17">
        <f t="shared" si="37"/>
        <v>2200</v>
      </c>
      <c r="J116" s="19">
        <f t="shared" ref="J116:J133" si="38">SUM(E116:I116)</f>
        <v>193200</v>
      </c>
      <c r="K116" s="16">
        <f>K118+K120+K122+K124+K126+K128+K130+K132</f>
        <v>0</v>
      </c>
      <c r="L116" s="17">
        <f>L118+L120+L122+L124+L126+L128+L132</f>
        <v>0</v>
      </c>
      <c r="M116" s="19">
        <f t="shared" ref="M116:M129" si="39">SUM(K116:L116)</f>
        <v>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0">SUM(N116:O116)</f>
        <v>17160</v>
      </c>
      <c r="Q116" s="20">
        <f>P116+M116+J116</f>
        <v>210360</v>
      </c>
      <c r="R116" s="88"/>
    </row>
    <row r="117" spans="1:19" ht="14.4" thickBot="1" x14ac:dyDescent="0.35">
      <c r="A117" s="122"/>
      <c r="B117" s="123"/>
      <c r="C117" s="125"/>
      <c r="D117" s="127"/>
      <c r="E117" s="21">
        <f t="shared" si="37"/>
        <v>0</v>
      </c>
      <c r="F117" s="22">
        <f t="shared" si="37"/>
        <v>0</v>
      </c>
      <c r="G117" s="22">
        <f t="shared" si="37"/>
        <v>0</v>
      </c>
      <c r="H117" s="22">
        <f t="shared" si="37"/>
        <v>0</v>
      </c>
      <c r="I117" s="22">
        <f t="shared" si="37"/>
        <v>0</v>
      </c>
      <c r="J117" s="24">
        <f t="shared" si="38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9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0"/>
        <v>0</v>
      </c>
      <c r="Q117" s="25">
        <f t="shared" ref="Q117:Q133" si="41">P117+M117+J117</f>
        <v>0</v>
      </c>
      <c r="R117" s="88"/>
    </row>
    <row r="118" spans="1:19" x14ac:dyDescent="0.3">
      <c r="A118" s="136" t="s">
        <v>105</v>
      </c>
      <c r="B118" s="137"/>
      <c r="C118" s="138" t="s">
        <v>106</v>
      </c>
      <c r="D118" s="100" t="s">
        <v>107</v>
      </c>
      <c r="E118" s="16">
        <v>0</v>
      </c>
      <c r="F118" s="17">
        <v>0</v>
      </c>
      <c r="G118" s="17">
        <v>29500</v>
      </c>
      <c r="H118" s="17">
        <v>0</v>
      </c>
      <c r="I118" s="17">
        <v>0</v>
      </c>
      <c r="J118" s="19">
        <f t="shared" si="38"/>
        <v>29500</v>
      </c>
      <c r="K118" s="16">
        <v>0</v>
      </c>
      <c r="L118" s="17">
        <v>0</v>
      </c>
      <c r="M118" s="19">
        <f>SUM(K118:L118)</f>
        <v>0</v>
      </c>
      <c r="N118" s="52">
        <v>0</v>
      </c>
      <c r="O118" s="17">
        <v>0</v>
      </c>
      <c r="P118" s="19">
        <f t="shared" si="40"/>
        <v>0</v>
      </c>
      <c r="Q118" s="20">
        <f t="shared" si="41"/>
        <v>29500</v>
      </c>
      <c r="R118" s="136" t="s">
        <v>105</v>
      </c>
      <c r="S118" s="104">
        <f>Q118+Q120+Q122+Q124</f>
        <v>51000</v>
      </c>
    </row>
    <row r="119" spans="1:19" x14ac:dyDescent="0.3">
      <c r="A119" s="128"/>
      <c r="B119" s="129"/>
      <c r="C119" s="119"/>
      <c r="D119" s="36"/>
      <c r="E119" s="42"/>
      <c r="F119" s="43"/>
      <c r="G119" s="43"/>
      <c r="H119" s="43"/>
      <c r="I119" s="43"/>
      <c r="J119" s="34">
        <f t="shared" si="38"/>
        <v>0</v>
      </c>
      <c r="K119" s="42"/>
      <c r="L119" s="43"/>
      <c r="M119" s="34">
        <f t="shared" si="39"/>
        <v>0</v>
      </c>
      <c r="N119" s="55"/>
      <c r="O119" s="43"/>
      <c r="P119" s="34">
        <f t="shared" si="40"/>
        <v>0</v>
      </c>
      <c r="Q119" s="35">
        <f t="shared" si="41"/>
        <v>0</v>
      </c>
      <c r="R119" s="128"/>
      <c r="S119" s="105">
        <f>Q119+Q121+Q123+Q125</f>
        <v>0</v>
      </c>
    </row>
    <row r="120" spans="1:19" x14ac:dyDescent="0.3">
      <c r="A120" s="118" t="s">
        <v>105</v>
      </c>
      <c r="B120" s="129"/>
      <c r="C120" s="119" t="s">
        <v>108</v>
      </c>
      <c r="D120" s="36" t="s">
        <v>63</v>
      </c>
      <c r="E120" s="37">
        <v>0</v>
      </c>
      <c r="F120" s="38">
        <v>0</v>
      </c>
      <c r="G120" s="38">
        <v>15000</v>
      </c>
      <c r="H120" s="38">
        <v>0</v>
      </c>
      <c r="I120" s="38">
        <v>0</v>
      </c>
      <c r="J120" s="29">
        <f t="shared" si="38"/>
        <v>15000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0"/>
        <v>0</v>
      </c>
      <c r="Q120" s="41">
        <f t="shared" si="41"/>
        <v>15000</v>
      </c>
      <c r="R120" s="88"/>
    </row>
    <row r="121" spans="1:19" x14ac:dyDescent="0.3">
      <c r="A121" s="128"/>
      <c r="B121" s="129"/>
      <c r="C121" s="119"/>
      <c r="D121" s="36"/>
      <c r="E121" s="42"/>
      <c r="F121" s="43"/>
      <c r="G121" s="43"/>
      <c r="H121" s="43"/>
      <c r="I121" s="43"/>
      <c r="J121" s="34">
        <f t="shared" si="38"/>
        <v>0</v>
      </c>
      <c r="K121" s="42"/>
      <c r="L121" s="43"/>
      <c r="M121" s="34">
        <f t="shared" si="39"/>
        <v>0</v>
      </c>
      <c r="N121" s="55"/>
      <c r="O121" s="43"/>
      <c r="P121" s="34">
        <f t="shared" si="40"/>
        <v>0</v>
      </c>
      <c r="Q121" s="35">
        <f t="shared" si="41"/>
        <v>0</v>
      </c>
      <c r="R121" s="88"/>
    </row>
    <row r="122" spans="1:19" x14ac:dyDescent="0.3">
      <c r="A122" s="128" t="s">
        <v>105</v>
      </c>
      <c r="B122" s="129"/>
      <c r="C122" s="119" t="s">
        <v>109</v>
      </c>
      <c r="D122" s="36" t="s">
        <v>102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38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0"/>
        <v>0</v>
      </c>
      <c r="Q122" s="41">
        <f t="shared" si="41"/>
        <v>6000</v>
      </c>
      <c r="R122" s="88"/>
    </row>
    <row r="123" spans="1:19" x14ac:dyDescent="0.3">
      <c r="A123" s="128"/>
      <c r="B123" s="129"/>
      <c r="C123" s="119"/>
      <c r="D123" s="36"/>
      <c r="E123" s="42"/>
      <c r="F123" s="43"/>
      <c r="G123" s="43"/>
      <c r="H123" s="43"/>
      <c r="I123" s="43"/>
      <c r="J123" s="34">
        <f t="shared" si="38"/>
        <v>0</v>
      </c>
      <c r="K123" s="42"/>
      <c r="L123" s="43"/>
      <c r="M123" s="34">
        <f t="shared" si="39"/>
        <v>0</v>
      </c>
      <c r="N123" s="55"/>
      <c r="O123" s="43"/>
      <c r="P123" s="34">
        <f t="shared" si="40"/>
        <v>0</v>
      </c>
      <c r="Q123" s="35">
        <f t="shared" si="41"/>
        <v>0</v>
      </c>
      <c r="R123" s="88"/>
    </row>
    <row r="124" spans="1:19" x14ac:dyDescent="0.3">
      <c r="A124" s="128" t="s">
        <v>105</v>
      </c>
      <c r="B124" s="129"/>
      <c r="C124" s="119" t="s">
        <v>110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8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0"/>
        <v>0</v>
      </c>
      <c r="Q124" s="41">
        <f t="shared" si="41"/>
        <v>500</v>
      </c>
      <c r="R124" s="88"/>
    </row>
    <row r="125" spans="1:19" x14ac:dyDescent="0.3">
      <c r="A125" s="128"/>
      <c r="B125" s="129"/>
      <c r="C125" s="119"/>
      <c r="D125" s="36"/>
      <c r="E125" s="42"/>
      <c r="F125" s="43"/>
      <c r="G125" s="43"/>
      <c r="H125" s="43"/>
      <c r="I125" s="43"/>
      <c r="J125" s="34">
        <f t="shared" si="38"/>
        <v>0</v>
      </c>
      <c r="K125" s="42"/>
      <c r="L125" s="43"/>
      <c r="M125" s="34">
        <f t="shared" si="39"/>
        <v>0</v>
      </c>
      <c r="N125" s="55"/>
      <c r="O125" s="43"/>
      <c r="P125" s="34">
        <f t="shared" si="40"/>
        <v>0</v>
      </c>
      <c r="Q125" s="35">
        <f t="shared" si="41"/>
        <v>0</v>
      </c>
      <c r="R125" s="88"/>
    </row>
    <row r="126" spans="1:19" x14ac:dyDescent="0.3">
      <c r="A126" s="117" t="s">
        <v>111</v>
      </c>
      <c r="B126" s="115"/>
      <c r="C126" s="113" t="s">
        <v>309</v>
      </c>
      <c r="D126" s="36" t="s">
        <v>112</v>
      </c>
      <c r="E126" s="37">
        <v>0</v>
      </c>
      <c r="F126" s="38">
        <v>0</v>
      </c>
      <c r="G126" s="38">
        <v>0</v>
      </c>
      <c r="H126" s="38">
        <v>0</v>
      </c>
      <c r="I126" s="38">
        <v>2200</v>
      </c>
      <c r="J126" s="29">
        <f t="shared" si="38"/>
        <v>2200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0"/>
        <v>17160</v>
      </c>
      <c r="Q126" s="41">
        <f t="shared" si="41"/>
        <v>19360</v>
      </c>
      <c r="R126" s="117" t="s">
        <v>111</v>
      </c>
      <c r="S126" s="104">
        <f>Q126+Q128</f>
        <v>19360</v>
      </c>
    </row>
    <row r="127" spans="1:19" x14ac:dyDescent="0.3">
      <c r="A127" s="118"/>
      <c r="B127" s="116"/>
      <c r="C127" s="114"/>
      <c r="D127" s="36"/>
      <c r="E127" s="42"/>
      <c r="F127" s="43"/>
      <c r="G127" s="43"/>
      <c r="H127" s="43"/>
      <c r="I127" s="43"/>
      <c r="J127" s="34">
        <f t="shared" si="38"/>
        <v>0</v>
      </c>
      <c r="K127" s="42"/>
      <c r="L127" s="43"/>
      <c r="M127" s="34">
        <f t="shared" si="39"/>
        <v>0</v>
      </c>
      <c r="N127" s="55"/>
      <c r="O127" s="43"/>
      <c r="P127" s="34">
        <f t="shared" si="40"/>
        <v>0</v>
      </c>
      <c r="Q127" s="35">
        <f t="shared" si="41"/>
        <v>0</v>
      </c>
      <c r="R127" s="118"/>
      <c r="S127" s="105">
        <f>Q127+Q129</f>
        <v>0</v>
      </c>
    </row>
    <row r="128" spans="1:19" hidden="1" x14ac:dyDescent="0.3">
      <c r="A128" s="117" t="s">
        <v>111</v>
      </c>
      <c r="B128" s="115"/>
      <c r="C128" s="113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8"/>
        <v>0</v>
      </c>
      <c r="K128" s="94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0"/>
        <v>0</v>
      </c>
      <c r="Q128" s="41">
        <f t="shared" si="41"/>
        <v>0</v>
      </c>
      <c r="R128" s="88"/>
    </row>
    <row r="129" spans="1:18" hidden="1" x14ac:dyDescent="0.3">
      <c r="A129" s="118"/>
      <c r="B129" s="116"/>
      <c r="C129" s="114"/>
      <c r="D129" s="36"/>
      <c r="E129" s="42"/>
      <c r="F129" s="43"/>
      <c r="G129" s="43"/>
      <c r="H129" s="43"/>
      <c r="I129" s="43"/>
      <c r="J129" s="34">
        <f t="shared" si="38"/>
        <v>0</v>
      </c>
      <c r="K129" s="95"/>
      <c r="L129" s="43"/>
      <c r="M129" s="34">
        <f t="shared" si="39"/>
        <v>0</v>
      </c>
      <c r="N129" s="55"/>
      <c r="O129" s="43"/>
      <c r="P129" s="34">
        <f t="shared" si="40"/>
        <v>0</v>
      </c>
      <c r="Q129" s="35">
        <f t="shared" si="41"/>
        <v>0</v>
      </c>
      <c r="R129" s="88"/>
    </row>
    <row r="130" spans="1:18" x14ac:dyDescent="0.3">
      <c r="A130" s="117" t="s">
        <v>111</v>
      </c>
      <c r="B130" s="115"/>
      <c r="C130" s="113" t="s">
        <v>310</v>
      </c>
      <c r="D130" s="36" t="s">
        <v>112</v>
      </c>
      <c r="E130" s="37">
        <v>0</v>
      </c>
      <c r="F130" s="38">
        <v>0</v>
      </c>
      <c r="G130" s="38">
        <v>140000</v>
      </c>
      <c r="H130" s="38">
        <v>0</v>
      </c>
      <c r="I130" s="38">
        <v>0</v>
      </c>
      <c r="J130" s="29">
        <f>SUM(E130:I130)</f>
        <v>140000</v>
      </c>
      <c r="K130" s="94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>SUM(N130:O130)</f>
        <v>0</v>
      </c>
      <c r="Q130" s="41">
        <f t="shared" si="41"/>
        <v>140000</v>
      </c>
      <c r="R130" s="88"/>
    </row>
    <row r="131" spans="1:18" ht="14.4" thickBot="1" x14ac:dyDescent="0.35">
      <c r="A131" s="157"/>
      <c r="B131" s="158"/>
      <c r="C131" s="159"/>
      <c r="D131" s="50"/>
      <c r="E131" s="51"/>
      <c r="F131" s="45"/>
      <c r="G131" s="45"/>
      <c r="H131" s="45"/>
      <c r="I131" s="45"/>
      <c r="J131" s="24">
        <f>SUM(E131:I131)</f>
        <v>0</v>
      </c>
      <c r="K131" s="101"/>
      <c r="L131" s="45"/>
      <c r="M131" s="24">
        <f>SUM(K131:L131)</f>
        <v>0</v>
      </c>
      <c r="N131" s="56"/>
      <c r="O131" s="45"/>
      <c r="P131" s="24">
        <f>SUM(N131:O131)</f>
        <v>0</v>
      </c>
      <c r="Q131" s="25">
        <f t="shared" si="41"/>
        <v>0</v>
      </c>
      <c r="R131" s="88"/>
    </row>
    <row r="132" spans="1:18" hidden="1" x14ac:dyDescent="0.3">
      <c r="A132" s="118" t="s">
        <v>111</v>
      </c>
      <c r="B132" s="116"/>
      <c r="C132" s="114" t="s">
        <v>251</v>
      </c>
      <c r="D132" s="49" t="s">
        <v>112</v>
      </c>
      <c r="E132" s="26">
        <v>0</v>
      </c>
      <c r="F132" s="27">
        <v>0</v>
      </c>
      <c r="G132" s="27">
        <v>0</v>
      </c>
      <c r="H132" s="27">
        <v>0</v>
      </c>
      <c r="I132" s="27">
        <v>0</v>
      </c>
      <c r="J132" s="29">
        <f t="shared" si="38"/>
        <v>0</v>
      </c>
      <c r="K132" s="96">
        <v>0</v>
      </c>
      <c r="L132" s="27">
        <v>0</v>
      </c>
      <c r="M132" s="29">
        <f>SUM(K132:L132)</f>
        <v>0</v>
      </c>
      <c r="N132" s="54">
        <v>0</v>
      </c>
      <c r="O132" s="27">
        <v>0</v>
      </c>
      <c r="P132" s="29">
        <f t="shared" si="40"/>
        <v>0</v>
      </c>
      <c r="Q132" s="30">
        <f t="shared" si="41"/>
        <v>0</v>
      </c>
      <c r="R132" s="88"/>
    </row>
    <row r="133" spans="1:18" ht="14.4" hidden="1" thickBot="1" x14ac:dyDescent="0.35">
      <c r="A133" s="133"/>
      <c r="B133" s="134"/>
      <c r="C133" s="135"/>
      <c r="D133" s="50"/>
      <c r="E133" s="51"/>
      <c r="F133" s="45"/>
      <c r="G133" s="45"/>
      <c r="H133" s="45"/>
      <c r="I133" s="45"/>
      <c r="J133" s="24">
        <f t="shared" si="38"/>
        <v>0</v>
      </c>
      <c r="K133" s="51"/>
      <c r="L133" s="45"/>
      <c r="M133" s="24">
        <f>SUM(K133:L133)</f>
        <v>0</v>
      </c>
      <c r="N133" s="56"/>
      <c r="O133" s="45"/>
      <c r="P133" s="24">
        <f t="shared" si="40"/>
        <v>0</v>
      </c>
      <c r="Q133" s="25">
        <f t="shared" si="41"/>
        <v>0</v>
      </c>
      <c r="R133" s="88"/>
    </row>
    <row r="134" spans="1:18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8"/>
    </row>
    <row r="135" spans="1:18" x14ac:dyDescent="0.3">
      <c r="A135" s="120" t="s">
        <v>113</v>
      </c>
      <c r="B135" s="121"/>
      <c r="C135" s="124" t="s">
        <v>114</v>
      </c>
      <c r="D135" s="126"/>
      <c r="E135" s="16">
        <f t="shared" ref="E135:I136" si="42">E137+E139+E141+E143+E145</f>
        <v>200371</v>
      </c>
      <c r="F135" s="17">
        <f t="shared" si="42"/>
        <v>68892</v>
      </c>
      <c r="G135" s="17">
        <f t="shared" si="42"/>
        <v>57226</v>
      </c>
      <c r="H135" s="17">
        <f t="shared" si="42"/>
        <v>3080</v>
      </c>
      <c r="I135" s="17">
        <f t="shared" si="42"/>
        <v>0</v>
      </c>
      <c r="J135" s="18">
        <f t="shared" ref="J135:J146" si="43">SUM(E135:I135)</f>
        <v>329569</v>
      </c>
      <c r="K135" s="16">
        <f>K137+K139+K141+K143+K145</f>
        <v>0</v>
      </c>
      <c r="L135" s="17">
        <f>L137+L139+L141+L143+L145</f>
        <v>0</v>
      </c>
      <c r="M135" s="19">
        <f t="shared" ref="M135:M146" si="44">SUM(K135:L135)</f>
        <v>0</v>
      </c>
      <c r="N135" s="52">
        <f>N137+N139+N141+N143+N145</f>
        <v>0</v>
      </c>
      <c r="O135" s="52">
        <f>O137+O139+O141+O143+O145</f>
        <v>0</v>
      </c>
      <c r="P135" s="19">
        <f t="shared" ref="P135:P146" si="45">SUM(N135:O135)</f>
        <v>0</v>
      </c>
      <c r="Q135" s="20">
        <f t="shared" ref="Q135:Q146" si="46">P135+M135+J135</f>
        <v>329569</v>
      </c>
      <c r="R135" s="88"/>
    </row>
    <row r="136" spans="1:18" ht="14.4" thickBot="1" x14ac:dyDescent="0.35">
      <c r="A136" s="122"/>
      <c r="B136" s="123"/>
      <c r="C136" s="125"/>
      <c r="D136" s="127"/>
      <c r="E136" s="21">
        <f t="shared" si="42"/>
        <v>0</v>
      </c>
      <c r="F136" s="22">
        <f t="shared" si="42"/>
        <v>0</v>
      </c>
      <c r="G136" s="22">
        <f t="shared" si="42"/>
        <v>0</v>
      </c>
      <c r="H136" s="22">
        <f t="shared" si="42"/>
        <v>0</v>
      </c>
      <c r="I136" s="22">
        <f t="shared" si="42"/>
        <v>0</v>
      </c>
      <c r="J136" s="23">
        <f t="shared" si="43"/>
        <v>0</v>
      </c>
      <c r="K136" s="21">
        <f>K138+K140+K142+K144+K146</f>
        <v>0</v>
      </c>
      <c r="L136" s="22">
        <f>L138+L140+L142+L144+L146</f>
        <v>0</v>
      </c>
      <c r="M136" s="24">
        <f t="shared" si="44"/>
        <v>0</v>
      </c>
      <c r="N136" s="53">
        <f>N138+N140+N142+N144+N146</f>
        <v>0</v>
      </c>
      <c r="O136" s="53">
        <f>O138+O140+O142+O144+O146</f>
        <v>0</v>
      </c>
      <c r="P136" s="24">
        <f t="shared" si="45"/>
        <v>0</v>
      </c>
      <c r="Q136" s="25">
        <f t="shared" si="46"/>
        <v>0</v>
      </c>
      <c r="R136" s="88"/>
    </row>
    <row r="137" spans="1:18" x14ac:dyDescent="0.3">
      <c r="A137" s="118" t="s">
        <v>115</v>
      </c>
      <c r="B137" s="116"/>
      <c r="C137" s="114" t="s">
        <v>116</v>
      </c>
      <c r="D137" s="49" t="s">
        <v>117</v>
      </c>
      <c r="E137" s="26">
        <v>184261</v>
      </c>
      <c r="F137" s="27">
        <v>63907</v>
      </c>
      <c r="G137" s="27">
        <v>50168</v>
      </c>
      <c r="H137" s="27">
        <v>2694</v>
      </c>
      <c r="I137" s="27">
        <v>0</v>
      </c>
      <c r="J137" s="29">
        <f t="shared" si="43"/>
        <v>301030</v>
      </c>
      <c r="K137" s="96">
        <v>0</v>
      </c>
      <c r="L137" s="27">
        <v>0</v>
      </c>
      <c r="M137" s="29">
        <f>SUM(K137:L137)</f>
        <v>0</v>
      </c>
      <c r="N137" s="54">
        <v>0</v>
      </c>
      <c r="O137" s="27">
        <v>0</v>
      </c>
      <c r="P137" s="29">
        <f t="shared" si="45"/>
        <v>0</v>
      </c>
      <c r="Q137" s="30">
        <f t="shared" si="46"/>
        <v>301030</v>
      </c>
      <c r="R137" s="88"/>
    </row>
    <row r="138" spans="1:18" x14ac:dyDescent="0.3">
      <c r="A138" s="128"/>
      <c r="B138" s="129"/>
      <c r="C138" s="119"/>
      <c r="D138" s="36"/>
      <c r="E138" s="42"/>
      <c r="F138" s="43"/>
      <c r="G138" s="43"/>
      <c r="H138" s="43"/>
      <c r="I138" s="43"/>
      <c r="J138" s="34">
        <f t="shared" si="43"/>
        <v>0</v>
      </c>
      <c r="K138" s="95"/>
      <c r="L138" s="43"/>
      <c r="M138" s="34">
        <f t="shared" si="44"/>
        <v>0</v>
      </c>
      <c r="N138" s="55"/>
      <c r="O138" s="43"/>
      <c r="P138" s="34">
        <f t="shared" si="45"/>
        <v>0</v>
      </c>
      <c r="Q138" s="35">
        <f t="shared" si="46"/>
        <v>0</v>
      </c>
      <c r="R138" s="88"/>
    </row>
    <row r="139" spans="1:18" x14ac:dyDescent="0.3">
      <c r="A139" s="117" t="s">
        <v>118</v>
      </c>
      <c r="B139" s="115"/>
      <c r="C139" s="113" t="s">
        <v>311</v>
      </c>
      <c r="D139" s="111"/>
      <c r="E139" s="37">
        <v>0</v>
      </c>
      <c r="F139" s="38">
        <v>0</v>
      </c>
      <c r="G139" s="38">
        <v>0</v>
      </c>
      <c r="H139" s="38">
        <v>37</v>
      </c>
      <c r="I139" s="38">
        <v>0</v>
      </c>
      <c r="J139" s="28">
        <f t="shared" si="43"/>
        <v>37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5"/>
        <v>0</v>
      </c>
      <c r="Q139" s="41">
        <f t="shared" si="46"/>
        <v>37</v>
      </c>
      <c r="R139" s="88"/>
    </row>
    <row r="140" spans="1:18" x14ac:dyDescent="0.3">
      <c r="A140" s="118"/>
      <c r="B140" s="116"/>
      <c r="C140" s="114"/>
      <c r="D140" s="112"/>
      <c r="E140" s="42"/>
      <c r="F140" s="43"/>
      <c r="G140" s="43"/>
      <c r="H140" s="43"/>
      <c r="I140" s="43"/>
      <c r="J140" s="33">
        <f t="shared" si="43"/>
        <v>0</v>
      </c>
      <c r="K140" s="42"/>
      <c r="L140" s="43"/>
      <c r="M140" s="34">
        <f t="shared" si="44"/>
        <v>0</v>
      </c>
      <c r="N140" s="55"/>
      <c r="O140" s="55"/>
      <c r="P140" s="34">
        <f t="shared" si="45"/>
        <v>0</v>
      </c>
      <c r="Q140" s="35">
        <f t="shared" si="46"/>
        <v>0</v>
      </c>
      <c r="R140" s="88"/>
    </row>
    <row r="141" spans="1:18" x14ac:dyDescent="0.3">
      <c r="A141" s="128" t="s">
        <v>119</v>
      </c>
      <c r="B141" s="129"/>
      <c r="C141" s="119" t="s">
        <v>290</v>
      </c>
      <c r="D141" s="13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6"/>
        <v>150</v>
      </c>
      <c r="R141" s="88"/>
    </row>
    <row r="142" spans="1:18" x14ac:dyDescent="0.3">
      <c r="A142" s="128"/>
      <c r="B142" s="129"/>
      <c r="C142" s="119"/>
      <c r="D142" s="130"/>
      <c r="E142" s="42"/>
      <c r="F142" s="43"/>
      <c r="G142" s="43"/>
      <c r="H142" s="43"/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6"/>
        <v>0</v>
      </c>
      <c r="R142" s="88"/>
    </row>
    <row r="143" spans="1:18" ht="13.8" hidden="1" customHeight="1" x14ac:dyDescent="0.3">
      <c r="A143" s="128" t="s">
        <v>120</v>
      </c>
      <c r="B143" s="129"/>
      <c r="C143" s="119" t="s">
        <v>289</v>
      </c>
      <c r="D143" s="5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3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5"/>
        <v>0</v>
      </c>
      <c r="Q143" s="41">
        <f t="shared" si="46"/>
        <v>0</v>
      </c>
      <c r="R143" s="88"/>
    </row>
    <row r="144" spans="1:18" hidden="1" x14ac:dyDescent="0.3">
      <c r="A144" s="128"/>
      <c r="B144" s="129"/>
      <c r="C144" s="119"/>
      <c r="D144" s="59"/>
      <c r="E144" s="42"/>
      <c r="F144" s="43"/>
      <c r="G144" s="43"/>
      <c r="H144" s="43"/>
      <c r="I144" s="43"/>
      <c r="J144" s="33">
        <f t="shared" si="43"/>
        <v>0</v>
      </c>
      <c r="K144" s="42"/>
      <c r="L144" s="43"/>
      <c r="M144" s="34">
        <f t="shared" si="44"/>
        <v>0</v>
      </c>
      <c r="N144" s="55"/>
      <c r="O144" s="55"/>
      <c r="P144" s="34">
        <f t="shared" si="45"/>
        <v>0</v>
      </c>
      <c r="Q144" s="35">
        <f t="shared" si="46"/>
        <v>0</v>
      </c>
      <c r="R144" s="88"/>
    </row>
    <row r="145" spans="1:19" x14ac:dyDescent="0.3">
      <c r="A145" s="128" t="s">
        <v>120</v>
      </c>
      <c r="B145" s="129"/>
      <c r="C145" s="119" t="s">
        <v>121</v>
      </c>
      <c r="D145" s="59" t="s">
        <v>122</v>
      </c>
      <c r="E145" s="94">
        <v>16110</v>
      </c>
      <c r="F145" s="97">
        <v>4985</v>
      </c>
      <c r="G145" s="97">
        <v>7058</v>
      </c>
      <c r="H145" s="97">
        <v>199</v>
      </c>
      <c r="I145" s="38">
        <v>0</v>
      </c>
      <c r="J145" s="28">
        <f t="shared" si="43"/>
        <v>28352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5"/>
        <v>0</v>
      </c>
      <c r="Q145" s="41">
        <f t="shared" si="46"/>
        <v>28352</v>
      </c>
      <c r="R145" s="88"/>
    </row>
    <row r="146" spans="1:19" ht="14.4" thickBot="1" x14ac:dyDescent="0.35">
      <c r="A146" s="133"/>
      <c r="B146" s="134"/>
      <c r="C146" s="135"/>
      <c r="D146" s="60"/>
      <c r="E146" s="51"/>
      <c r="F146" s="45"/>
      <c r="G146" s="45"/>
      <c r="H146" s="45"/>
      <c r="I146" s="45"/>
      <c r="J146" s="23">
        <f t="shared" si="43"/>
        <v>0</v>
      </c>
      <c r="K146" s="51"/>
      <c r="L146" s="45"/>
      <c r="M146" s="24">
        <f t="shared" si="44"/>
        <v>0</v>
      </c>
      <c r="N146" s="56"/>
      <c r="O146" s="56"/>
      <c r="P146" s="24">
        <f t="shared" si="45"/>
        <v>0</v>
      </c>
      <c r="Q146" s="25">
        <f t="shared" si="46"/>
        <v>0</v>
      </c>
      <c r="R146" s="88"/>
    </row>
    <row r="147" spans="1:19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8"/>
    </row>
    <row r="148" spans="1:19" x14ac:dyDescent="0.3">
      <c r="A148" s="120" t="s">
        <v>123</v>
      </c>
      <c r="B148" s="121"/>
      <c r="C148" s="124" t="s">
        <v>124</v>
      </c>
      <c r="D148" s="131"/>
      <c r="E148" s="16">
        <f t="shared" ref="E148:H149" si="47">E150+E152+E154+E156</f>
        <v>0</v>
      </c>
      <c r="F148" s="17">
        <f t="shared" si="47"/>
        <v>0</v>
      </c>
      <c r="G148" s="17">
        <f t="shared" si="47"/>
        <v>0</v>
      </c>
      <c r="H148" s="17">
        <f t="shared" si="47"/>
        <v>182755</v>
      </c>
      <c r="I148" s="17">
        <f>I150+I152+I154+I156</f>
        <v>0</v>
      </c>
      <c r="J148" s="19">
        <f>SUM(E148:I148)</f>
        <v>182755</v>
      </c>
      <c r="K148" s="52">
        <f>K150+K152+K154+K156</f>
        <v>0</v>
      </c>
      <c r="L148" s="17">
        <f>L150+L152+L154+L156</f>
        <v>0</v>
      </c>
      <c r="M148" s="19">
        <f t="shared" ref="M148:M157" si="48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9">SUM(N148:O148)</f>
        <v>0</v>
      </c>
      <c r="Q148" s="20">
        <f>P148+M148+J148</f>
        <v>182755</v>
      </c>
      <c r="R148" s="88"/>
    </row>
    <row r="149" spans="1:19" ht="14.4" thickBot="1" x14ac:dyDescent="0.35">
      <c r="A149" s="122"/>
      <c r="B149" s="123"/>
      <c r="C149" s="125"/>
      <c r="D149" s="132"/>
      <c r="E149" s="21">
        <f t="shared" si="47"/>
        <v>0</v>
      </c>
      <c r="F149" s="22">
        <f t="shared" si="47"/>
        <v>0</v>
      </c>
      <c r="G149" s="22">
        <f t="shared" si="47"/>
        <v>0</v>
      </c>
      <c r="H149" s="22">
        <f t="shared" si="47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48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  <c r="R149" s="88"/>
    </row>
    <row r="150" spans="1:19" x14ac:dyDescent="0.3">
      <c r="A150" s="136" t="s">
        <v>125</v>
      </c>
      <c r="B150" s="137"/>
      <c r="C150" s="138" t="s">
        <v>126</v>
      </c>
      <c r="D150" s="102" t="s">
        <v>127</v>
      </c>
      <c r="E150" s="16">
        <v>0</v>
      </c>
      <c r="F150" s="17">
        <v>0</v>
      </c>
      <c r="G150" s="17">
        <v>0</v>
      </c>
      <c r="H150" s="17">
        <v>162955</v>
      </c>
      <c r="I150" s="17">
        <v>0</v>
      </c>
      <c r="J150" s="19">
        <f t="shared" ref="J150:J157" si="50">SUM(E150:I150)</f>
        <v>162955</v>
      </c>
      <c r="K150" s="52">
        <v>0</v>
      </c>
      <c r="L150" s="17">
        <v>0</v>
      </c>
      <c r="M150" s="19">
        <f t="shared" si="48"/>
        <v>0</v>
      </c>
      <c r="N150" s="52">
        <v>0</v>
      </c>
      <c r="O150" s="17">
        <v>0</v>
      </c>
      <c r="P150" s="19">
        <f t="shared" si="49"/>
        <v>0</v>
      </c>
      <c r="Q150" s="20">
        <f t="shared" ref="Q150:Q157" si="51">P150+M150+J150</f>
        <v>162955</v>
      </c>
      <c r="R150" s="136" t="s">
        <v>125</v>
      </c>
      <c r="S150" s="104">
        <f>Q150+Q152</f>
        <v>165255</v>
      </c>
    </row>
    <row r="151" spans="1:19" x14ac:dyDescent="0.3">
      <c r="A151" s="128"/>
      <c r="B151" s="129"/>
      <c r="C151" s="119"/>
      <c r="D151" s="59"/>
      <c r="E151" s="42"/>
      <c r="F151" s="43"/>
      <c r="G151" s="43"/>
      <c r="H151" s="43"/>
      <c r="I151" s="43"/>
      <c r="J151" s="34">
        <f t="shared" si="50"/>
        <v>0</v>
      </c>
      <c r="K151" s="55"/>
      <c r="L151" s="43"/>
      <c r="M151" s="34">
        <f t="shared" si="48"/>
        <v>0</v>
      </c>
      <c r="N151" s="55"/>
      <c r="O151" s="43"/>
      <c r="P151" s="34">
        <f t="shared" si="49"/>
        <v>0</v>
      </c>
      <c r="Q151" s="35">
        <f t="shared" si="51"/>
        <v>0</v>
      </c>
      <c r="R151" s="128"/>
      <c r="S151" s="105">
        <f>Q151+Q153</f>
        <v>0</v>
      </c>
    </row>
    <row r="152" spans="1:19" x14ac:dyDescent="0.3">
      <c r="A152" s="128" t="s">
        <v>125</v>
      </c>
      <c r="B152" s="129"/>
      <c r="C152" s="119" t="s">
        <v>128</v>
      </c>
      <c r="D152" s="59" t="s">
        <v>23</v>
      </c>
      <c r="E152" s="37">
        <v>0</v>
      </c>
      <c r="F152" s="38">
        <v>0</v>
      </c>
      <c r="G152" s="38">
        <v>0</v>
      </c>
      <c r="H152" s="38">
        <v>2300</v>
      </c>
      <c r="I152" s="38">
        <v>0</v>
      </c>
      <c r="J152" s="29">
        <f t="shared" si="50"/>
        <v>2300</v>
      </c>
      <c r="K152" s="44">
        <v>0</v>
      </c>
      <c r="L152" s="38">
        <v>0</v>
      </c>
      <c r="M152" s="40">
        <f t="shared" si="48"/>
        <v>0</v>
      </c>
      <c r="N152" s="44">
        <v>0</v>
      </c>
      <c r="O152" s="38">
        <v>0</v>
      </c>
      <c r="P152" s="40">
        <f t="shared" si="49"/>
        <v>0</v>
      </c>
      <c r="Q152" s="41">
        <f t="shared" si="51"/>
        <v>2300</v>
      </c>
      <c r="R152" s="88"/>
    </row>
    <row r="153" spans="1:19" x14ac:dyDescent="0.3">
      <c r="A153" s="128"/>
      <c r="B153" s="129"/>
      <c r="C153" s="119"/>
      <c r="D153" s="59"/>
      <c r="E153" s="42"/>
      <c r="F153" s="43"/>
      <c r="G153" s="43"/>
      <c r="H153" s="43"/>
      <c r="I153" s="43"/>
      <c r="J153" s="34">
        <f t="shared" si="50"/>
        <v>0</v>
      </c>
      <c r="K153" s="55"/>
      <c r="L153" s="43"/>
      <c r="M153" s="34">
        <f t="shared" si="48"/>
        <v>0</v>
      </c>
      <c r="N153" s="55"/>
      <c r="O153" s="43"/>
      <c r="P153" s="34">
        <f t="shared" si="49"/>
        <v>0</v>
      </c>
      <c r="Q153" s="35">
        <f t="shared" si="51"/>
        <v>0</v>
      </c>
      <c r="R153" s="88"/>
    </row>
    <row r="154" spans="1:19" x14ac:dyDescent="0.3">
      <c r="A154" s="128" t="s">
        <v>129</v>
      </c>
      <c r="B154" s="129"/>
      <c r="C154" s="119" t="s">
        <v>130</v>
      </c>
      <c r="D154" s="59" t="s">
        <v>127</v>
      </c>
      <c r="E154" s="37">
        <v>0</v>
      </c>
      <c r="F154" s="38">
        <v>0</v>
      </c>
      <c r="G154" s="38">
        <v>0</v>
      </c>
      <c r="H154" s="38">
        <v>17500</v>
      </c>
      <c r="I154" s="38">
        <v>0</v>
      </c>
      <c r="J154" s="29">
        <f>SUM(E154:I154)</f>
        <v>17500</v>
      </c>
      <c r="K154" s="44">
        <v>0</v>
      </c>
      <c r="L154" s="38">
        <v>0</v>
      </c>
      <c r="M154" s="40">
        <f t="shared" si="48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17500</v>
      </c>
      <c r="R154" s="88"/>
    </row>
    <row r="155" spans="1:19" ht="14.4" thickBot="1" x14ac:dyDescent="0.35">
      <c r="A155" s="133"/>
      <c r="B155" s="134"/>
      <c r="C155" s="135"/>
      <c r="D155" s="60"/>
      <c r="E155" s="51"/>
      <c r="F155" s="45"/>
      <c r="G155" s="45"/>
      <c r="H155" s="45"/>
      <c r="I155" s="45"/>
      <c r="J155" s="24">
        <f>SUM(E155:I155)</f>
        <v>0</v>
      </c>
      <c r="K155" s="56"/>
      <c r="L155" s="45"/>
      <c r="M155" s="24">
        <f t="shared" si="48"/>
        <v>0</v>
      </c>
      <c r="N155" s="56"/>
      <c r="O155" s="45"/>
      <c r="P155" s="24">
        <f>SUM(N155:O155)</f>
        <v>0</v>
      </c>
      <c r="Q155" s="25">
        <f>P155+M155+J155</f>
        <v>0</v>
      </c>
      <c r="R155" s="88"/>
    </row>
    <row r="156" spans="1:19" hidden="1" x14ac:dyDescent="0.3">
      <c r="A156" s="118" t="s">
        <v>131</v>
      </c>
      <c r="B156" s="116"/>
      <c r="C156" s="114" t="s">
        <v>132</v>
      </c>
      <c r="D156" s="58" t="s">
        <v>127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50"/>
        <v>0</v>
      </c>
      <c r="K156" s="54">
        <v>0</v>
      </c>
      <c r="L156" s="27">
        <v>0</v>
      </c>
      <c r="M156" s="29">
        <f t="shared" si="48"/>
        <v>0</v>
      </c>
      <c r="N156" s="54">
        <v>0</v>
      </c>
      <c r="O156" s="27">
        <v>0</v>
      </c>
      <c r="P156" s="29">
        <f t="shared" si="49"/>
        <v>0</v>
      </c>
      <c r="Q156" s="30">
        <f t="shared" si="51"/>
        <v>0</v>
      </c>
      <c r="R156" s="88"/>
    </row>
    <row r="157" spans="1:19" ht="14.4" hidden="1" thickBot="1" x14ac:dyDescent="0.35">
      <c r="A157" s="133"/>
      <c r="B157" s="134"/>
      <c r="C157" s="135"/>
      <c r="D157" s="60"/>
      <c r="E157" s="51"/>
      <c r="F157" s="45"/>
      <c r="G157" s="45"/>
      <c r="H157" s="45"/>
      <c r="I157" s="45"/>
      <c r="J157" s="24">
        <f t="shared" si="50"/>
        <v>0</v>
      </c>
      <c r="K157" s="56"/>
      <c r="L157" s="45"/>
      <c r="M157" s="24">
        <f t="shared" si="48"/>
        <v>0</v>
      </c>
      <c r="N157" s="56"/>
      <c r="O157" s="45"/>
      <c r="P157" s="24">
        <f t="shared" si="49"/>
        <v>0</v>
      </c>
      <c r="Q157" s="25">
        <f t="shared" si="51"/>
        <v>0</v>
      </c>
      <c r="R157" s="88"/>
    </row>
    <row r="158" spans="1:19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8"/>
    </row>
    <row r="159" spans="1:19" x14ac:dyDescent="0.3">
      <c r="A159" s="120" t="s">
        <v>133</v>
      </c>
      <c r="B159" s="121"/>
      <c r="C159" s="124" t="s">
        <v>134</v>
      </c>
      <c r="D159" s="126"/>
      <c r="E159" s="16">
        <f>E161+E163+E165+E167+E169+E171+E173+E175+E177+E179+E181+E183+E185+E187+E189+E191</f>
        <v>0</v>
      </c>
      <c r="F159" s="17">
        <f t="shared" ref="F159:I159" si="52">F161+F163+F165+F167+F169+F171+F173+F175+F177+F179+F181+F183+F185+F187+F189+F191</f>
        <v>1213</v>
      </c>
      <c r="G159" s="17">
        <f t="shared" si="52"/>
        <v>114590</v>
      </c>
      <c r="H159" s="17">
        <f t="shared" si="52"/>
        <v>0</v>
      </c>
      <c r="I159" s="17">
        <f t="shared" si="52"/>
        <v>0</v>
      </c>
      <c r="J159" s="19">
        <f t="shared" ref="J159" si="53">SUM(E159:I159)</f>
        <v>115803</v>
      </c>
      <c r="K159" s="52">
        <f t="shared" ref="K159:L160" si="54">K161+K163+K165+K167+K169+K171+K173+K175+K177+K179+K181+K183+K185+K187+K189+K191</f>
        <v>0</v>
      </c>
      <c r="L159" s="17">
        <f t="shared" si="54"/>
        <v>0</v>
      </c>
      <c r="M159" s="19">
        <f t="shared" ref="M159:M192" si="55">SUM(K159:L159)</f>
        <v>0</v>
      </c>
      <c r="N159" s="52">
        <f t="shared" ref="N159:O160" si="56">N161+N163+N165+N167+N169+N171+N173+N175+N177+N179+N181+N183+N185+N187+N189+N191</f>
        <v>0</v>
      </c>
      <c r="O159" s="17">
        <f t="shared" si="56"/>
        <v>0</v>
      </c>
      <c r="P159" s="19">
        <f>SUM(N159:O159)</f>
        <v>0</v>
      </c>
      <c r="Q159" s="20">
        <f>P159+M159+J159</f>
        <v>115803</v>
      </c>
      <c r="R159" s="88"/>
    </row>
    <row r="160" spans="1:19" ht="14.4" thickBot="1" x14ac:dyDescent="0.35">
      <c r="A160" s="122"/>
      <c r="B160" s="123"/>
      <c r="C160" s="125"/>
      <c r="D160" s="127"/>
      <c r="E160" s="21">
        <f t="shared" ref="E160:I160" si="57">E162+E164+E166+E168+E170+E172+E174+E176+E178+E180+E182+E184+E186+E188+E190+E192</f>
        <v>0</v>
      </c>
      <c r="F160" s="22">
        <f t="shared" si="57"/>
        <v>0</v>
      </c>
      <c r="G160" s="22">
        <f t="shared" si="57"/>
        <v>0</v>
      </c>
      <c r="H160" s="22">
        <f t="shared" si="57"/>
        <v>0</v>
      </c>
      <c r="I160" s="22">
        <f t="shared" si="57"/>
        <v>0</v>
      </c>
      <c r="J160" s="24">
        <f>SUM(E160:I160)</f>
        <v>0</v>
      </c>
      <c r="K160" s="53">
        <f t="shared" si="54"/>
        <v>0</v>
      </c>
      <c r="L160" s="22">
        <f t="shared" si="54"/>
        <v>0</v>
      </c>
      <c r="M160" s="24">
        <f t="shared" si="55"/>
        <v>0</v>
      </c>
      <c r="N160" s="53">
        <f t="shared" si="56"/>
        <v>0</v>
      </c>
      <c r="O160" s="22">
        <f t="shared" si="56"/>
        <v>0</v>
      </c>
      <c r="P160" s="24">
        <f t="shared" ref="P160:P178" si="58">SUM(N160:O160)</f>
        <v>0</v>
      </c>
      <c r="Q160" s="25">
        <f>P160+M160+J160</f>
        <v>0</v>
      </c>
      <c r="R160" s="88"/>
    </row>
    <row r="161" spans="1:19" x14ac:dyDescent="0.3">
      <c r="A161" s="118" t="s">
        <v>135</v>
      </c>
      <c r="B161" s="116"/>
      <c r="C161" s="114" t="s">
        <v>252</v>
      </c>
      <c r="D161" s="49" t="s">
        <v>21</v>
      </c>
      <c r="E161" s="26">
        <v>0</v>
      </c>
      <c r="F161" s="27">
        <v>1213</v>
      </c>
      <c r="G161" s="27">
        <v>0</v>
      </c>
      <c r="H161" s="27">
        <v>0</v>
      </c>
      <c r="I161" s="27">
        <v>0</v>
      </c>
      <c r="J161" s="29">
        <f t="shared" ref="J161:J192" si="59">SUM(E161:I161)</f>
        <v>1213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8"/>
        <v>0</v>
      </c>
      <c r="Q161" s="30">
        <f t="shared" ref="Q161:Q192" si="60">P161+M161+J161</f>
        <v>1213</v>
      </c>
      <c r="R161" s="118" t="s">
        <v>135</v>
      </c>
      <c r="S161" s="104">
        <f>Q161+Q163+Q165+Q167+Q169+Q171+Q173+Q175+Q177+Q179+Q181+Q183+Q185+Q187</f>
        <v>100603</v>
      </c>
    </row>
    <row r="162" spans="1:19" x14ac:dyDescent="0.3">
      <c r="A162" s="128"/>
      <c r="B162" s="129"/>
      <c r="C162" s="119"/>
      <c r="D162" s="36"/>
      <c r="E162" s="42"/>
      <c r="F162" s="43"/>
      <c r="G162" s="43"/>
      <c r="H162" s="43"/>
      <c r="I162" s="43"/>
      <c r="J162" s="34">
        <f t="shared" si="59"/>
        <v>0</v>
      </c>
      <c r="K162" s="42"/>
      <c r="L162" s="43"/>
      <c r="M162" s="34">
        <f t="shared" si="55"/>
        <v>0</v>
      </c>
      <c r="N162" s="55"/>
      <c r="O162" s="43"/>
      <c r="P162" s="34">
        <f t="shared" si="58"/>
        <v>0</v>
      </c>
      <c r="Q162" s="35">
        <f t="shared" si="60"/>
        <v>0</v>
      </c>
      <c r="R162" s="128"/>
      <c r="S162" s="105">
        <f>Q162+Q164+Q166+Q168+Q170+Q172+Q174+Q176+Q178+Q180+Q182+Q184+Q186+Q188</f>
        <v>0</v>
      </c>
    </row>
    <row r="163" spans="1:19" x14ac:dyDescent="0.3">
      <c r="A163" s="128" t="s">
        <v>135</v>
      </c>
      <c r="B163" s="129"/>
      <c r="C163" s="119" t="s">
        <v>253</v>
      </c>
      <c r="D163" s="36" t="s">
        <v>23</v>
      </c>
      <c r="E163" s="37">
        <v>0</v>
      </c>
      <c r="F163" s="38">
        <v>0</v>
      </c>
      <c r="G163" s="38">
        <v>43550</v>
      </c>
      <c r="H163" s="38">
        <v>0</v>
      </c>
      <c r="I163" s="38">
        <v>0</v>
      </c>
      <c r="J163" s="29">
        <f t="shared" si="59"/>
        <v>43550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8"/>
        <v>0</v>
      </c>
      <c r="Q163" s="41">
        <f t="shared" si="60"/>
        <v>43550</v>
      </c>
      <c r="R163" s="88"/>
    </row>
    <row r="164" spans="1:19" x14ac:dyDescent="0.3">
      <c r="A164" s="128"/>
      <c r="B164" s="129"/>
      <c r="C164" s="119"/>
      <c r="D164" s="36"/>
      <c r="E164" s="42"/>
      <c r="F164" s="43"/>
      <c r="G164" s="43"/>
      <c r="H164" s="43"/>
      <c r="I164" s="43"/>
      <c r="J164" s="34">
        <f t="shared" si="59"/>
        <v>0</v>
      </c>
      <c r="K164" s="55"/>
      <c r="L164" s="43"/>
      <c r="M164" s="34">
        <f t="shared" si="55"/>
        <v>0</v>
      </c>
      <c r="N164" s="55"/>
      <c r="O164" s="43"/>
      <c r="P164" s="34">
        <f t="shared" si="58"/>
        <v>0</v>
      </c>
      <c r="Q164" s="35">
        <f t="shared" si="60"/>
        <v>0</v>
      </c>
      <c r="R164" s="88"/>
    </row>
    <row r="165" spans="1:19" x14ac:dyDescent="0.3">
      <c r="A165" s="128" t="s">
        <v>135</v>
      </c>
      <c r="B165" s="129"/>
      <c r="C165" s="119" t="s">
        <v>254</v>
      </c>
      <c r="D165" s="130"/>
      <c r="E165" s="37">
        <v>0</v>
      </c>
      <c r="F165" s="38">
        <v>0</v>
      </c>
      <c r="G165" s="38">
        <v>1000</v>
      </c>
      <c r="H165" s="38">
        <v>0</v>
      </c>
      <c r="I165" s="38">
        <v>0</v>
      </c>
      <c r="J165" s="29">
        <f t="shared" si="59"/>
        <v>1000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8"/>
        <v>0</v>
      </c>
      <c r="Q165" s="41">
        <f t="shared" si="60"/>
        <v>1000</v>
      </c>
      <c r="R165" s="88"/>
    </row>
    <row r="166" spans="1:19" x14ac:dyDescent="0.3">
      <c r="A166" s="128"/>
      <c r="B166" s="129"/>
      <c r="C166" s="119"/>
      <c r="D166" s="130"/>
      <c r="E166" s="42"/>
      <c r="F166" s="43"/>
      <c r="G166" s="43"/>
      <c r="H166" s="43"/>
      <c r="I166" s="43"/>
      <c r="J166" s="34">
        <f t="shared" si="59"/>
        <v>0</v>
      </c>
      <c r="K166" s="55"/>
      <c r="L166" s="43"/>
      <c r="M166" s="34">
        <f t="shared" si="55"/>
        <v>0</v>
      </c>
      <c r="N166" s="55"/>
      <c r="O166" s="43"/>
      <c r="P166" s="34">
        <f t="shared" si="58"/>
        <v>0</v>
      </c>
      <c r="Q166" s="35">
        <f t="shared" si="60"/>
        <v>0</v>
      </c>
      <c r="R166" s="88"/>
    </row>
    <row r="167" spans="1:19" x14ac:dyDescent="0.3">
      <c r="A167" s="128" t="s">
        <v>135</v>
      </c>
      <c r="B167" s="129"/>
      <c r="C167" s="119" t="s">
        <v>291</v>
      </c>
      <c r="D167" s="130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59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0"/>
        <v>1500</v>
      </c>
      <c r="R167" s="88"/>
    </row>
    <row r="168" spans="1:19" x14ac:dyDescent="0.3">
      <c r="A168" s="128"/>
      <c r="B168" s="129"/>
      <c r="C168" s="119"/>
      <c r="D168" s="130"/>
      <c r="E168" s="42"/>
      <c r="F168" s="43"/>
      <c r="G168" s="43"/>
      <c r="H168" s="43"/>
      <c r="I168" s="43"/>
      <c r="J168" s="34">
        <f t="shared" si="59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60"/>
        <v>0</v>
      </c>
      <c r="R168" s="88"/>
    </row>
    <row r="169" spans="1:19" x14ac:dyDescent="0.3">
      <c r="A169" s="128" t="s">
        <v>135</v>
      </c>
      <c r="B169" s="129"/>
      <c r="C169" s="119" t="s">
        <v>312</v>
      </c>
      <c r="D169" s="13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9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0"/>
        <v>2500</v>
      </c>
      <c r="R169" s="88"/>
    </row>
    <row r="170" spans="1:19" x14ac:dyDescent="0.3">
      <c r="A170" s="128"/>
      <c r="B170" s="129"/>
      <c r="C170" s="119"/>
      <c r="D170" s="130"/>
      <c r="E170" s="42"/>
      <c r="F170" s="43"/>
      <c r="G170" s="43"/>
      <c r="H170" s="43"/>
      <c r="I170" s="43"/>
      <c r="J170" s="34">
        <f t="shared" si="59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0"/>
        <v>0</v>
      </c>
      <c r="R170" s="88"/>
    </row>
    <row r="171" spans="1:19" x14ac:dyDescent="0.3">
      <c r="A171" s="128" t="s">
        <v>135</v>
      </c>
      <c r="B171" s="129"/>
      <c r="C171" s="119" t="s">
        <v>313</v>
      </c>
      <c r="D171" s="130"/>
      <c r="E171" s="37">
        <v>0</v>
      </c>
      <c r="F171" s="38">
        <v>0</v>
      </c>
      <c r="G171" s="97">
        <v>2000</v>
      </c>
      <c r="H171" s="38">
        <v>0</v>
      </c>
      <c r="I171" s="38">
        <v>0</v>
      </c>
      <c r="J171" s="29">
        <f t="shared" si="59"/>
        <v>2000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58"/>
        <v>0</v>
      </c>
      <c r="Q171" s="41">
        <f t="shared" si="60"/>
        <v>2000</v>
      </c>
      <c r="R171" s="88"/>
    </row>
    <row r="172" spans="1:19" x14ac:dyDescent="0.3">
      <c r="A172" s="128"/>
      <c r="B172" s="129"/>
      <c r="C172" s="119"/>
      <c r="D172" s="130"/>
      <c r="E172" s="42"/>
      <c r="F172" s="43"/>
      <c r="G172" s="43"/>
      <c r="H172" s="43"/>
      <c r="I172" s="43"/>
      <c r="J172" s="34">
        <f t="shared" si="59"/>
        <v>0</v>
      </c>
      <c r="K172" s="55"/>
      <c r="L172" s="43"/>
      <c r="M172" s="34">
        <f t="shared" si="55"/>
        <v>0</v>
      </c>
      <c r="N172" s="55"/>
      <c r="O172" s="43"/>
      <c r="P172" s="34">
        <f t="shared" si="58"/>
        <v>0</v>
      </c>
      <c r="Q172" s="35">
        <f t="shared" si="60"/>
        <v>0</v>
      </c>
      <c r="R172" s="88"/>
    </row>
    <row r="173" spans="1:19" x14ac:dyDescent="0.3">
      <c r="A173" s="128" t="s">
        <v>135</v>
      </c>
      <c r="B173" s="129"/>
      <c r="C173" s="119" t="s">
        <v>316</v>
      </c>
      <c r="D173" s="130"/>
      <c r="E173" s="37">
        <v>0</v>
      </c>
      <c r="F173" s="38">
        <v>0</v>
      </c>
      <c r="G173" s="97">
        <v>3000</v>
      </c>
      <c r="H173" s="38">
        <v>0</v>
      </c>
      <c r="I173" s="38">
        <v>0</v>
      </c>
      <c r="J173" s="29">
        <f t="shared" si="59"/>
        <v>3000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8"/>
        <v>0</v>
      </c>
      <c r="Q173" s="41">
        <f t="shared" si="60"/>
        <v>3000</v>
      </c>
      <c r="R173" s="88"/>
    </row>
    <row r="174" spans="1:19" x14ac:dyDescent="0.3">
      <c r="A174" s="128"/>
      <c r="B174" s="129"/>
      <c r="C174" s="119"/>
      <c r="D174" s="130"/>
      <c r="E174" s="42"/>
      <c r="F174" s="43"/>
      <c r="G174" s="43"/>
      <c r="H174" s="43"/>
      <c r="I174" s="43"/>
      <c r="J174" s="34">
        <f t="shared" si="59"/>
        <v>0</v>
      </c>
      <c r="K174" s="55"/>
      <c r="L174" s="43"/>
      <c r="M174" s="34">
        <f t="shared" ref="M174" si="61">SUM(K174:L174)</f>
        <v>0</v>
      </c>
      <c r="N174" s="55"/>
      <c r="O174" s="43"/>
      <c r="P174" s="34">
        <f t="shared" si="58"/>
        <v>0</v>
      </c>
      <c r="Q174" s="35">
        <f t="shared" si="60"/>
        <v>0</v>
      </c>
      <c r="R174" s="88"/>
    </row>
    <row r="175" spans="1:19" x14ac:dyDescent="0.3">
      <c r="A175" s="128" t="s">
        <v>135</v>
      </c>
      <c r="B175" s="129"/>
      <c r="C175" s="119" t="s">
        <v>317</v>
      </c>
      <c r="D175" s="130"/>
      <c r="E175" s="37">
        <v>0</v>
      </c>
      <c r="F175" s="38">
        <v>0</v>
      </c>
      <c r="G175" s="97">
        <v>1000</v>
      </c>
      <c r="H175" s="38">
        <v>0</v>
      </c>
      <c r="I175" s="38">
        <v>0</v>
      </c>
      <c r="J175" s="29">
        <f t="shared" ref="J175:J176" si="62">SUM(E175:I175)</f>
        <v>1000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76" si="63">SUM(N175:O175)</f>
        <v>0</v>
      </c>
      <c r="Q175" s="41">
        <f t="shared" si="60"/>
        <v>1000</v>
      </c>
      <c r="R175" s="88"/>
    </row>
    <row r="176" spans="1:19" x14ac:dyDescent="0.3">
      <c r="A176" s="128"/>
      <c r="B176" s="129"/>
      <c r="C176" s="119"/>
      <c r="D176" s="130"/>
      <c r="E176" s="42"/>
      <c r="F176" s="43"/>
      <c r="G176" s="43"/>
      <c r="H176" s="43"/>
      <c r="I176" s="43"/>
      <c r="J176" s="34">
        <f t="shared" si="62"/>
        <v>0</v>
      </c>
      <c r="K176" s="55"/>
      <c r="L176" s="43"/>
      <c r="M176" s="34">
        <f t="shared" ref="M176" si="64">SUM(K176:L176)</f>
        <v>0</v>
      </c>
      <c r="N176" s="55"/>
      <c r="O176" s="43"/>
      <c r="P176" s="34">
        <f t="shared" si="63"/>
        <v>0</v>
      </c>
      <c r="Q176" s="35">
        <f t="shared" si="60"/>
        <v>0</v>
      </c>
      <c r="R176" s="88"/>
    </row>
    <row r="177" spans="1:19" x14ac:dyDescent="0.3">
      <c r="A177" s="128" t="s">
        <v>135</v>
      </c>
      <c r="B177" s="129"/>
      <c r="C177" s="119" t="s">
        <v>314</v>
      </c>
      <c r="D177" s="130"/>
      <c r="E177" s="37">
        <v>0</v>
      </c>
      <c r="F177" s="38">
        <v>0</v>
      </c>
      <c r="G177" s="38">
        <v>36400</v>
      </c>
      <c r="H177" s="38">
        <v>0</v>
      </c>
      <c r="I177" s="38">
        <v>0</v>
      </c>
      <c r="J177" s="29">
        <f t="shared" si="59"/>
        <v>36400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8"/>
        <v>0</v>
      </c>
      <c r="Q177" s="41">
        <f t="shared" si="60"/>
        <v>36400</v>
      </c>
      <c r="R177" s="88"/>
    </row>
    <row r="178" spans="1:19" x14ac:dyDescent="0.3">
      <c r="A178" s="128"/>
      <c r="B178" s="129"/>
      <c r="C178" s="119"/>
      <c r="D178" s="130"/>
      <c r="E178" s="42"/>
      <c r="F178" s="43"/>
      <c r="G178" s="43"/>
      <c r="H178" s="43"/>
      <c r="I178" s="43"/>
      <c r="J178" s="34">
        <f t="shared" si="59"/>
        <v>0</v>
      </c>
      <c r="K178" s="55"/>
      <c r="L178" s="43"/>
      <c r="M178" s="34">
        <f t="shared" si="55"/>
        <v>0</v>
      </c>
      <c r="N178" s="55"/>
      <c r="O178" s="43"/>
      <c r="P178" s="34">
        <f t="shared" si="58"/>
        <v>0</v>
      </c>
      <c r="Q178" s="35">
        <f t="shared" si="60"/>
        <v>0</v>
      </c>
      <c r="R178" s="88"/>
    </row>
    <row r="179" spans="1:19" x14ac:dyDescent="0.3">
      <c r="A179" s="128" t="s">
        <v>135</v>
      </c>
      <c r="B179" s="129"/>
      <c r="C179" s="119" t="s">
        <v>256</v>
      </c>
      <c r="D179" s="130"/>
      <c r="E179" s="37">
        <v>0</v>
      </c>
      <c r="F179" s="38">
        <v>0</v>
      </c>
      <c r="G179" s="38">
        <v>3500</v>
      </c>
      <c r="H179" s="38">
        <v>0</v>
      </c>
      <c r="I179" s="38">
        <v>0</v>
      </c>
      <c r="J179" s="29">
        <f t="shared" ref="J179:J180" si="65">SUM(E179:I179)</f>
        <v>3500</v>
      </c>
      <c r="K179" s="44">
        <v>0</v>
      </c>
      <c r="L179" s="38">
        <v>0</v>
      </c>
      <c r="M179" s="40">
        <f t="shared" ref="M179:M180" si="66">SUM(K179:L179)</f>
        <v>0</v>
      </c>
      <c r="N179" s="44">
        <v>0</v>
      </c>
      <c r="O179" s="38">
        <v>0</v>
      </c>
      <c r="P179" s="40">
        <f t="shared" ref="P179:P192" si="67">SUM(N179:O179)</f>
        <v>0</v>
      </c>
      <c r="Q179" s="41">
        <f t="shared" si="60"/>
        <v>3500</v>
      </c>
      <c r="R179" s="88"/>
    </row>
    <row r="180" spans="1:19" x14ac:dyDescent="0.3">
      <c r="A180" s="128"/>
      <c r="B180" s="129"/>
      <c r="C180" s="119"/>
      <c r="D180" s="130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6"/>
        <v>0</v>
      </c>
      <c r="N180" s="55"/>
      <c r="O180" s="43"/>
      <c r="P180" s="34">
        <f t="shared" si="67"/>
        <v>0</v>
      </c>
      <c r="Q180" s="35">
        <f t="shared" si="60"/>
        <v>0</v>
      </c>
      <c r="R180" s="88"/>
    </row>
    <row r="181" spans="1:19" x14ac:dyDescent="0.3">
      <c r="A181" s="128" t="s">
        <v>135</v>
      </c>
      <c r="B181" s="129"/>
      <c r="C181" s="119" t="s">
        <v>212</v>
      </c>
      <c r="D181" s="130"/>
      <c r="E181" s="37">
        <v>0</v>
      </c>
      <c r="F181" s="38">
        <v>0</v>
      </c>
      <c r="G181" s="38">
        <v>150</v>
      </c>
      <c r="H181" s="38">
        <v>0</v>
      </c>
      <c r="I181" s="38">
        <v>0</v>
      </c>
      <c r="J181" s="29">
        <f>SUM(E181:I181)</f>
        <v>150</v>
      </c>
      <c r="K181" s="44">
        <v>0</v>
      </c>
      <c r="L181" s="38">
        <v>0</v>
      </c>
      <c r="M181" s="40">
        <f>SUM(K181:L181)</f>
        <v>0</v>
      </c>
      <c r="N181" s="44">
        <v>0</v>
      </c>
      <c r="O181" s="38">
        <v>0</v>
      </c>
      <c r="P181" s="40">
        <f t="shared" si="67"/>
        <v>0</v>
      </c>
      <c r="Q181" s="41">
        <f t="shared" si="60"/>
        <v>150</v>
      </c>
      <c r="R181" s="88"/>
    </row>
    <row r="182" spans="1:19" x14ac:dyDescent="0.3">
      <c r="A182" s="128"/>
      <c r="B182" s="129"/>
      <c r="C182" s="119"/>
      <c r="D182" s="130"/>
      <c r="E182" s="42"/>
      <c r="F182" s="43"/>
      <c r="G182" s="43"/>
      <c r="H182" s="43"/>
      <c r="I182" s="43"/>
      <c r="J182" s="34">
        <f t="shared" si="59"/>
        <v>0</v>
      </c>
      <c r="K182" s="55"/>
      <c r="L182" s="43"/>
      <c r="M182" s="34">
        <f t="shared" si="55"/>
        <v>0</v>
      </c>
      <c r="N182" s="55"/>
      <c r="O182" s="43"/>
      <c r="P182" s="34">
        <f t="shared" si="67"/>
        <v>0</v>
      </c>
      <c r="Q182" s="35">
        <f t="shared" si="60"/>
        <v>0</v>
      </c>
      <c r="R182" s="88"/>
    </row>
    <row r="183" spans="1:19" x14ac:dyDescent="0.3">
      <c r="A183" s="128" t="s">
        <v>255</v>
      </c>
      <c r="B183" s="129"/>
      <c r="C183" s="119" t="s">
        <v>136</v>
      </c>
      <c r="D183" s="130"/>
      <c r="E183" s="37">
        <v>0</v>
      </c>
      <c r="F183" s="38">
        <v>0</v>
      </c>
      <c r="G183" s="38">
        <v>2540</v>
      </c>
      <c r="H183" s="38">
        <v>0</v>
      </c>
      <c r="I183" s="38">
        <v>0</v>
      </c>
      <c r="J183" s="29">
        <f t="shared" ref="J183:J191" si="68">SUM(E183:I183)</f>
        <v>2540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7"/>
        <v>0</v>
      </c>
      <c r="Q183" s="41">
        <f t="shared" si="60"/>
        <v>2540</v>
      </c>
      <c r="R183" s="88"/>
    </row>
    <row r="184" spans="1:19" x14ac:dyDescent="0.3">
      <c r="A184" s="128"/>
      <c r="B184" s="129"/>
      <c r="C184" s="119"/>
      <c r="D184" s="130"/>
      <c r="E184" s="42"/>
      <c r="F184" s="43"/>
      <c r="G184" s="43"/>
      <c r="H184" s="43"/>
      <c r="I184" s="43"/>
      <c r="J184" s="34">
        <f t="shared" si="59"/>
        <v>0</v>
      </c>
      <c r="K184" s="55"/>
      <c r="L184" s="43"/>
      <c r="M184" s="34">
        <f t="shared" si="55"/>
        <v>0</v>
      </c>
      <c r="N184" s="55"/>
      <c r="O184" s="43"/>
      <c r="P184" s="34">
        <f t="shared" si="67"/>
        <v>0</v>
      </c>
      <c r="Q184" s="35">
        <f t="shared" si="60"/>
        <v>0</v>
      </c>
      <c r="R184" s="88"/>
    </row>
    <row r="185" spans="1:19" x14ac:dyDescent="0.3">
      <c r="A185" s="128" t="s">
        <v>135</v>
      </c>
      <c r="B185" s="129"/>
      <c r="C185" s="119" t="s">
        <v>257</v>
      </c>
      <c r="D185" s="130"/>
      <c r="E185" s="37">
        <v>0</v>
      </c>
      <c r="F185" s="38">
        <v>0</v>
      </c>
      <c r="G185" s="38">
        <v>1500</v>
      </c>
      <c r="H185" s="38">
        <v>0</v>
      </c>
      <c r="I185" s="38">
        <v>0</v>
      </c>
      <c r="J185" s="29">
        <f t="shared" si="68"/>
        <v>1500</v>
      </c>
      <c r="K185" s="44">
        <v>0</v>
      </c>
      <c r="L185" s="38">
        <v>0</v>
      </c>
      <c r="M185" s="40">
        <f t="shared" si="55"/>
        <v>0</v>
      </c>
      <c r="N185" s="44">
        <v>0</v>
      </c>
      <c r="O185" s="38">
        <v>0</v>
      </c>
      <c r="P185" s="40">
        <f t="shared" si="67"/>
        <v>0</v>
      </c>
      <c r="Q185" s="41">
        <f t="shared" si="60"/>
        <v>1500</v>
      </c>
      <c r="R185" s="88"/>
    </row>
    <row r="186" spans="1:19" x14ac:dyDescent="0.3">
      <c r="A186" s="128"/>
      <c r="B186" s="129"/>
      <c r="C186" s="119"/>
      <c r="D186" s="130"/>
      <c r="E186" s="42"/>
      <c r="F186" s="43"/>
      <c r="G186" s="43"/>
      <c r="H186" s="43"/>
      <c r="I186" s="43"/>
      <c r="J186" s="34">
        <f t="shared" si="59"/>
        <v>0</v>
      </c>
      <c r="K186" s="55"/>
      <c r="L186" s="43"/>
      <c r="M186" s="34">
        <f t="shared" si="55"/>
        <v>0</v>
      </c>
      <c r="N186" s="55"/>
      <c r="O186" s="43"/>
      <c r="P186" s="34">
        <f t="shared" si="67"/>
        <v>0</v>
      </c>
      <c r="Q186" s="35">
        <f t="shared" si="60"/>
        <v>0</v>
      </c>
      <c r="R186" s="88"/>
    </row>
    <row r="187" spans="1:19" x14ac:dyDescent="0.3">
      <c r="A187" s="128" t="s">
        <v>255</v>
      </c>
      <c r="B187" s="129"/>
      <c r="C187" s="119" t="s">
        <v>224</v>
      </c>
      <c r="D187" s="130"/>
      <c r="E187" s="37">
        <v>0</v>
      </c>
      <c r="F187" s="38">
        <v>0</v>
      </c>
      <c r="G187" s="38">
        <v>750</v>
      </c>
      <c r="H187" s="38">
        <v>0</v>
      </c>
      <c r="I187" s="38">
        <v>0</v>
      </c>
      <c r="J187" s="29">
        <f t="shared" si="68"/>
        <v>750</v>
      </c>
      <c r="K187" s="44">
        <v>0</v>
      </c>
      <c r="L187" s="38">
        <v>0</v>
      </c>
      <c r="M187" s="40">
        <f t="shared" si="55"/>
        <v>0</v>
      </c>
      <c r="N187" s="44">
        <v>0</v>
      </c>
      <c r="O187" s="38">
        <v>0</v>
      </c>
      <c r="P187" s="40">
        <f t="shared" si="67"/>
        <v>0</v>
      </c>
      <c r="Q187" s="41">
        <f t="shared" si="60"/>
        <v>750</v>
      </c>
      <c r="R187" s="88"/>
    </row>
    <row r="188" spans="1:19" x14ac:dyDescent="0.3">
      <c r="A188" s="128"/>
      <c r="B188" s="129"/>
      <c r="C188" s="119"/>
      <c r="D188" s="130"/>
      <c r="E188" s="42"/>
      <c r="F188" s="43"/>
      <c r="G188" s="43"/>
      <c r="H188" s="43"/>
      <c r="I188" s="43"/>
      <c r="J188" s="34">
        <f t="shared" si="59"/>
        <v>0</v>
      </c>
      <c r="K188" s="55"/>
      <c r="L188" s="43"/>
      <c r="M188" s="34">
        <f t="shared" si="55"/>
        <v>0</v>
      </c>
      <c r="N188" s="55"/>
      <c r="O188" s="43"/>
      <c r="P188" s="34">
        <f t="shared" si="67"/>
        <v>0</v>
      </c>
      <c r="Q188" s="35">
        <f t="shared" si="60"/>
        <v>0</v>
      </c>
      <c r="R188" s="88"/>
    </row>
    <row r="189" spans="1:19" x14ac:dyDescent="0.3">
      <c r="A189" s="128" t="s">
        <v>285</v>
      </c>
      <c r="B189" s="129"/>
      <c r="C189" s="119" t="s">
        <v>286</v>
      </c>
      <c r="D189" s="130"/>
      <c r="E189" s="37">
        <v>0</v>
      </c>
      <c r="F189" s="38">
        <v>0</v>
      </c>
      <c r="G189" s="38">
        <v>11200</v>
      </c>
      <c r="H189" s="38">
        <v>0</v>
      </c>
      <c r="I189" s="38">
        <v>0</v>
      </c>
      <c r="J189" s="29">
        <f t="shared" si="68"/>
        <v>11200</v>
      </c>
      <c r="K189" s="44">
        <v>0</v>
      </c>
      <c r="L189" s="38">
        <v>0</v>
      </c>
      <c r="M189" s="40">
        <f>SUM(K189:L189)</f>
        <v>0</v>
      </c>
      <c r="N189" s="44">
        <v>0</v>
      </c>
      <c r="O189" s="38">
        <v>0</v>
      </c>
      <c r="P189" s="40">
        <f t="shared" si="67"/>
        <v>0</v>
      </c>
      <c r="Q189" s="41">
        <f t="shared" si="60"/>
        <v>11200</v>
      </c>
      <c r="R189" s="128" t="s">
        <v>285</v>
      </c>
      <c r="S189" s="104">
        <f t="shared" ref="S189:S190" si="69">Q189+Q191</f>
        <v>15200</v>
      </c>
    </row>
    <row r="190" spans="1:19" x14ac:dyDescent="0.3">
      <c r="A190" s="128"/>
      <c r="B190" s="129"/>
      <c r="C190" s="119"/>
      <c r="D190" s="130"/>
      <c r="E190" s="42"/>
      <c r="F190" s="43"/>
      <c r="G190" s="43"/>
      <c r="H190" s="43"/>
      <c r="I190" s="43"/>
      <c r="J190" s="34">
        <f t="shared" si="59"/>
        <v>0</v>
      </c>
      <c r="K190" s="55"/>
      <c r="L190" s="43"/>
      <c r="M190" s="34">
        <f t="shared" si="55"/>
        <v>0</v>
      </c>
      <c r="N190" s="55"/>
      <c r="O190" s="43"/>
      <c r="P190" s="34">
        <f t="shared" si="67"/>
        <v>0</v>
      </c>
      <c r="Q190" s="35">
        <f t="shared" si="60"/>
        <v>0</v>
      </c>
      <c r="R190" s="128"/>
      <c r="S190" s="105">
        <f t="shared" si="69"/>
        <v>0</v>
      </c>
    </row>
    <row r="191" spans="1:19" x14ac:dyDescent="0.3">
      <c r="A191" s="128" t="s">
        <v>285</v>
      </c>
      <c r="B191" s="129"/>
      <c r="C191" s="119" t="s">
        <v>315</v>
      </c>
      <c r="D191" s="130"/>
      <c r="E191" s="37">
        <v>0</v>
      </c>
      <c r="F191" s="38">
        <v>0</v>
      </c>
      <c r="G191" s="38">
        <v>4000</v>
      </c>
      <c r="H191" s="38">
        <v>0</v>
      </c>
      <c r="I191" s="38">
        <v>0</v>
      </c>
      <c r="J191" s="29">
        <f t="shared" si="68"/>
        <v>4000</v>
      </c>
      <c r="K191" s="44">
        <v>0</v>
      </c>
      <c r="L191" s="38">
        <v>0</v>
      </c>
      <c r="M191" s="40">
        <f t="shared" si="55"/>
        <v>0</v>
      </c>
      <c r="N191" s="44">
        <v>0</v>
      </c>
      <c r="O191" s="38">
        <v>0</v>
      </c>
      <c r="P191" s="40">
        <f t="shared" si="67"/>
        <v>0</v>
      </c>
      <c r="Q191" s="41">
        <f t="shared" si="60"/>
        <v>4000</v>
      </c>
      <c r="R191" s="88"/>
    </row>
    <row r="192" spans="1:19" ht="14.4" thickBot="1" x14ac:dyDescent="0.35">
      <c r="A192" s="133"/>
      <c r="B192" s="134"/>
      <c r="C192" s="135"/>
      <c r="D192" s="127"/>
      <c r="E192" s="51"/>
      <c r="F192" s="45"/>
      <c r="G192" s="45"/>
      <c r="H192" s="45"/>
      <c r="I192" s="45"/>
      <c r="J192" s="24">
        <f t="shared" si="59"/>
        <v>0</v>
      </c>
      <c r="K192" s="56"/>
      <c r="L192" s="45"/>
      <c r="M192" s="24">
        <f t="shared" si="55"/>
        <v>0</v>
      </c>
      <c r="N192" s="56"/>
      <c r="O192" s="45"/>
      <c r="P192" s="24">
        <f t="shared" si="67"/>
        <v>0</v>
      </c>
      <c r="Q192" s="25">
        <f t="shared" si="60"/>
        <v>0</v>
      </c>
      <c r="R192" s="88"/>
    </row>
    <row r="193" spans="1:19" s="89" customFormat="1" ht="14.4" thickBot="1" x14ac:dyDescent="0.35">
      <c r="A193" s="85"/>
      <c r="B193" s="85"/>
      <c r="C193" s="86"/>
      <c r="D193" s="85"/>
      <c r="E193" s="87"/>
      <c r="F193" s="87"/>
      <c r="G193" s="87"/>
      <c r="H193" s="87"/>
      <c r="I193" s="87"/>
      <c r="J193" s="88"/>
      <c r="K193" s="87"/>
      <c r="L193" s="87"/>
      <c r="M193" s="88"/>
      <c r="N193" s="87"/>
      <c r="O193" s="87"/>
      <c r="P193" s="88"/>
      <c r="Q193" s="88"/>
      <c r="R193" s="88"/>
    </row>
    <row r="194" spans="1:19" x14ac:dyDescent="0.3">
      <c r="A194" s="120" t="s">
        <v>137</v>
      </c>
      <c r="B194" s="121"/>
      <c r="C194" s="124" t="s">
        <v>138</v>
      </c>
      <c r="D194" s="126"/>
      <c r="E194" s="16">
        <f>E196+E202+E204+E206+E222+E224+E226+E228+E238+E240</f>
        <v>99672</v>
      </c>
      <c r="F194" s="17">
        <f t="shared" ref="F194:I194" si="70">F196+F202+F204+F206+F222+F224+F226+F228+F238+F240</f>
        <v>34447</v>
      </c>
      <c r="G194" s="17">
        <f t="shared" si="70"/>
        <v>279420</v>
      </c>
      <c r="H194" s="17">
        <f t="shared" si="70"/>
        <v>877</v>
      </c>
      <c r="I194" s="17">
        <f t="shared" si="70"/>
        <v>7720</v>
      </c>
      <c r="J194" s="19">
        <f>SUM(E194:I194)</f>
        <v>422136</v>
      </c>
      <c r="K194" s="52">
        <f t="shared" ref="K194:L195" si="71">K196+K202+K204+K206+K222+K224+K226+K228+K238+K240</f>
        <v>0</v>
      </c>
      <c r="L194" s="17">
        <f t="shared" si="71"/>
        <v>0</v>
      </c>
      <c r="M194" s="19">
        <f t="shared" ref="M194:M229" si="72">SUM(K194:L194)</f>
        <v>0</v>
      </c>
      <c r="N194" s="52">
        <f t="shared" ref="N194:O195" si="73">N196+N202+N204+N206+N222+N224+N226+N228+N238+N240</f>
        <v>0</v>
      </c>
      <c r="O194" s="17">
        <f>O196+O202+O204+O206+O222+O224+O226+O228+O238+O240</f>
        <v>110132</v>
      </c>
      <c r="P194" s="19">
        <f>SUM(N194:O194)</f>
        <v>110132</v>
      </c>
      <c r="Q194" s="20">
        <f>P194+M194+J194</f>
        <v>532268</v>
      </c>
      <c r="R194" s="88"/>
    </row>
    <row r="195" spans="1:19" ht="14.4" thickBot="1" x14ac:dyDescent="0.35">
      <c r="A195" s="122"/>
      <c r="B195" s="123"/>
      <c r="C195" s="125"/>
      <c r="D195" s="127"/>
      <c r="E195" s="21">
        <f t="shared" ref="E195:I195" si="74">E197+E203+E205+E207+E223+E225+E227+E229+E239+E241</f>
        <v>0</v>
      </c>
      <c r="F195" s="22">
        <f t="shared" si="74"/>
        <v>0</v>
      </c>
      <c r="G195" s="22">
        <f t="shared" si="74"/>
        <v>0</v>
      </c>
      <c r="H195" s="22">
        <f t="shared" si="74"/>
        <v>0</v>
      </c>
      <c r="I195" s="22">
        <f t="shared" si="74"/>
        <v>0</v>
      </c>
      <c r="J195" s="24">
        <f t="shared" ref="J195:J241" si="75">SUM(E195:I195)</f>
        <v>0</v>
      </c>
      <c r="K195" s="53">
        <f t="shared" si="71"/>
        <v>0</v>
      </c>
      <c r="L195" s="22">
        <f t="shared" si="71"/>
        <v>0</v>
      </c>
      <c r="M195" s="24">
        <f t="shared" si="72"/>
        <v>0</v>
      </c>
      <c r="N195" s="53">
        <f t="shared" si="73"/>
        <v>0</v>
      </c>
      <c r="O195" s="22">
        <f t="shared" si="73"/>
        <v>0</v>
      </c>
      <c r="P195" s="24">
        <f t="shared" ref="P195:P241" si="76">SUM(N195:O195)</f>
        <v>0</v>
      </c>
      <c r="Q195" s="25">
        <f t="shared" ref="Q195:Q241" si="77">P195+M195+J195</f>
        <v>0</v>
      </c>
      <c r="R195" s="88"/>
    </row>
    <row r="196" spans="1:19" x14ac:dyDescent="0.3">
      <c r="A196" s="155" t="s">
        <v>139</v>
      </c>
      <c r="B196" s="137"/>
      <c r="C196" s="138" t="s">
        <v>318</v>
      </c>
      <c r="D196" s="100" t="s">
        <v>26</v>
      </c>
      <c r="E196" s="16">
        <f>E198+E200</f>
        <v>48151</v>
      </c>
      <c r="F196" s="17">
        <f>F198+F200</f>
        <v>16441</v>
      </c>
      <c r="G196" s="17">
        <f t="shared" ref="G196:I197" si="78">G198+G200</f>
        <v>13139</v>
      </c>
      <c r="H196" s="17">
        <f t="shared" si="78"/>
        <v>386</v>
      </c>
      <c r="I196" s="17">
        <f t="shared" si="78"/>
        <v>0</v>
      </c>
      <c r="J196" s="18">
        <f t="shared" ref="J196:J201" si="79">SUM(E196:I196)</f>
        <v>78117</v>
      </c>
      <c r="K196" s="16">
        <f>K198+K200</f>
        <v>0</v>
      </c>
      <c r="L196" s="17">
        <f>L198+L200</f>
        <v>0</v>
      </c>
      <c r="M196" s="18">
        <f t="shared" ref="M196:M201" si="80">SUM(K196:L196)</f>
        <v>0</v>
      </c>
      <c r="N196" s="16">
        <f>N198+N200</f>
        <v>0</v>
      </c>
      <c r="O196" s="17">
        <f>O198+O200</f>
        <v>0</v>
      </c>
      <c r="P196" s="19">
        <f t="shared" ref="P196:P201" si="81">SUM(N196:O196)</f>
        <v>0</v>
      </c>
      <c r="Q196" s="20">
        <f t="shared" si="77"/>
        <v>78117</v>
      </c>
      <c r="R196" s="88"/>
    </row>
    <row r="197" spans="1:19" x14ac:dyDescent="0.3">
      <c r="A197" s="118"/>
      <c r="B197" s="129"/>
      <c r="C197" s="119"/>
      <c r="D197" s="36"/>
      <c r="E197" s="31">
        <f>E199+E201</f>
        <v>0</v>
      </c>
      <c r="F197" s="32">
        <f>F199+F201</f>
        <v>0</v>
      </c>
      <c r="G197" s="32">
        <f t="shared" si="78"/>
        <v>0</v>
      </c>
      <c r="H197" s="32">
        <f t="shared" si="78"/>
        <v>0</v>
      </c>
      <c r="I197" s="32">
        <f t="shared" si="78"/>
        <v>0</v>
      </c>
      <c r="J197" s="33">
        <f t="shared" si="79"/>
        <v>0</v>
      </c>
      <c r="K197" s="31">
        <f>K199+K201</f>
        <v>0</v>
      </c>
      <c r="L197" s="32">
        <f>L199+L201</f>
        <v>0</v>
      </c>
      <c r="M197" s="33">
        <f t="shared" si="80"/>
        <v>0</v>
      </c>
      <c r="N197" s="31">
        <f>N199+N201</f>
        <v>0</v>
      </c>
      <c r="O197" s="32">
        <f>O199+O201</f>
        <v>0</v>
      </c>
      <c r="P197" s="34">
        <f t="shared" si="81"/>
        <v>0</v>
      </c>
      <c r="Q197" s="35">
        <f t="shared" si="77"/>
        <v>0</v>
      </c>
      <c r="R197" s="88"/>
    </row>
    <row r="198" spans="1:19" x14ac:dyDescent="0.3">
      <c r="A198" s="128"/>
      <c r="B198" s="129" t="s">
        <v>320</v>
      </c>
      <c r="C198" s="114" t="s">
        <v>258</v>
      </c>
      <c r="D198" s="36"/>
      <c r="E198" s="37">
        <v>40320</v>
      </c>
      <c r="F198" s="38">
        <v>14092</v>
      </c>
      <c r="G198" s="38">
        <v>11819</v>
      </c>
      <c r="H198" s="38">
        <v>282</v>
      </c>
      <c r="I198" s="38">
        <v>0</v>
      </c>
      <c r="J198" s="39">
        <f t="shared" si="79"/>
        <v>66513</v>
      </c>
      <c r="K198" s="37">
        <v>0</v>
      </c>
      <c r="L198" s="38">
        <v>0</v>
      </c>
      <c r="M198" s="39">
        <f t="shared" si="80"/>
        <v>0</v>
      </c>
      <c r="N198" s="37">
        <v>0</v>
      </c>
      <c r="O198" s="38">
        <v>0</v>
      </c>
      <c r="P198" s="40">
        <f t="shared" si="81"/>
        <v>0</v>
      </c>
      <c r="Q198" s="41">
        <f t="shared" si="77"/>
        <v>66513</v>
      </c>
      <c r="R198" s="88"/>
    </row>
    <row r="199" spans="1:19" x14ac:dyDescent="0.3">
      <c r="A199" s="128"/>
      <c r="B199" s="129"/>
      <c r="C199" s="119"/>
      <c r="D199" s="36"/>
      <c r="E199" s="42"/>
      <c r="F199" s="43"/>
      <c r="G199" s="43"/>
      <c r="H199" s="43"/>
      <c r="I199" s="43"/>
      <c r="J199" s="33">
        <f t="shared" si="79"/>
        <v>0</v>
      </c>
      <c r="K199" s="42"/>
      <c r="L199" s="43"/>
      <c r="M199" s="33">
        <f t="shared" si="80"/>
        <v>0</v>
      </c>
      <c r="N199" s="42"/>
      <c r="O199" s="43"/>
      <c r="P199" s="34">
        <f t="shared" si="81"/>
        <v>0</v>
      </c>
      <c r="Q199" s="35">
        <f t="shared" si="77"/>
        <v>0</v>
      </c>
      <c r="R199" s="88"/>
    </row>
    <row r="200" spans="1:19" x14ac:dyDescent="0.3">
      <c r="A200" s="128"/>
      <c r="B200" s="129" t="s">
        <v>321</v>
      </c>
      <c r="C200" s="114" t="s">
        <v>319</v>
      </c>
      <c r="D200" s="36"/>
      <c r="E200" s="37">
        <v>7831</v>
      </c>
      <c r="F200" s="38">
        <v>2349</v>
      </c>
      <c r="G200" s="38">
        <v>1320</v>
      </c>
      <c r="H200" s="38">
        <v>104</v>
      </c>
      <c r="I200" s="38">
        <v>0</v>
      </c>
      <c r="J200" s="39">
        <f t="shared" si="79"/>
        <v>11604</v>
      </c>
      <c r="K200" s="37">
        <v>0</v>
      </c>
      <c r="L200" s="38">
        <v>0</v>
      </c>
      <c r="M200" s="39">
        <f t="shared" si="80"/>
        <v>0</v>
      </c>
      <c r="N200" s="37">
        <v>0</v>
      </c>
      <c r="O200" s="38">
        <v>0</v>
      </c>
      <c r="P200" s="40">
        <f t="shared" si="81"/>
        <v>0</v>
      </c>
      <c r="Q200" s="41">
        <f t="shared" si="77"/>
        <v>11604</v>
      </c>
      <c r="R200" s="88"/>
    </row>
    <row r="201" spans="1:19" x14ac:dyDescent="0.3">
      <c r="A201" s="128"/>
      <c r="B201" s="129"/>
      <c r="C201" s="119"/>
      <c r="D201" s="36"/>
      <c r="E201" s="42"/>
      <c r="F201" s="43"/>
      <c r="G201" s="43"/>
      <c r="H201" s="43"/>
      <c r="I201" s="43"/>
      <c r="J201" s="33">
        <f t="shared" si="79"/>
        <v>0</v>
      </c>
      <c r="K201" s="42"/>
      <c r="L201" s="43"/>
      <c r="M201" s="33">
        <f t="shared" si="80"/>
        <v>0</v>
      </c>
      <c r="N201" s="42"/>
      <c r="O201" s="43"/>
      <c r="P201" s="34">
        <f t="shared" si="81"/>
        <v>0</v>
      </c>
      <c r="Q201" s="35">
        <f t="shared" si="77"/>
        <v>0</v>
      </c>
      <c r="R201" s="88"/>
    </row>
    <row r="202" spans="1:19" x14ac:dyDescent="0.3">
      <c r="A202" s="128" t="s">
        <v>140</v>
      </c>
      <c r="B202" s="129"/>
      <c r="C202" s="119" t="s">
        <v>141</v>
      </c>
      <c r="D202" s="36" t="s">
        <v>142</v>
      </c>
      <c r="E202" s="37">
        <v>0</v>
      </c>
      <c r="F202" s="38">
        <v>0</v>
      </c>
      <c r="G202" s="38">
        <v>1600</v>
      </c>
      <c r="H202" s="38">
        <v>0</v>
      </c>
      <c r="I202" s="38">
        <v>0</v>
      </c>
      <c r="J202" s="29">
        <f t="shared" si="75"/>
        <v>1600</v>
      </c>
      <c r="K202" s="44">
        <v>0</v>
      </c>
      <c r="L202" s="38">
        <v>0</v>
      </c>
      <c r="M202" s="40">
        <f t="shared" si="72"/>
        <v>0</v>
      </c>
      <c r="N202" s="44">
        <v>0</v>
      </c>
      <c r="O202" s="38">
        <v>0</v>
      </c>
      <c r="P202" s="40">
        <f t="shared" si="76"/>
        <v>0</v>
      </c>
      <c r="Q202" s="41">
        <f t="shared" si="77"/>
        <v>1600</v>
      </c>
      <c r="R202" s="88"/>
    </row>
    <row r="203" spans="1:19" x14ac:dyDescent="0.3">
      <c r="A203" s="128"/>
      <c r="B203" s="129"/>
      <c r="C203" s="119"/>
      <c r="D203" s="36"/>
      <c r="E203" s="42"/>
      <c r="F203" s="43"/>
      <c r="G203" s="43"/>
      <c r="H203" s="43"/>
      <c r="I203" s="43"/>
      <c r="J203" s="34">
        <f t="shared" si="75"/>
        <v>0</v>
      </c>
      <c r="K203" s="55"/>
      <c r="L203" s="43"/>
      <c r="M203" s="34">
        <f t="shared" si="72"/>
        <v>0</v>
      </c>
      <c r="N203" s="55"/>
      <c r="O203" s="43"/>
      <c r="P203" s="34">
        <f t="shared" si="76"/>
        <v>0</v>
      </c>
      <c r="Q203" s="35">
        <f t="shared" si="77"/>
        <v>0</v>
      </c>
      <c r="R203" s="88"/>
    </row>
    <row r="204" spans="1:19" x14ac:dyDescent="0.3">
      <c r="A204" s="128" t="s">
        <v>143</v>
      </c>
      <c r="B204" s="129"/>
      <c r="C204" s="119" t="s">
        <v>144</v>
      </c>
      <c r="D204" s="36" t="s">
        <v>26</v>
      </c>
      <c r="E204" s="37">
        <v>0</v>
      </c>
      <c r="F204" s="38">
        <v>0</v>
      </c>
      <c r="G204" s="97">
        <v>17000</v>
      </c>
      <c r="H204" s="38">
        <v>0</v>
      </c>
      <c r="I204" s="38">
        <v>0</v>
      </c>
      <c r="J204" s="29">
        <f t="shared" si="75"/>
        <v>17000</v>
      </c>
      <c r="K204" s="44">
        <v>0</v>
      </c>
      <c r="L204" s="38">
        <v>0</v>
      </c>
      <c r="M204" s="40">
        <f t="shared" si="72"/>
        <v>0</v>
      </c>
      <c r="N204" s="44">
        <v>0</v>
      </c>
      <c r="O204" s="38">
        <v>0</v>
      </c>
      <c r="P204" s="40">
        <f t="shared" si="76"/>
        <v>0</v>
      </c>
      <c r="Q204" s="41">
        <f t="shared" si="77"/>
        <v>17000</v>
      </c>
      <c r="R204" s="88"/>
    </row>
    <row r="205" spans="1:19" x14ac:dyDescent="0.3">
      <c r="A205" s="128"/>
      <c r="B205" s="129"/>
      <c r="C205" s="119"/>
      <c r="D205" s="36"/>
      <c r="E205" s="42"/>
      <c r="F205" s="43"/>
      <c r="G205" s="43"/>
      <c r="H205" s="43"/>
      <c r="I205" s="43"/>
      <c r="J205" s="34">
        <f t="shared" si="75"/>
        <v>0</v>
      </c>
      <c r="K205" s="55"/>
      <c r="L205" s="43"/>
      <c r="M205" s="34">
        <f t="shared" si="72"/>
        <v>0</v>
      </c>
      <c r="N205" s="55"/>
      <c r="O205" s="43"/>
      <c r="P205" s="34">
        <f t="shared" si="76"/>
        <v>0</v>
      </c>
      <c r="Q205" s="35">
        <f t="shared" si="77"/>
        <v>0</v>
      </c>
      <c r="R205" s="88"/>
    </row>
    <row r="206" spans="1:19" x14ac:dyDescent="0.3">
      <c r="A206" s="128" t="s">
        <v>145</v>
      </c>
      <c r="B206" s="129"/>
      <c r="C206" s="119" t="s">
        <v>323</v>
      </c>
      <c r="D206" s="36" t="s">
        <v>112</v>
      </c>
      <c r="E206" s="37">
        <f>E208+E210+E212+E214+E216+E218+E220</f>
        <v>0</v>
      </c>
      <c r="F206" s="38">
        <f t="shared" ref="F206:I206" si="82">F208+F210+F212+F214+F216+F218+F220</f>
        <v>0</v>
      </c>
      <c r="G206" s="38">
        <f t="shared" si="82"/>
        <v>0</v>
      </c>
      <c r="H206" s="38">
        <f t="shared" si="82"/>
        <v>0</v>
      </c>
      <c r="I206" s="38">
        <f t="shared" si="82"/>
        <v>7720</v>
      </c>
      <c r="J206" s="29">
        <f>SUM(E206:I206)</f>
        <v>7720</v>
      </c>
      <c r="K206" s="44">
        <f t="shared" ref="K206:L207" si="83">K208+K210+K212+K214+K216+K218+K220</f>
        <v>0</v>
      </c>
      <c r="L206" s="38">
        <f t="shared" si="83"/>
        <v>0</v>
      </c>
      <c r="M206" s="40">
        <f t="shared" si="72"/>
        <v>0</v>
      </c>
      <c r="N206" s="44">
        <f t="shared" ref="N206:O207" si="84">N208+N210+N212+N214+N216+N218+N220</f>
        <v>0</v>
      </c>
      <c r="O206" s="38">
        <f>O208+O210+O212+O214+O216+O218+O220</f>
        <v>110132</v>
      </c>
      <c r="P206" s="40">
        <f>SUM(N206:O206)</f>
        <v>110132</v>
      </c>
      <c r="Q206" s="41">
        <f>P206+M206+J206</f>
        <v>117852</v>
      </c>
      <c r="R206" s="128" t="s">
        <v>145</v>
      </c>
      <c r="S206" s="104">
        <f>Q206+Q222</f>
        <v>123352</v>
      </c>
    </row>
    <row r="207" spans="1:19" x14ac:dyDescent="0.3">
      <c r="A207" s="128"/>
      <c r="B207" s="129"/>
      <c r="C207" s="119"/>
      <c r="D207" s="36"/>
      <c r="E207" s="42">
        <f t="shared" ref="E207:I207" si="85">E209+E211+E213+E215+E217+E219+E221</f>
        <v>0</v>
      </c>
      <c r="F207" s="57">
        <f t="shared" si="85"/>
        <v>0</v>
      </c>
      <c r="G207" s="57">
        <f t="shared" si="85"/>
        <v>0</v>
      </c>
      <c r="H207" s="57">
        <f t="shared" si="85"/>
        <v>0</v>
      </c>
      <c r="I207" s="57">
        <f t="shared" si="85"/>
        <v>0</v>
      </c>
      <c r="J207" s="34">
        <f t="shared" si="75"/>
        <v>0</v>
      </c>
      <c r="K207" s="57">
        <f t="shared" si="83"/>
        <v>0</v>
      </c>
      <c r="L207" s="32">
        <f t="shared" si="83"/>
        <v>0</v>
      </c>
      <c r="M207" s="34">
        <f t="shared" si="72"/>
        <v>0</v>
      </c>
      <c r="N207" s="57">
        <f t="shared" si="84"/>
        <v>0</v>
      </c>
      <c r="O207" s="32">
        <f t="shared" si="84"/>
        <v>0</v>
      </c>
      <c r="P207" s="34">
        <f t="shared" si="76"/>
        <v>0</v>
      </c>
      <c r="Q207" s="35">
        <f t="shared" si="77"/>
        <v>0</v>
      </c>
      <c r="R207" s="128"/>
      <c r="S207" s="105">
        <f>Q207+Q223</f>
        <v>0</v>
      </c>
    </row>
    <row r="208" spans="1:19" x14ac:dyDescent="0.3">
      <c r="A208" s="128"/>
      <c r="B208" s="129" t="s">
        <v>259</v>
      </c>
      <c r="C208" s="119" t="s">
        <v>264</v>
      </c>
      <c r="D208" s="36" t="s">
        <v>112</v>
      </c>
      <c r="E208" s="37">
        <v>0</v>
      </c>
      <c r="F208" s="38">
        <v>0</v>
      </c>
      <c r="G208" s="97">
        <v>0</v>
      </c>
      <c r="H208" s="38">
        <v>0</v>
      </c>
      <c r="I208" s="38">
        <v>1100</v>
      </c>
      <c r="J208" s="29">
        <f t="shared" si="75"/>
        <v>1100</v>
      </c>
      <c r="K208" s="44">
        <v>0</v>
      </c>
      <c r="L208" s="38">
        <v>0</v>
      </c>
      <c r="M208" s="40">
        <f t="shared" si="72"/>
        <v>0</v>
      </c>
      <c r="N208" s="44">
        <v>0</v>
      </c>
      <c r="O208" s="38">
        <v>10000</v>
      </c>
      <c r="P208" s="40">
        <f t="shared" si="76"/>
        <v>10000</v>
      </c>
      <c r="Q208" s="41">
        <f t="shared" si="77"/>
        <v>11100</v>
      </c>
      <c r="R208" s="88"/>
    </row>
    <row r="209" spans="1:18" x14ac:dyDescent="0.3">
      <c r="A209" s="128"/>
      <c r="B209" s="129"/>
      <c r="C209" s="119"/>
      <c r="D209" s="36"/>
      <c r="E209" s="42"/>
      <c r="F209" s="43"/>
      <c r="G209" s="98"/>
      <c r="H209" s="43"/>
      <c r="I209" s="43"/>
      <c r="J209" s="34">
        <f t="shared" si="75"/>
        <v>0</v>
      </c>
      <c r="K209" s="55"/>
      <c r="L209" s="43"/>
      <c r="M209" s="34">
        <f t="shared" si="72"/>
        <v>0</v>
      </c>
      <c r="N209" s="55"/>
      <c r="O209" s="43"/>
      <c r="P209" s="34">
        <f t="shared" si="76"/>
        <v>0</v>
      </c>
      <c r="Q209" s="35">
        <f t="shared" si="77"/>
        <v>0</v>
      </c>
      <c r="R209" s="88"/>
    </row>
    <row r="210" spans="1:18" ht="12.75" customHeight="1" x14ac:dyDescent="0.3">
      <c r="A210" s="128"/>
      <c r="B210" s="129" t="s">
        <v>259</v>
      </c>
      <c r="C210" s="119" t="s">
        <v>266</v>
      </c>
      <c r="D210" s="36" t="s">
        <v>112</v>
      </c>
      <c r="E210" s="37">
        <v>0</v>
      </c>
      <c r="F210" s="38">
        <v>0</v>
      </c>
      <c r="G210" s="97">
        <v>0</v>
      </c>
      <c r="H210" s="38">
        <v>0</v>
      </c>
      <c r="I210" s="38">
        <v>2000</v>
      </c>
      <c r="J210" s="29">
        <f t="shared" si="75"/>
        <v>2000</v>
      </c>
      <c r="K210" s="44">
        <v>0</v>
      </c>
      <c r="L210" s="38">
        <v>0</v>
      </c>
      <c r="M210" s="40">
        <f t="shared" si="72"/>
        <v>0</v>
      </c>
      <c r="N210" s="44">
        <v>0</v>
      </c>
      <c r="O210" s="38">
        <v>11244</v>
      </c>
      <c r="P210" s="40">
        <f>SUM(N210:O210)</f>
        <v>11244</v>
      </c>
      <c r="Q210" s="41">
        <f t="shared" si="77"/>
        <v>13244</v>
      </c>
      <c r="R210" s="88"/>
    </row>
    <row r="211" spans="1:18" x14ac:dyDescent="0.3">
      <c r="A211" s="128"/>
      <c r="B211" s="129"/>
      <c r="C211" s="119"/>
      <c r="D211" s="36"/>
      <c r="E211" s="42"/>
      <c r="F211" s="43"/>
      <c r="G211" s="98"/>
      <c r="H211" s="43"/>
      <c r="I211" s="43"/>
      <c r="J211" s="34">
        <f t="shared" si="75"/>
        <v>0</v>
      </c>
      <c r="K211" s="55"/>
      <c r="L211" s="43"/>
      <c r="M211" s="34">
        <f t="shared" si="72"/>
        <v>0</v>
      </c>
      <c r="N211" s="55"/>
      <c r="O211" s="43"/>
      <c r="P211" s="34">
        <f t="shared" si="76"/>
        <v>0</v>
      </c>
      <c r="Q211" s="35">
        <f t="shared" si="77"/>
        <v>0</v>
      </c>
      <c r="R211" s="88"/>
    </row>
    <row r="212" spans="1:18" ht="12.75" customHeight="1" x14ac:dyDescent="0.3">
      <c r="A212" s="128"/>
      <c r="B212" s="129" t="s">
        <v>259</v>
      </c>
      <c r="C212" s="119" t="s">
        <v>265</v>
      </c>
      <c r="D212" s="36" t="s">
        <v>112</v>
      </c>
      <c r="E212" s="37">
        <v>0</v>
      </c>
      <c r="F212" s="38">
        <v>0</v>
      </c>
      <c r="G212" s="97">
        <v>0</v>
      </c>
      <c r="H212" s="38">
        <v>0</v>
      </c>
      <c r="I212" s="38">
        <v>750</v>
      </c>
      <c r="J212" s="29">
        <f t="shared" si="75"/>
        <v>750</v>
      </c>
      <c r="K212" s="44">
        <v>0</v>
      </c>
      <c r="L212" s="38">
        <v>0</v>
      </c>
      <c r="M212" s="40">
        <f t="shared" si="72"/>
        <v>0</v>
      </c>
      <c r="N212" s="44">
        <v>0</v>
      </c>
      <c r="O212" s="38">
        <v>32928</v>
      </c>
      <c r="P212" s="40">
        <f t="shared" si="76"/>
        <v>32928</v>
      </c>
      <c r="Q212" s="41">
        <f t="shared" si="77"/>
        <v>33678</v>
      </c>
      <c r="R212" s="88"/>
    </row>
    <row r="213" spans="1:18" x14ac:dyDescent="0.3">
      <c r="A213" s="128"/>
      <c r="B213" s="129"/>
      <c r="C213" s="119"/>
      <c r="D213" s="36"/>
      <c r="E213" s="42"/>
      <c r="F213" s="43"/>
      <c r="G213" s="98"/>
      <c r="H213" s="43"/>
      <c r="I213" s="43"/>
      <c r="J213" s="34">
        <f t="shared" si="75"/>
        <v>0</v>
      </c>
      <c r="K213" s="55"/>
      <c r="L213" s="43"/>
      <c r="M213" s="34">
        <f t="shared" si="72"/>
        <v>0</v>
      </c>
      <c r="N213" s="55"/>
      <c r="O213" s="43"/>
      <c r="P213" s="34">
        <f t="shared" si="76"/>
        <v>0</v>
      </c>
      <c r="Q213" s="35">
        <f t="shared" si="77"/>
        <v>0</v>
      </c>
      <c r="R213" s="88"/>
    </row>
    <row r="214" spans="1:18" x14ac:dyDescent="0.3">
      <c r="A214" s="128"/>
      <c r="B214" s="129" t="s">
        <v>259</v>
      </c>
      <c r="C214" s="119" t="s">
        <v>292</v>
      </c>
      <c r="D214" s="36" t="s">
        <v>112</v>
      </c>
      <c r="E214" s="37">
        <v>0</v>
      </c>
      <c r="F214" s="38">
        <v>0</v>
      </c>
      <c r="G214" s="97">
        <v>0</v>
      </c>
      <c r="H214" s="38">
        <v>0</v>
      </c>
      <c r="I214" s="38">
        <v>1000</v>
      </c>
      <c r="J214" s="29">
        <f t="shared" ref="J214:J215" si="86">SUM(E214:I214)</f>
        <v>1000</v>
      </c>
      <c r="K214" s="44">
        <v>0</v>
      </c>
      <c r="L214" s="38">
        <v>0</v>
      </c>
      <c r="M214" s="40">
        <f t="shared" ref="M214:M215" si="87">SUM(K214:L214)</f>
        <v>0</v>
      </c>
      <c r="N214" s="44">
        <v>0</v>
      </c>
      <c r="O214" s="38">
        <v>16080</v>
      </c>
      <c r="P214" s="40">
        <f t="shared" ref="P214:P215" si="88">SUM(N214:O214)</f>
        <v>16080</v>
      </c>
      <c r="Q214" s="41">
        <f t="shared" si="77"/>
        <v>17080</v>
      </c>
      <c r="R214" s="88"/>
    </row>
    <row r="215" spans="1:18" x14ac:dyDescent="0.3">
      <c r="A215" s="128"/>
      <c r="B215" s="129"/>
      <c r="C215" s="119"/>
      <c r="D215" s="36"/>
      <c r="E215" s="42"/>
      <c r="F215" s="43"/>
      <c r="G215" s="43"/>
      <c r="H215" s="43"/>
      <c r="I215" s="43"/>
      <c r="J215" s="34">
        <f t="shared" si="86"/>
        <v>0</v>
      </c>
      <c r="K215" s="55"/>
      <c r="L215" s="43"/>
      <c r="M215" s="34">
        <f t="shared" si="87"/>
        <v>0</v>
      </c>
      <c r="N215" s="55"/>
      <c r="O215" s="43"/>
      <c r="P215" s="34">
        <f t="shared" si="88"/>
        <v>0</v>
      </c>
      <c r="Q215" s="35">
        <f t="shared" si="77"/>
        <v>0</v>
      </c>
      <c r="R215" s="88"/>
    </row>
    <row r="216" spans="1:18" ht="13.8" customHeight="1" x14ac:dyDescent="0.3">
      <c r="A216" s="128"/>
      <c r="B216" s="129" t="s">
        <v>259</v>
      </c>
      <c r="C216" s="119" t="s">
        <v>322</v>
      </c>
      <c r="D216" s="36" t="s">
        <v>112</v>
      </c>
      <c r="E216" s="37">
        <v>0</v>
      </c>
      <c r="F216" s="38">
        <v>0</v>
      </c>
      <c r="G216" s="97">
        <v>0</v>
      </c>
      <c r="H216" s="38">
        <v>0</v>
      </c>
      <c r="I216" s="38">
        <v>650</v>
      </c>
      <c r="J216" s="29">
        <f t="shared" si="75"/>
        <v>650</v>
      </c>
      <c r="K216" s="44">
        <v>0</v>
      </c>
      <c r="L216" s="38">
        <v>0</v>
      </c>
      <c r="M216" s="40">
        <f t="shared" si="72"/>
        <v>0</v>
      </c>
      <c r="N216" s="44">
        <v>0</v>
      </c>
      <c r="O216" s="38">
        <v>10000</v>
      </c>
      <c r="P216" s="40">
        <f t="shared" si="76"/>
        <v>10000</v>
      </c>
      <c r="Q216" s="41">
        <f t="shared" si="77"/>
        <v>10650</v>
      </c>
      <c r="R216" s="88"/>
    </row>
    <row r="217" spans="1:18" x14ac:dyDescent="0.3">
      <c r="A217" s="128"/>
      <c r="B217" s="129"/>
      <c r="C217" s="119"/>
      <c r="D217" s="36"/>
      <c r="E217" s="42"/>
      <c r="F217" s="43"/>
      <c r="G217" s="43"/>
      <c r="H217" s="43"/>
      <c r="I217" s="43"/>
      <c r="J217" s="34">
        <f t="shared" si="75"/>
        <v>0</v>
      </c>
      <c r="K217" s="55"/>
      <c r="L217" s="43"/>
      <c r="M217" s="34">
        <f t="shared" si="72"/>
        <v>0</v>
      </c>
      <c r="N217" s="55"/>
      <c r="O217" s="43"/>
      <c r="P217" s="34">
        <f t="shared" si="76"/>
        <v>0</v>
      </c>
      <c r="Q217" s="35">
        <f t="shared" si="77"/>
        <v>0</v>
      </c>
      <c r="R217" s="88"/>
    </row>
    <row r="218" spans="1:18" ht="13.8" customHeight="1" x14ac:dyDescent="0.3">
      <c r="A218" s="128"/>
      <c r="B218" s="129" t="s">
        <v>259</v>
      </c>
      <c r="C218" s="119" t="s">
        <v>293</v>
      </c>
      <c r="D218" s="36" t="s">
        <v>112</v>
      </c>
      <c r="E218" s="37">
        <v>0</v>
      </c>
      <c r="F218" s="38">
        <v>0</v>
      </c>
      <c r="G218" s="38">
        <v>0</v>
      </c>
      <c r="H218" s="38">
        <v>0</v>
      </c>
      <c r="I218" s="38">
        <v>1600</v>
      </c>
      <c r="J218" s="29">
        <f>SUM(E218:I218)</f>
        <v>1600</v>
      </c>
      <c r="K218" s="44">
        <v>0</v>
      </c>
      <c r="L218" s="38">
        <v>0</v>
      </c>
      <c r="M218" s="40">
        <f>SUM(K218:L218)</f>
        <v>0</v>
      </c>
      <c r="N218" s="44">
        <v>0</v>
      </c>
      <c r="O218" s="38">
        <v>29880</v>
      </c>
      <c r="P218" s="40">
        <f>SUM(N218:O218)</f>
        <v>29880</v>
      </c>
      <c r="Q218" s="41">
        <f t="shared" si="77"/>
        <v>31480</v>
      </c>
      <c r="R218" s="88"/>
    </row>
    <row r="219" spans="1:18" x14ac:dyDescent="0.3">
      <c r="A219" s="128"/>
      <c r="B219" s="129"/>
      <c r="C219" s="119"/>
      <c r="D219" s="36"/>
      <c r="E219" s="42"/>
      <c r="F219" s="43"/>
      <c r="G219" s="43"/>
      <c r="H219" s="43"/>
      <c r="I219" s="43"/>
      <c r="J219" s="34">
        <f>SUM(E219:I219)</f>
        <v>0</v>
      </c>
      <c r="K219" s="55"/>
      <c r="L219" s="43"/>
      <c r="M219" s="34">
        <f>SUM(K219:L219)</f>
        <v>0</v>
      </c>
      <c r="N219" s="55"/>
      <c r="O219" s="43"/>
      <c r="P219" s="34">
        <f>SUM(N219:O219)</f>
        <v>0</v>
      </c>
      <c r="Q219" s="35">
        <f t="shared" si="77"/>
        <v>0</v>
      </c>
      <c r="R219" s="88"/>
    </row>
    <row r="220" spans="1:18" x14ac:dyDescent="0.3">
      <c r="A220" s="128"/>
      <c r="B220" s="129" t="s">
        <v>259</v>
      </c>
      <c r="C220" s="119" t="s">
        <v>267</v>
      </c>
      <c r="D220" s="36" t="s">
        <v>63</v>
      </c>
      <c r="E220" s="37">
        <v>0</v>
      </c>
      <c r="F220" s="38">
        <v>0</v>
      </c>
      <c r="G220" s="38">
        <v>0</v>
      </c>
      <c r="H220" s="38">
        <v>0</v>
      </c>
      <c r="I220" s="38">
        <v>620</v>
      </c>
      <c r="J220" s="29">
        <f t="shared" si="75"/>
        <v>620</v>
      </c>
      <c r="K220" s="44">
        <v>0</v>
      </c>
      <c r="L220" s="38">
        <v>0</v>
      </c>
      <c r="M220" s="40">
        <f t="shared" si="72"/>
        <v>0</v>
      </c>
      <c r="N220" s="44">
        <v>0</v>
      </c>
      <c r="O220" s="38">
        <v>0</v>
      </c>
      <c r="P220" s="40">
        <f t="shared" si="76"/>
        <v>0</v>
      </c>
      <c r="Q220" s="41">
        <f t="shared" si="77"/>
        <v>620</v>
      </c>
      <c r="R220" s="88"/>
    </row>
    <row r="221" spans="1:18" x14ac:dyDescent="0.3">
      <c r="A221" s="128"/>
      <c r="B221" s="129"/>
      <c r="C221" s="119"/>
      <c r="D221" s="36"/>
      <c r="E221" s="42"/>
      <c r="F221" s="43"/>
      <c r="G221" s="43"/>
      <c r="H221" s="43"/>
      <c r="I221" s="43"/>
      <c r="J221" s="34">
        <f t="shared" si="75"/>
        <v>0</v>
      </c>
      <c r="K221" s="55"/>
      <c r="L221" s="43"/>
      <c r="M221" s="34">
        <f t="shared" si="72"/>
        <v>0</v>
      </c>
      <c r="N221" s="55"/>
      <c r="O221" s="43"/>
      <c r="P221" s="34">
        <f t="shared" si="76"/>
        <v>0</v>
      </c>
      <c r="Q221" s="35">
        <f t="shared" si="77"/>
        <v>0</v>
      </c>
      <c r="R221" s="88"/>
    </row>
    <row r="222" spans="1:18" x14ac:dyDescent="0.3">
      <c r="A222" s="128" t="s">
        <v>145</v>
      </c>
      <c r="B222" s="129"/>
      <c r="C222" s="119" t="s">
        <v>324</v>
      </c>
      <c r="D222" s="36" t="s">
        <v>112</v>
      </c>
      <c r="E222" s="37">
        <v>0</v>
      </c>
      <c r="F222" s="38">
        <v>0</v>
      </c>
      <c r="G222" s="38">
        <v>5500</v>
      </c>
      <c r="H222" s="38">
        <v>0</v>
      </c>
      <c r="I222" s="38">
        <v>0</v>
      </c>
      <c r="J222" s="29">
        <f>SUM(E222:I222)</f>
        <v>5500</v>
      </c>
      <c r="K222" s="44">
        <v>0</v>
      </c>
      <c r="L222" s="38">
        <v>0</v>
      </c>
      <c r="M222" s="40">
        <f t="shared" ref="M222:M223" si="89">SUM(K222:L222)</f>
        <v>0</v>
      </c>
      <c r="N222" s="44">
        <v>0</v>
      </c>
      <c r="O222" s="38">
        <v>0</v>
      </c>
      <c r="P222" s="40">
        <f>SUM(N222:O222)</f>
        <v>0</v>
      </c>
      <c r="Q222" s="41">
        <f>P222+M222+J222</f>
        <v>5500</v>
      </c>
      <c r="R222" s="88"/>
    </row>
    <row r="223" spans="1:18" x14ac:dyDescent="0.3">
      <c r="A223" s="128"/>
      <c r="B223" s="129"/>
      <c r="C223" s="119"/>
      <c r="D223" s="36"/>
      <c r="E223" s="42"/>
      <c r="F223" s="57"/>
      <c r="G223" s="57"/>
      <c r="H223" s="57"/>
      <c r="I223" s="57"/>
      <c r="J223" s="34">
        <f t="shared" ref="J223" si="90">SUM(E223:I223)</f>
        <v>0</v>
      </c>
      <c r="K223" s="57"/>
      <c r="L223" s="32"/>
      <c r="M223" s="34">
        <f t="shared" si="89"/>
        <v>0</v>
      </c>
      <c r="N223" s="57"/>
      <c r="O223" s="32"/>
      <c r="P223" s="34">
        <f t="shared" ref="P223" si="91">SUM(N223:O223)</f>
        <v>0</v>
      </c>
      <c r="Q223" s="35">
        <f t="shared" ref="Q223" si="92">P223+M223+J223</f>
        <v>0</v>
      </c>
      <c r="R223" s="88"/>
    </row>
    <row r="224" spans="1:18" x14ac:dyDescent="0.3">
      <c r="A224" s="128" t="s">
        <v>146</v>
      </c>
      <c r="B224" s="129"/>
      <c r="C224" s="119" t="s">
        <v>147</v>
      </c>
      <c r="D224" s="36" t="s">
        <v>142</v>
      </c>
      <c r="E224" s="37">
        <v>0</v>
      </c>
      <c r="F224" s="38">
        <v>0</v>
      </c>
      <c r="G224" s="38">
        <v>109210</v>
      </c>
      <c r="H224" s="38">
        <v>0</v>
      </c>
      <c r="I224" s="38">
        <v>0</v>
      </c>
      <c r="J224" s="29">
        <f t="shared" si="75"/>
        <v>109210</v>
      </c>
      <c r="K224" s="44">
        <v>0</v>
      </c>
      <c r="L224" s="38">
        <v>0</v>
      </c>
      <c r="M224" s="40">
        <f t="shared" si="72"/>
        <v>0</v>
      </c>
      <c r="N224" s="44">
        <v>0</v>
      </c>
      <c r="O224" s="38">
        <v>0</v>
      </c>
      <c r="P224" s="40">
        <f t="shared" si="76"/>
        <v>0</v>
      </c>
      <c r="Q224" s="41">
        <f t="shared" si="77"/>
        <v>109210</v>
      </c>
      <c r="R224" s="88"/>
    </row>
    <row r="225" spans="1:18" x14ac:dyDescent="0.3">
      <c r="A225" s="128"/>
      <c r="B225" s="129"/>
      <c r="C225" s="119"/>
      <c r="D225" s="36"/>
      <c r="E225" s="42"/>
      <c r="F225" s="43"/>
      <c r="G225" s="43"/>
      <c r="H225" s="43"/>
      <c r="I225" s="43"/>
      <c r="J225" s="34">
        <f t="shared" si="75"/>
        <v>0</v>
      </c>
      <c r="K225" s="55"/>
      <c r="L225" s="43"/>
      <c r="M225" s="34">
        <f t="shared" si="72"/>
        <v>0</v>
      </c>
      <c r="N225" s="55"/>
      <c r="O225" s="43"/>
      <c r="P225" s="34">
        <f t="shared" si="76"/>
        <v>0</v>
      </c>
      <c r="Q225" s="35">
        <f t="shared" si="77"/>
        <v>0</v>
      </c>
      <c r="R225" s="88"/>
    </row>
    <row r="226" spans="1:18" x14ac:dyDescent="0.3">
      <c r="A226" s="128" t="s">
        <v>148</v>
      </c>
      <c r="B226" s="129"/>
      <c r="C226" s="119" t="s">
        <v>149</v>
      </c>
      <c r="D226" s="36" t="s">
        <v>26</v>
      </c>
      <c r="E226" s="37">
        <v>0</v>
      </c>
      <c r="F226" s="38">
        <v>0</v>
      </c>
      <c r="G226" s="38">
        <v>7500</v>
      </c>
      <c r="H226" s="38">
        <v>0</v>
      </c>
      <c r="I226" s="38">
        <v>0</v>
      </c>
      <c r="J226" s="29">
        <f t="shared" si="75"/>
        <v>7500</v>
      </c>
      <c r="K226" s="44">
        <v>0</v>
      </c>
      <c r="L226" s="38">
        <v>0</v>
      </c>
      <c r="M226" s="40">
        <f t="shared" si="72"/>
        <v>0</v>
      </c>
      <c r="N226" s="44">
        <v>0</v>
      </c>
      <c r="O226" s="38">
        <v>0</v>
      </c>
      <c r="P226" s="40">
        <f t="shared" si="76"/>
        <v>0</v>
      </c>
      <c r="Q226" s="41">
        <f t="shared" si="77"/>
        <v>7500</v>
      </c>
      <c r="R226" s="88"/>
    </row>
    <row r="227" spans="1:18" x14ac:dyDescent="0.3">
      <c r="A227" s="128"/>
      <c r="B227" s="129"/>
      <c r="C227" s="119"/>
      <c r="D227" s="36"/>
      <c r="E227" s="42"/>
      <c r="F227" s="43"/>
      <c r="G227" s="43"/>
      <c r="H227" s="43"/>
      <c r="I227" s="43"/>
      <c r="J227" s="34">
        <f t="shared" si="75"/>
        <v>0</v>
      </c>
      <c r="K227" s="55"/>
      <c r="L227" s="43"/>
      <c r="M227" s="34">
        <f t="shared" si="72"/>
        <v>0</v>
      </c>
      <c r="N227" s="55"/>
      <c r="O227" s="43"/>
      <c r="P227" s="34">
        <f t="shared" si="76"/>
        <v>0</v>
      </c>
      <c r="Q227" s="35">
        <f t="shared" si="77"/>
        <v>0</v>
      </c>
      <c r="R227" s="88"/>
    </row>
    <row r="228" spans="1:18" x14ac:dyDescent="0.3">
      <c r="A228" s="128" t="s">
        <v>150</v>
      </c>
      <c r="B228" s="129"/>
      <c r="C228" s="119" t="s">
        <v>151</v>
      </c>
      <c r="D228" s="130"/>
      <c r="E228" s="37">
        <f>E230+E232+E234+E236</f>
        <v>0</v>
      </c>
      <c r="F228" s="38">
        <f t="shared" ref="F228:I228" si="93">F230+F232+F234+F236</f>
        <v>0</v>
      </c>
      <c r="G228" s="38">
        <f t="shared" si="93"/>
        <v>100500</v>
      </c>
      <c r="H228" s="38">
        <f t="shared" si="93"/>
        <v>0</v>
      </c>
      <c r="I228" s="38">
        <f t="shared" si="93"/>
        <v>0</v>
      </c>
      <c r="J228" s="29">
        <f t="shared" si="75"/>
        <v>100500</v>
      </c>
      <c r="K228" s="44">
        <f t="shared" ref="K228:L229" si="94">K230+K232+K234+K236</f>
        <v>0</v>
      </c>
      <c r="L228" s="38">
        <f t="shared" si="94"/>
        <v>0</v>
      </c>
      <c r="M228" s="40">
        <f t="shared" si="72"/>
        <v>0</v>
      </c>
      <c r="N228" s="44">
        <f t="shared" ref="N228:O229" si="95">N230+N232+N234+N236</f>
        <v>0</v>
      </c>
      <c r="O228" s="38">
        <f t="shared" si="95"/>
        <v>0</v>
      </c>
      <c r="P228" s="40">
        <f>SUM(N228:O228)</f>
        <v>0</v>
      </c>
      <c r="Q228" s="41">
        <f>P228+M228+J228</f>
        <v>100500</v>
      </c>
      <c r="R228" s="88"/>
    </row>
    <row r="229" spans="1:18" x14ac:dyDescent="0.3">
      <c r="A229" s="128"/>
      <c r="B229" s="129"/>
      <c r="C229" s="119"/>
      <c r="D229" s="130"/>
      <c r="E229" s="31">
        <f t="shared" ref="E229:I229" si="96">E231+E233+E235+E237</f>
        <v>0</v>
      </c>
      <c r="F229" s="32">
        <f t="shared" si="96"/>
        <v>0</v>
      </c>
      <c r="G229" s="32">
        <f t="shared" si="96"/>
        <v>0</v>
      </c>
      <c r="H229" s="32">
        <f t="shared" si="96"/>
        <v>0</v>
      </c>
      <c r="I229" s="32">
        <f t="shared" si="96"/>
        <v>0</v>
      </c>
      <c r="J229" s="34">
        <f t="shared" si="75"/>
        <v>0</v>
      </c>
      <c r="K229" s="57">
        <f t="shared" si="94"/>
        <v>0</v>
      </c>
      <c r="L229" s="32">
        <f t="shared" si="94"/>
        <v>0</v>
      </c>
      <c r="M229" s="34">
        <f t="shared" si="72"/>
        <v>0</v>
      </c>
      <c r="N229" s="57">
        <f t="shared" si="95"/>
        <v>0</v>
      </c>
      <c r="O229" s="32">
        <f t="shared" si="95"/>
        <v>0</v>
      </c>
      <c r="P229" s="34">
        <f>SUM(N229:O229)</f>
        <v>0</v>
      </c>
      <c r="Q229" s="35">
        <f>P229+M229+J229</f>
        <v>0</v>
      </c>
      <c r="R229" s="88"/>
    </row>
    <row r="230" spans="1:18" x14ac:dyDescent="0.3">
      <c r="A230" s="128"/>
      <c r="B230" s="129" t="s">
        <v>152</v>
      </c>
      <c r="C230" s="119" t="s">
        <v>260</v>
      </c>
      <c r="D230" s="36" t="s">
        <v>30</v>
      </c>
      <c r="E230" s="37">
        <v>0</v>
      </c>
      <c r="F230" s="38">
        <v>0</v>
      </c>
      <c r="G230" s="97">
        <v>68000</v>
      </c>
      <c r="H230" s="38">
        <v>0</v>
      </c>
      <c r="I230" s="38">
        <v>0</v>
      </c>
      <c r="J230" s="29">
        <f>SUM(E230:I230)</f>
        <v>68000</v>
      </c>
      <c r="K230" s="44">
        <v>0</v>
      </c>
      <c r="L230" s="38">
        <v>0</v>
      </c>
      <c r="M230" s="40">
        <f t="shared" ref="M230:M241" si="97">SUM(K230:L230)</f>
        <v>0</v>
      </c>
      <c r="N230" s="44">
        <v>0</v>
      </c>
      <c r="O230" s="38">
        <v>0</v>
      </c>
      <c r="P230" s="40">
        <f t="shared" si="76"/>
        <v>0</v>
      </c>
      <c r="Q230" s="41">
        <f t="shared" si="77"/>
        <v>68000</v>
      </c>
      <c r="R230" s="88"/>
    </row>
    <row r="231" spans="1:18" x14ac:dyDescent="0.3">
      <c r="A231" s="128"/>
      <c r="B231" s="129"/>
      <c r="C231" s="119"/>
      <c r="D231" s="36"/>
      <c r="E231" s="42"/>
      <c r="F231" s="43"/>
      <c r="G231" s="98"/>
      <c r="H231" s="43"/>
      <c r="I231" s="43"/>
      <c r="J231" s="34">
        <f t="shared" si="75"/>
        <v>0</v>
      </c>
      <c r="K231" s="55"/>
      <c r="L231" s="43"/>
      <c r="M231" s="34">
        <f t="shared" si="97"/>
        <v>0</v>
      </c>
      <c r="N231" s="55"/>
      <c r="O231" s="43"/>
      <c r="P231" s="34">
        <f t="shared" si="76"/>
        <v>0</v>
      </c>
      <c r="Q231" s="35">
        <f t="shared" si="77"/>
        <v>0</v>
      </c>
      <c r="R231" s="88"/>
    </row>
    <row r="232" spans="1:18" x14ac:dyDescent="0.3">
      <c r="A232" s="128"/>
      <c r="B232" s="129" t="s">
        <v>152</v>
      </c>
      <c r="C232" s="119" t="s">
        <v>294</v>
      </c>
      <c r="D232" s="36" t="s">
        <v>30</v>
      </c>
      <c r="E232" s="37">
        <v>0</v>
      </c>
      <c r="F232" s="38">
        <v>0</v>
      </c>
      <c r="G232" s="97">
        <v>3000</v>
      </c>
      <c r="H232" s="38">
        <v>0</v>
      </c>
      <c r="I232" s="38">
        <v>0</v>
      </c>
      <c r="J232" s="29">
        <f>SUM(E232:I232)</f>
        <v>3000</v>
      </c>
      <c r="K232" s="44">
        <v>0</v>
      </c>
      <c r="L232" s="38">
        <v>0</v>
      </c>
      <c r="M232" s="40">
        <f t="shared" si="97"/>
        <v>0</v>
      </c>
      <c r="N232" s="44">
        <v>0</v>
      </c>
      <c r="O232" s="38">
        <v>0</v>
      </c>
      <c r="P232" s="40">
        <f>SUM(N232:O232)</f>
        <v>0</v>
      </c>
      <c r="Q232" s="41">
        <f t="shared" si="77"/>
        <v>3000</v>
      </c>
      <c r="R232" s="88"/>
    </row>
    <row r="233" spans="1:18" x14ac:dyDescent="0.3">
      <c r="A233" s="128"/>
      <c r="B233" s="129"/>
      <c r="C233" s="119"/>
      <c r="D233" s="36"/>
      <c r="E233" s="31"/>
      <c r="F233" s="43"/>
      <c r="G233" s="98"/>
      <c r="H233" s="43"/>
      <c r="I233" s="43"/>
      <c r="J233" s="34">
        <f>SUM(E233:I233)</f>
        <v>0</v>
      </c>
      <c r="K233" s="55"/>
      <c r="L233" s="43"/>
      <c r="M233" s="34">
        <f t="shared" si="97"/>
        <v>0</v>
      </c>
      <c r="N233" s="55"/>
      <c r="O233" s="43"/>
      <c r="P233" s="34">
        <f>SUM(N233:O233)</f>
        <v>0</v>
      </c>
      <c r="Q233" s="35">
        <f t="shared" si="77"/>
        <v>0</v>
      </c>
      <c r="R233" s="88"/>
    </row>
    <row r="234" spans="1:18" x14ac:dyDescent="0.3">
      <c r="A234" s="128"/>
      <c r="B234" s="129" t="s">
        <v>152</v>
      </c>
      <c r="C234" s="119" t="s">
        <v>261</v>
      </c>
      <c r="D234" s="36" t="s">
        <v>30</v>
      </c>
      <c r="E234" s="37">
        <v>0</v>
      </c>
      <c r="F234" s="38">
        <v>0</v>
      </c>
      <c r="G234" s="97">
        <v>18500</v>
      </c>
      <c r="H234" s="38">
        <v>0</v>
      </c>
      <c r="I234" s="38">
        <v>0</v>
      </c>
      <c r="J234" s="29">
        <f t="shared" si="75"/>
        <v>18500</v>
      </c>
      <c r="K234" s="44">
        <v>0</v>
      </c>
      <c r="L234" s="38">
        <v>0</v>
      </c>
      <c r="M234" s="40">
        <f t="shared" si="97"/>
        <v>0</v>
      </c>
      <c r="N234" s="44">
        <v>0</v>
      </c>
      <c r="O234" s="38">
        <v>0</v>
      </c>
      <c r="P234" s="40">
        <f t="shared" si="76"/>
        <v>0</v>
      </c>
      <c r="Q234" s="41">
        <f t="shared" si="77"/>
        <v>18500</v>
      </c>
      <c r="R234" s="88"/>
    </row>
    <row r="235" spans="1:18" x14ac:dyDescent="0.3">
      <c r="A235" s="128"/>
      <c r="B235" s="129"/>
      <c r="C235" s="119"/>
      <c r="D235" s="36"/>
      <c r="E235" s="31"/>
      <c r="F235" s="43"/>
      <c r="G235" s="98"/>
      <c r="H235" s="43"/>
      <c r="I235" s="43"/>
      <c r="J235" s="34">
        <f t="shared" si="75"/>
        <v>0</v>
      </c>
      <c r="K235" s="55"/>
      <c r="L235" s="43"/>
      <c r="M235" s="34">
        <f t="shared" si="97"/>
        <v>0</v>
      </c>
      <c r="N235" s="55"/>
      <c r="O235" s="43"/>
      <c r="P235" s="34">
        <f t="shared" si="76"/>
        <v>0</v>
      </c>
      <c r="Q235" s="35">
        <f t="shared" si="77"/>
        <v>0</v>
      </c>
      <c r="R235" s="88"/>
    </row>
    <row r="236" spans="1:18" x14ac:dyDescent="0.3">
      <c r="A236" s="128"/>
      <c r="B236" s="129" t="s">
        <v>152</v>
      </c>
      <c r="C236" s="119" t="s">
        <v>262</v>
      </c>
      <c r="D236" s="36" t="s">
        <v>30</v>
      </c>
      <c r="E236" s="37">
        <v>0</v>
      </c>
      <c r="F236" s="38">
        <v>0</v>
      </c>
      <c r="G236" s="97">
        <v>11000</v>
      </c>
      <c r="H236" s="38">
        <v>0</v>
      </c>
      <c r="I236" s="38">
        <v>0</v>
      </c>
      <c r="J236" s="29">
        <f t="shared" si="75"/>
        <v>11000</v>
      </c>
      <c r="K236" s="44">
        <v>0</v>
      </c>
      <c r="L236" s="38">
        <v>0</v>
      </c>
      <c r="M236" s="40">
        <f t="shared" si="97"/>
        <v>0</v>
      </c>
      <c r="N236" s="44">
        <v>0</v>
      </c>
      <c r="O236" s="38">
        <v>0</v>
      </c>
      <c r="P236" s="40">
        <f t="shared" si="76"/>
        <v>0</v>
      </c>
      <c r="Q236" s="41">
        <f t="shared" si="77"/>
        <v>11000</v>
      </c>
      <c r="R236" s="88"/>
    </row>
    <row r="237" spans="1:18" x14ac:dyDescent="0.3">
      <c r="A237" s="128"/>
      <c r="B237" s="129"/>
      <c r="C237" s="119"/>
      <c r="D237" s="36"/>
      <c r="E237" s="31"/>
      <c r="F237" s="43"/>
      <c r="G237" s="43"/>
      <c r="H237" s="43"/>
      <c r="I237" s="43"/>
      <c r="J237" s="34">
        <f t="shared" si="75"/>
        <v>0</v>
      </c>
      <c r="K237" s="55"/>
      <c r="L237" s="43"/>
      <c r="M237" s="34">
        <f t="shared" si="97"/>
        <v>0</v>
      </c>
      <c r="N237" s="55"/>
      <c r="O237" s="43"/>
      <c r="P237" s="34">
        <f t="shared" si="76"/>
        <v>0</v>
      </c>
      <c r="Q237" s="35">
        <f t="shared" si="77"/>
        <v>0</v>
      </c>
      <c r="R237" s="88"/>
    </row>
    <row r="238" spans="1:18" x14ac:dyDescent="0.3">
      <c r="A238" s="128" t="s">
        <v>153</v>
      </c>
      <c r="B238" s="129"/>
      <c r="C238" s="119" t="s">
        <v>263</v>
      </c>
      <c r="D238" s="36" t="s">
        <v>66</v>
      </c>
      <c r="E238" s="94">
        <v>51521</v>
      </c>
      <c r="F238" s="97">
        <v>18006</v>
      </c>
      <c r="G238" s="97">
        <v>24971</v>
      </c>
      <c r="H238" s="97">
        <v>491</v>
      </c>
      <c r="I238" s="38">
        <v>0</v>
      </c>
      <c r="J238" s="29">
        <f t="shared" si="75"/>
        <v>94989</v>
      </c>
      <c r="K238" s="44">
        <v>0</v>
      </c>
      <c r="L238" s="38">
        <v>0</v>
      </c>
      <c r="M238" s="40">
        <f t="shared" si="97"/>
        <v>0</v>
      </c>
      <c r="N238" s="44">
        <v>0</v>
      </c>
      <c r="O238" s="38">
        <v>0</v>
      </c>
      <c r="P238" s="40">
        <f t="shared" si="76"/>
        <v>0</v>
      </c>
      <c r="Q238" s="41">
        <f t="shared" si="77"/>
        <v>94989</v>
      </c>
      <c r="R238" s="88"/>
    </row>
    <row r="239" spans="1:18" ht="14.4" thickBot="1" x14ac:dyDescent="0.35">
      <c r="A239" s="133"/>
      <c r="B239" s="134"/>
      <c r="C239" s="135"/>
      <c r="D239" s="50"/>
      <c r="E239" s="51"/>
      <c r="F239" s="45"/>
      <c r="G239" s="45"/>
      <c r="H239" s="45"/>
      <c r="I239" s="45"/>
      <c r="J239" s="24">
        <f t="shared" si="75"/>
        <v>0</v>
      </c>
      <c r="K239" s="56"/>
      <c r="L239" s="45"/>
      <c r="M239" s="24">
        <f t="shared" si="97"/>
        <v>0</v>
      </c>
      <c r="N239" s="56"/>
      <c r="O239" s="45"/>
      <c r="P239" s="24">
        <f t="shared" si="76"/>
        <v>0</v>
      </c>
      <c r="Q239" s="25">
        <f t="shared" si="77"/>
        <v>0</v>
      </c>
      <c r="R239" s="88"/>
    </row>
    <row r="240" spans="1:18" hidden="1" x14ac:dyDescent="0.3">
      <c r="A240" s="118" t="s">
        <v>154</v>
      </c>
      <c r="B240" s="116"/>
      <c r="C240" s="114" t="s">
        <v>155</v>
      </c>
      <c r="D240" s="49" t="s">
        <v>66</v>
      </c>
      <c r="E240" s="26">
        <v>0</v>
      </c>
      <c r="F240" s="27">
        <v>0</v>
      </c>
      <c r="G240" s="27">
        <v>0</v>
      </c>
      <c r="H240" s="27">
        <v>0</v>
      </c>
      <c r="I240" s="27">
        <v>0</v>
      </c>
      <c r="J240" s="29">
        <f t="shared" si="75"/>
        <v>0</v>
      </c>
      <c r="K240" s="54">
        <v>0</v>
      </c>
      <c r="L240" s="27">
        <v>0</v>
      </c>
      <c r="M240" s="29">
        <f t="shared" si="97"/>
        <v>0</v>
      </c>
      <c r="N240" s="54">
        <v>0</v>
      </c>
      <c r="O240" s="27">
        <v>0</v>
      </c>
      <c r="P240" s="29">
        <f t="shared" si="76"/>
        <v>0</v>
      </c>
      <c r="Q240" s="30">
        <f t="shared" si="77"/>
        <v>0</v>
      </c>
      <c r="R240" s="88"/>
    </row>
    <row r="241" spans="1:19" ht="14.4" hidden="1" thickBot="1" x14ac:dyDescent="0.35">
      <c r="A241" s="133"/>
      <c r="B241" s="134"/>
      <c r="C241" s="135"/>
      <c r="D241" s="50"/>
      <c r="E241" s="51"/>
      <c r="F241" s="45"/>
      <c r="G241" s="45"/>
      <c r="H241" s="45"/>
      <c r="I241" s="45"/>
      <c r="J241" s="24">
        <f t="shared" si="75"/>
        <v>0</v>
      </c>
      <c r="K241" s="56"/>
      <c r="L241" s="45"/>
      <c r="M241" s="24">
        <f t="shared" si="97"/>
        <v>0</v>
      </c>
      <c r="N241" s="56"/>
      <c r="O241" s="45"/>
      <c r="P241" s="24">
        <f t="shared" si="76"/>
        <v>0</v>
      </c>
      <c r="Q241" s="25">
        <f t="shared" si="77"/>
        <v>0</v>
      </c>
      <c r="R241" s="88"/>
    </row>
    <row r="242" spans="1:19" ht="14.4" thickBot="1" x14ac:dyDescent="0.35">
      <c r="D242" s="48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8"/>
    </row>
    <row r="243" spans="1:19" x14ac:dyDescent="0.3">
      <c r="A243" s="120" t="s">
        <v>156</v>
      </c>
      <c r="B243" s="121"/>
      <c r="C243" s="124" t="s">
        <v>157</v>
      </c>
      <c r="D243" s="126"/>
      <c r="E243" s="16">
        <f t="shared" ref="E243:H244" si="98">E245+E247+E249+E251+E253+E255+E257+E259+E261+E263+E265</f>
        <v>139988</v>
      </c>
      <c r="F243" s="17">
        <f t="shared" si="98"/>
        <v>50972</v>
      </c>
      <c r="G243" s="17">
        <f t="shared" si="98"/>
        <v>52487</v>
      </c>
      <c r="H243" s="17">
        <f>H245+H247+H249+H251+H253+H255+H257+H259+H261+H263+H265</f>
        <v>5210</v>
      </c>
      <c r="I243" s="17">
        <f>I245+I247+I249+I251+I253+I255+I257+I259+I261+I263+I265</f>
        <v>0</v>
      </c>
      <c r="J243" s="19">
        <f t="shared" ref="J243:J266" si="99">SUM(E243:I243)</f>
        <v>248657</v>
      </c>
      <c r="K243" s="52">
        <f t="shared" ref="K243:M244" si="100">K245+K247+K249+K251+K253+K255+K257+K259+K261+K263+K265</f>
        <v>0</v>
      </c>
      <c r="L243" s="17">
        <f t="shared" si="100"/>
        <v>0</v>
      </c>
      <c r="M243" s="19">
        <f t="shared" si="100"/>
        <v>0</v>
      </c>
      <c r="N243" s="52">
        <f>N245+N247+N249+N251+N253+N255+N257+N259+N261+N265</f>
        <v>0</v>
      </c>
      <c r="O243" s="17">
        <f>O245+O247+O249+O251+O253+O255+O257+O259+O261+O263+O265</f>
        <v>0</v>
      </c>
      <c r="P243" s="19">
        <f>P245+P247+P249+P251+P253+P255+P257+P259+P261+P263+P265</f>
        <v>0</v>
      </c>
      <c r="Q243" s="20">
        <f t="shared" ref="Q243:Q266" si="101">P243+M243+J243</f>
        <v>248657</v>
      </c>
      <c r="R243" s="88"/>
    </row>
    <row r="244" spans="1:19" ht="14.4" thickBot="1" x14ac:dyDescent="0.35">
      <c r="A244" s="122"/>
      <c r="B244" s="123"/>
      <c r="C244" s="125"/>
      <c r="D244" s="127"/>
      <c r="E244" s="21">
        <f t="shared" si="98"/>
        <v>0</v>
      </c>
      <c r="F244" s="22">
        <f t="shared" si="98"/>
        <v>0</v>
      </c>
      <c r="G244" s="22">
        <f t="shared" si="98"/>
        <v>0</v>
      </c>
      <c r="H244" s="22">
        <f t="shared" si="98"/>
        <v>0</v>
      </c>
      <c r="I244" s="22">
        <f>I246+I248+I250+I252+I254+I256+I258+I260+I262+I264+I266</f>
        <v>0</v>
      </c>
      <c r="J244" s="24">
        <f t="shared" si="99"/>
        <v>0</v>
      </c>
      <c r="K244" s="53">
        <f t="shared" si="100"/>
        <v>0</v>
      </c>
      <c r="L244" s="22">
        <f t="shared" si="100"/>
        <v>0</v>
      </c>
      <c r="M244" s="24">
        <f t="shared" si="100"/>
        <v>0</v>
      </c>
      <c r="N244" s="53">
        <f>N246+N248+N250+N252+N254+N256+N258+N260+N262+N266</f>
        <v>0</v>
      </c>
      <c r="O244" s="22">
        <f>O246+O248+O250+O252+O254+O256+O258+O260+O262+O264+O266</f>
        <v>0</v>
      </c>
      <c r="P244" s="24">
        <f>P246+P248+P250+P252+P254+P256+P258+P260+P262+P264+P266</f>
        <v>0</v>
      </c>
      <c r="Q244" s="25">
        <f t="shared" si="101"/>
        <v>0</v>
      </c>
      <c r="R244" s="88"/>
    </row>
    <row r="245" spans="1:19" x14ac:dyDescent="0.3">
      <c r="A245" s="118" t="s">
        <v>158</v>
      </c>
      <c r="B245" s="116"/>
      <c r="C245" s="114" t="s">
        <v>159</v>
      </c>
      <c r="D245" s="49" t="s">
        <v>160</v>
      </c>
      <c r="E245" s="26">
        <v>0</v>
      </c>
      <c r="F245" s="27">
        <v>0</v>
      </c>
      <c r="G245" s="27">
        <v>0</v>
      </c>
      <c r="H245" s="27">
        <v>1000</v>
      </c>
      <c r="I245" s="27">
        <v>0</v>
      </c>
      <c r="J245" s="29">
        <f t="shared" si="99"/>
        <v>1000</v>
      </c>
      <c r="K245" s="54">
        <v>0</v>
      </c>
      <c r="L245" s="27">
        <v>0</v>
      </c>
      <c r="M245" s="29">
        <f>SUM(K245:L245)</f>
        <v>0</v>
      </c>
      <c r="N245" s="54">
        <v>0</v>
      </c>
      <c r="O245" s="27">
        <v>0</v>
      </c>
      <c r="P245" s="29">
        <f t="shared" ref="P245:P266" si="102">SUM(N245:O245)</f>
        <v>0</v>
      </c>
      <c r="Q245" s="30">
        <f t="shared" si="101"/>
        <v>1000</v>
      </c>
      <c r="R245" s="88"/>
    </row>
    <row r="246" spans="1:19" x14ac:dyDescent="0.3">
      <c r="A246" s="128"/>
      <c r="B246" s="129"/>
      <c r="C246" s="119"/>
      <c r="D246" s="36"/>
      <c r="E246" s="42"/>
      <c r="F246" s="43"/>
      <c r="G246" s="43"/>
      <c r="H246" s="43"/>
      <c r="I246" s="43"/>
      <c r="J246" s="34">
        <f t="shared" si="99"/>
        <v>0</v>
      </c>
      <c r="K246" s="55"/>
      <c r="L246" s="43"/>
      <c r="M246" s="34">
        <f t="shared" ref="M246:M266" si="103">SUM(K246:L246)</f>
        <v>0</v>
      </c>
      <c r="N246" s="55"/>
      <c r="O246" s="43"/>
      <c r="P246" s="34">
        <f t="shared" si="102"/>
        <v>0</v>
      </c>
      <c r="Q246" s="35">
        <f t="shared" si="101"/>
        <v>0</v>
      </c>
      <c r="R246" s="88"/>
    </row>
    <row r="247" spans="1:19" x14ac:dyDescent="0.3">
      <c r="A247" s="128" t="s">
        <v>161</v>
      </c>
      <c r="B247" s="129"/>
      <c r="C247" s="119" t="s">
        <v>162</v>
      </c>
      <c r="D247" s="36" t="s">
        <v>163</v>
      </c>
      <c r="E247" s="37">
        <v>0</v>
      </c>
      <c r="F247" s="38">
        <v>0</v>
      </c>
      <c r="G247" s="38">
        <v>0</v>
      </c>
      <c r="H247" s="38">
        <v>3000</v>
      </c>
      <c r="I247" s="38">
        <v>0</v>
      </c>
      <c r="J247" s="29">
        <f t="shared" si="99"/>
        <v>3000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2"/>
        <v>0</v>
      </c>
      <c r="Q247" s="41">
        <f t="shared" si="101"/>
        <v>3000</v>
      </c>
      <c r="R247" s="88"/>
    </row>
    <row r="248" spans="1:19" x14ac:dyDescent="0.3">
      <c r="A248" s="128"/>
      <c r="B248" s="129"/>
      <c r="C248" s="119"/>
      <c r="D248" s="36"/>
      <c r="E248" s="42"/>
      <c r="F248" s="43"/>
      <c r="G248" s="43"/>
      <c r="H248" s="43"/>
      <c r="I248" s="43"/>
      <c r="J248" s="34">
        <f t="shared" si="99"/>
        <v>0</v>
      </c>
      <c r="K248" s="55"/>
      <c r="L248" s="43"/>
      <c r="M248" s="34">
        <f t="shared" si="103"/>
        <v>0</v>
      </c>
      <c r="N248" s="55"/>
      <c r="O248" s="43"/>
      <c r="P248" s="34">
        <f t="shared" si="102"/>
        <v>0</v>
      </c>
      <c r="Q248" s="35">
        <f t="shared" si="101"/>
        <v>0</v>
      </c>
      <c r="R248" s="88"/>
    </row>
    <row r="249" spans="1:19" x14ac:dyDescent="0.3">
      <c r="A249" s="128" t="s">
        <v>164</v>
      </c>
      <c r="B249" s="129"/>
      <c r="C249" s="119" t="s">
        <v>165</v>
      </c>
      <c r="D249" s="36" t="s">
        <v>160</v>
      </c>
      <c r="E249" s="37">
        <v>0</v>
      </c>
      <c r="F249" s="38">
        <v>0</v>
      </c>
      <c r="G249" s="38">
        <v>600</v>
      </c>
      <c r="H249" s="38">
        <v>0</v>
      </c>
      <c r="I249" s="38">
        <v>0</v>
      </c>
      <c r="J249" s="29">
        <f t="shared" si="99"/>
        <v>600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2"/>
        <v>0</v>
      </c>
      <c r="Q249" s="41">
        <f t="shared" si="101"/>
        <v>600</v>
      </c>
      <c r="R249" s="88"/>
    </row>
    <row r="250" spans="1:19" x14ac:dyDescent="0.3">
      <c r="A250" s="128"/>
      <c r="B250" s="129"/>
      <c r="C250" s="119"/>
      <c r="D250" s="36"/>
      <c r="E250" s="42"/>
      <c r="F250" s="43"/>
      <c r="G250" s="43"/>
      <c r="H250" s="43"/>
      <c r="I250" s="43"/>
      <c r="J250" s="34">
        <f t="shared" si="99"/>
        <v>0</v>
      </c>
      <c r="K250" s="55"/>
      <c r="L250" s="43"/>
      <c r="M250" s="34">
        <f t="shared" si="103"/>
        <v>0</v>
      </c>
      <c r="N250" s="55"/>
      <c r="O250" s="43"/>
      <c r="P250" s="34">
        <f t="shared" si="102"/>
        <v>0</v>
      </c>
      <c r="Q250" s="35">
        <f t="shared" si="101"/>
        <v>0</v>
      </c>
      <c r="R250" s="88"/>
    </row>
    <row r="251" spans="1:19" x14ac:dyDescent="0.3">
      <c r="A251" s="128" t="s">
        <v>166</v>
      </c>
      <c r="B251" s="129"/>
      <c r="C251" s="119" t="s">
        <v>167</v>
      </c>
      <c r="D251" s="36" t="s">
        <v>168</v>
      </c>
      <c r="E251" s="94">
        <v>22134</v>
      </c>
      <c r="F251" s="97">
        <v>7735</v>
      </c>
      <c r="G251" s="99">
        <v>198</v>
      </c>
      <c r="H251" s="97">
        <v>250</v>
      </c>
      <c r="I251" s="38">
        <v>0</v>
      </c>
      <c r="J251" s="29">
        <f t="shared" si="99"/>
        <v>30317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2"/>
        <v>0</v>
      </c>
      <c r="Q251" s="41">
        <f t="shared" si="101"/>
        <v>30317</v>
      </c>
      <c r="R251" s="128" t="s">
        <v>166</v>
      </c>
      <c r="S251" s="104">
        <f>Q251+Q253</f>
        <v>214442</v>
      </c>
    </row>
    <row r="252" spans="1:19" x14ac:dyDescent="0.3">
      <c r="A252" s="128"/>
      <c r="B252" s="129"/>
      <c r="C252" s="119"/>
      <c r="D252" s="36"/>
      <c r="E252" s="42"/>
      <c r="F252" s="43"/>
      <c r="G252" s="43"/>
      <c r="H252" s="43"/>
      <c r="I252" s="43"/>
      <c r="J252" s="34">
        <f t="shared" si="99"/>
        <v>0</v>
      </c>
      <c r="K252" s="55"/>
      <c r="L252" s="43"/>
      <c r="M252" s="34">
        <f t="shared" si="103"/>
        <v>0</v>
      </c>
      <c r="N252" s="55"/>
      <c r="O252" s="43"/>
      <c r="P252" s="34">
        <f t="shared" si="102"/>
        <v>0</v>
      </c>
      <c r="Q252" s="35">
        <f t="shared" si="101"/>
        <v>0</v>
      </c>
      <c r="R252" s="128"/>
      <c r="S252" s="105">
        <f>Q252+Q254</f>
        <v>0</v>
      </c>
    </row>
    <row r="253" spans="1:19" x14ac:dyDescent="0.3">
      <c r="A253" s="128" t="s">
        <v>166</v>
      </c>
      <c r="B253" s="129"/>
      <c r="C253" s="119" t="s">
        <v>167</v>
      </c>
      <c r="D253" s="36" t="s">
        <v>169</v>
      </c>
      <c r="E253" s="94">
        <v>117854</v>
      </c>
      <c r="F253" s="97">
        <v>43045</v>
      </c>
      <c r="G253" s="97">
        <v>22836</v>
      </c>
      <c r="H253" s="97">
        <v>390</v>
      </c>
      <c r="I253" s="38">
        <v>0</v>
      </c>
      <c r="J253" s="29">
        <f t="shared" si="99"/>
        <v>184125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2"/>
        <v>0</v>
      </c>
      <c r="Q253" s="41">
        <f t="shared" si="101"/>
        <v>184125</v>
      </c>
      <c r="R253" s="88"/>
    </row>
    <row r="254" spans="1:19" x14ac:dyDescent="0.3">
      <c r="A254" s="128"/>
      <c r="B254" s="129"/>
      <c r="C254" s="119"/>
      <c r="D254" s="36"/>
      <c r="E254" s="42"/>
      <c r="F254" s="43"/>
      <c r="G254" s="43"/>
      <c r="H254" s="43"/>
      <c r="I254" s="43"/>
      <c r="J254" s="34">
        <f t="shared" si="99"/>
        <v>0</v>
      </c>
      <c r="K254" s="55"/>
      <c r="L254" s="43"/>
      <c r="M254" s="34">
        <f t="shared" si="103"/>
        <v>0</v>
      </c>
      <c r="N254" s="55"/>
      <c r="O254" s="43"/>
      <c r="P254" s="34">
        <f t="shared" si="102"/>
        <v>0</v>
      </c>
      <c r="Q254" s="35">
        <f t="shared" si="101"/>
        <v>0</v>
      </c>
      <c r="R254" s="88"/>
    </row>
    <row r="255" spans="1:19" x14ac:dyDescent="0.3">
      <c r="A255" s="128" t="s">
        <v>170</v>
      </c>
      <c r="B255" s="129"/>
      <c r="C255" s="119" t="s">
        <v>171</v>
      </c>
      <c r="D255" s="36" t="s">
        <v>160</v>
      </c>
      <c r="E255" s="37">
        <v>0</v>
      </c>
      <c r="F255" s="38">
        <v>0</v>
      </c>
      <c r="G255" s="38">
        <v>16000</v>
      </c>
      <c r="H255" s="38">
        <v>0</v>
      </c>
      <c r="I255" s="38">
        <v>0</v>
      </c>
      <c r="J255" s="29">
        <f t="shared" si="99"/>
        <v>16000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2"/>
        <v>0</v>
      </c>
      <c r="Q255" s="41">
        <f t="shared" si="101"/>
        <v>16000</v>
      </c>
      <c r="R255" s="88"/>
    </row>
    <row r="256" spans="1:19" x14ac:dyDescent="0.3">
      <c r="A256" s="128"/>
      <c r="B256" s="129"/>
      <c r="C256" s="119"/>
      <c r="D256" s="36"/>
      <c r="E256" s="42"/>
      <c r="F256" s="43"/>
      <c r="G256" s="43"/>
      <c r="H256" s="43"/>
      <c r="I256" s="43"/>
      <c r="J256" s="34">
        <f t="shared" si="99"/>
        <v>0</v>
      </c>
      <c r="K256" s="55"/>
      <c r="L256" s="43"/>
      <c r="M256" s="34">
        <f t="shared" si="103"/>
        <v>0</v>
      </c>
      <c r="N256" s="55"/>
      <c r="O256" s="43"/>
      <c r="P256" s="34">
        <f t="shared" si="102"/>
        <v>0</v>
      </c>
      <c r="Q256" s="35">
        <f t="shared" si="101"/>
        <v>0</v>
      </c>
      <c r="R256" s="88"/>
    </row>
    <row r="257" spans="1:18" x14ac:dyDescent="0.3">
      <c r="A257" s="128" t="s">
        <v>172</v>
      </c>
      <c r="B257" s="129"/>
      <c r="C257" s="119" t="s">
        <v>173</v>
      </c>
      <c r="D257" s="36" t="s">
        <v>174</v>
      </c>
      <c r="E257" s="37">
        <v>0</v>
      </c>
      <c r="F257" s="38">
        <v>192</v>
      </c>
      <c r="G257" s="38">
        <v>6981</v>
      </c>
      <c r="H257" s="38">
        <v>0</v>
      </c>
      <c r="I257" s="38">
        <v>0</v>
      </c>
      <c r="J257" s="29">
        <f t="shared" si="99"/>
        <v>7173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2"/>
        <v>0</v>
      </c>
      <c r="Q257" s="41">
        <f t="shared" si="101"/>
        <v>7173</v>
      </c>
      <c r="R257" s="88"/>
    </row>
    <row r="258" spans="1:18" x14ac:dyDescent="0.3">
      <c r="A258" s="128"/>
      <c r="B258" s="129"/>
      <c r="C258" s="119"/>
      <c r="D258" s="36"/>
      <c r="E258" s="42"/>
      <c r="F258" s="43"/>
      <c r="G258" s="43"/>
      <c r="H258" s="43"/>
      <c r="I258" s="43"/>
      <c r="J258" s="34">
        <f t="shared" si="99"/>
        <v>0</v>
      </c>
      <c r="K258" s="55"/>
      <c r="L258" s="43"/>
      <c r="M258" s="34">
        <f t="shared" si="103"/>
        <v>0</v>
      </c>
      <c r="N258" s="55"/>
      <c r="O258" s="43"/>
      <c r="P258" s="34">
        <f t="shared" si="102"/>
        <v>0</v>
      </c>
      <c r="Q258" s="35">
        <f t="shared" si="101"/>
        <v>0</v>
      </c>
      <c r="R258" s="88"/>
    </row>
    <row r="259" spans="1:18" x14ac:dyDescent="0.3">
      <c r="A259" s="128" t="s">
        <v>175</v>
      </c>
      <c r="B259" s="129"/>
      <c r="C259" s="119" t="s">
        <v>176</v>
      </c>
      <c r="D259" s="36" t="s">
        <v>160</v>
      </c>
      <c r="E259" s="37">
        <v>0</v>
      </c>
      <c r="F259" s="38">
        <v>0</v>
      </c>
      <c r="G259" s="38">
        <v>0</v>
      </c>
      <c r="H259" s="38">
        <v>570</v>
      </c>
      <c r="I259" s="38">
        <v>0</v>
      </c>
      <c r="J259" s="29">
        <f t="shared" si="99"/>
        <v>570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2"/>
        <v>0</v>
      </c>
      <c r="Q259" s="41">
        <f t="shared" si="101"/>
        <v>570</v>
      </c>
      <c r="R259" s="88"/>
    </row>
    <row r="260" spans="1:18" x14ac:dyDescent="0.3">
      <c r="A260" s="128"/>
      <c r="B260" s="129"/>
      <c r="C260" s="119"/>
      <c r="D260" s="36"/>
      <c r="E260" s="42"/>
      <c r="F260" s="43"/>
      <c r="G260" s="43"/>
      <c r="H260" s="43"/>
      <c r="I260" s="43"/>
      <c r="J260" s="34">
        <f t="shared" si="99"/>
        <v>0</v>
      </c>
      <c r="K260" s="55"/>
      <c r="L260" s="43"/>
      <c r="M260" s="34">
        <f t="shared" si="103"/>
        <v>0</v>
      </c>
      <c r="N260" s="55"/>
      <c r="O260" s="43"/>
      <c r="P260" s="34">
        <f t="shared" si="102"/>
        <v>0</v>
      </c>
      <c r="Q260" s="35">
        <f t="shared" si="101"/>
        <v>0</v>
      </c>
      <c r="R260" s="88"/>
    </row>
    <row r="261" spans="1:18" x14ac:dyDescent="0.3">
      <c r="A261" s="128" t="s">
        <v>177</v>
      </c>
      <c r="B261" s="129"/>
      <c r="C261" s="119" t="s">
        <v>178</v>
      </c>
      <c r="D261" s="36" t="s">
        <v>160</v>
      </c>
      <c r="E261" s="37">
        <v>0</v>
      </c>
      <c r="F261" s="38">
        <v>0</v>
      </c>
      <c r="G261" s="38">
        <v>70</v>
      </c>
      <c r="H261" s="38">
        <v>0</v>
      </c>
      <c r="I261" s="38">
        <v>0</v>
      </c>
      <c r="J261" s="29">
        <f t="shared" si="99"/>
        <v>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2"/>
        <v>0</v>
      </c>
      <c r="Q261" s="41">
        <f t="shared" si="101"/>
        <v>70</v>
      </c>
      <c r="R261" s="88"/>
    </row>
    <row r="262" spans="1:18" x14ac:dyDescent="0.3">
      <c r="A262" s="128"/>
      <c r="B262" s="129"/>
      <c r="C262" s="119"/>
      <c r="D262" s="36"/>
      <c r="E262" s="42"/>
      <c r="F262" s="43"/>
      <c r="G262" s="43"/>
      <c r="H262" s="43"/>
      <c r="I262" s="43"/>
      <c r="J262" s="34">
        <f t="shared" si="99"/>
        <v>0</v>
      </c>
      <c r="K262" s="55"/>
      <c r="L262" s="43"/>
      <c r="M262" s="34">
        <f t="shared" si="103"/>
        <v>0</v>
      </c>
      <c r="N262" s="55"/>
      <c r="O262" s="43"/>
      <c r="P262" s="34">
        <f t="shared" si="102"/>
        <v>0</v>
      </c>
      <c r="Q262" s="35">
        <f t="shared" si="101"/>
        <v>0</v>
      </c>
      <c r="R262" s="88"/>
    </row>
    <row r="263" spans="1:18" x14ac:dyDescent="0.3">
      <c r="A263" s="128" t="s">
        <v>179</v>
      </c>
      <c r="B263" s="129"/>
      <c r="C263" s="119" t="s">
        <v>180</v>
      </c>
      <c r="D263" s="36" t="s">
        <v>181</v>
      </c>
      <c r="E263" s="37">
        <v>0</v>
      </c>
      <c r="F263" s="38">
        <v>0</v>
      </c>
      <c r="G263" s="38">
        <v>4640</v>
      </c>
      <c r="H263" s="38">
        <v>0</v>
      </c>
      <c r="I263" s="38">
        <v>0</v>
      </c>
      <c r="J263" s="29">
        <f>SUM(E263:I263)</f>
        <v>4640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2"/>
        <v>0</v>
      </c>
      <c r="Q263" s="41">
        <f t="shared" si="101"/>
        <v>4640</v>
      </c>
      <c r="R263" s="88"/>
    </row>
    <row r="264" spans="1:18" x14ac:dyDescent="0.3">
      <c r="A264" s="128"/>
      <c r="B264" s="129"/>
      <c r="C264" s="119"/>
      <c r="D264" s="36"/>
      <c r="E264" s="42"/>
      <c r="F264" s="43"/>
      <c r="G264" s="43"/>
      <c r="H264" s="43"/>
      <c r="I264" s="43"/>
      <c r="J264" s="34">
        <f>SUM(E264:I264)</f>
        <v>0</v>
      </c>
      <c r="K264" s="55"/>
      <c r="L264" s="43"/>
      <c r="M264" s="34">
        <f>SUM(K264:L264)</f>
        <v>0</v>
      </c>
      <c r="N264" s="55"/>
      <c r="O264" s="43"/>
      <c r="P264" s="34">
        <f t="shared" si="102"/>
        <v>0</v>
      </c>
      <c r="Q264" s="35">
        <f t="shared" si="101"/>
        <v>0</v>
      </c>
      <c r="R264" s="88"/>
    </row>
    <row r="265" spans="1:18" x14ac:dyDescent="0.3">
      <c r="A265" s="128" t="s">
        <v>295</v>
      </c>
      <c r="B265" s="129"/>
      <c r="C265" s="119" t="s">
        <v>296</v>
      </c>
      <c r="D265" s="36" t="s">
        <v>181</v>
      </c>
      <c r="E265" s="37">
        <v>0</v>
      </c>
      <c r="F265" s="38">
        <v>0</v>
      </c>
      <c r="G265" s="38">
        <v>1162</v>
      </c>
      <c r="H265" s="38">
        <v>0</v>
      </c>
      <c r="I265" s="38">
        <v>0</v>
      </c>
      <c r="J265" s="29">
        <f t="shared" si="99"/>
        <v>1162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2"/>
        <v>0</v>
      </c>
      <c r="Q265" s="41">
        <f t="shared" si="101"/>
        <v>1162</v>
      </c>
      <c r="R265" s="88"/>
    </row>
    <row r="266" spans="1:18" ht="14.4" thickBot="1" x14ac:dyDescent="0.35">
      <c r="A266" s="133"/>
      <c r="B266" s="134"/>
      <c r="C266" s="135"/>
      <c r="D266" s="50"/>
      <c r="E266" s="51"/>
      <c r="F266" s="45"/>
      <c r="G266" s="45"/>
      <c r="H266" s="45"/>
      <c r="I266" s="45"/>
      <c r="J266" s="24">
        <f t="shared" si="99"/>
        <v>0</v>
      </c>
      <c r="K266" s="56"/>
      <c r="L266" s="45"/>
      <c r="M266" s="24">
        <f t="shared" si="103"/>
        <v>0</v>
      </c>
      <c r="N266" s="56"/>
      <c r="O266" s="45"/>
      <c r="P266" s="24">
        <f t="shared" si="102"/>
        <v>0</v>
      </c>
      <c r="Q266" s="25">
        <f t="shared" si="101"/>
        <v>0</v>
      </c>
      <c r="R266" s="88"/>
    </row>
    <row r="267" spans="1:18" ht="14.4" thickBot="1" x14ac:dyDescent="0.35">
      <c r="D267" s="48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8"/>
    </row>
    <row r="268" spans="1:18" x14ac:dyDescent="0.3">
      <c r="A268" s="120" t="s">
        <v>182</v>
      </c>
      <c r="B268" s="121"/>
      <c r="C268" s="124" t="s">
        <v>183</v>
      </c>
      <c r="D268" s="126"/>
      <c r="E268" s="16">
        <f>E270+E272+E274+E276+E278+E280+E282+E284+E286</f>
        <v>0</v>
      </c>
      <c r="F268" s="17">
        <f t="shared" ref="E268:I269" si="104">F270+F272+F274+F276+F278+F280+F282+F284+F286</f>
        <v>0</v>
      </c>
      <c r="G268" s="17">
        <f>G270+G272+G274+G276+G278+G280+G282+G284+G286</f>
        <v>68400</v>
      </c>
      <c r="H268" s="17">
        <f t="shared" si="104"/>
        <v>0</v>
      </c>
      <c r="I268" s="17">
        <f>I270+I272+I274+I276+I278+I280+I282+I284+I286</f>
        <v>11946</v>
      </c>
      <c r="J268" s="19">
        <f>SUM(E268:I268)</f>
        <v>80346</v>
      </c>
      <c r="K268" s="52">
        <f>K270+K272+K274+K276+K278+K280+K282+K284+K286</f>
        <v>18000</v>
      </c>
      <c r="L268" s="17">
        <f>L270+L272+L274+L276+L278+L280+L282+L284+L286</f>
        <v>0</v>
      </c>
      <c r="M268" s="19">
        <f>SUM(K268:L268)</f>
        <v>18000</v>
      </c>
      <c r="N268" s="52">
        <f>N270+N272+N274+N276+N278+N280+N282+N284+N286</f>
        <v>0</v>
      </c>
      <c r="O268" s="17">
        <f>O270+O272+O274+O276+O278+O280+O282+O284+O286</f>
        <v>48750</v>
      </c>
      <c r="P268" s="19">
        <f>SUM(N268:O268)</f>
        <v>48750</v>
      </c>
      <c r="Q268" s="20">
        <f>P268+M268+J268</f>
        <v>147096</v>
      </c>
      <c r="R268" s="88"/>
    </row>
    <row r="269" spans="1:18" ht="14.4" thickBot="1" x14ac:dyDescent="0.35">
      <c r="A269" s="122"/>
      <c r="B269" s="123"/>
      <c r="C269" s="125"/>
      <c r="D269" s="127"/>
      <c r="E269" s="21">
        <f t="shared" si="104"/>
        <v>0</v>
      </c>
      <c r="F269" s="22">
        <f t="shared" si="104"/>
        <v>0</v>
      </c>
      <c r="G269" s="22">
        <f t="shared" si="104"/>
        <v>0</v>
      </c>
      <c r="H269" s="22">
        <f t="shared" si="104"/>
        <v>0</v>
      </c>
      <c r="I269" s="22">
        <f t="shared" si="104"/>
        <v>0</v>
      </c>
      <c r="J269" s="24">
        <f t="shared" ref="J269:J287" si="105">SUM(E269:I269)</f>
        <v>0</v>
      </c>
      <c r="K269" s="53">
        <f>K271+K273+K275+K277+K279+K281+K283+K285+K287</f>
        <v>0</v>
      </c>
      <c r="L269" s="22">
        <f>L271+L273+L275+L277+L279+L281+L283+L285+L287</f>
        <v>0</v>
      </c>
      <c r="M269" s="24">
        <f t="shared" ref="M269:M285" si="106">SUM(K269:L269)</f>
        <v>0</v>
      </c>
      <c r="N269" s="53">
        <f>N271+N273+N275+N277+N279+N281+N283+N285+N287</f>
        <v>0</v>
      </c>
      <c r="O269" s="22">
        <f>O271+O273+O275+O277+O279+O281+O283+O285+O287</f>
        <v>0</v>
      </c>
      <c r="P269" s="24">
        <f t="shared" ref="P269:P287" si="107">SUM(N269:O269)</f>
        <v>0</v>
      </c>
      <c r="Q269" s="25">
        <f t="shared" ref="Q269:Q287" si="108">P269+M269+J269</f>
        <v>0</v>
      </c>
      <c r="R269" s="88"/>
    </row>
    <row r="270" spans="1:18" hidden="1" x14ac:dyDescent="0.3">
      <c r="A270" s="118" t="s">
        <v>184</v>
      </c>
      <c r="B270" s="116"/>
      <c r="C270" s="114" t="s">
        <v>185</v>
      </c>
      <c r="D270" s="156"/>
      <c r="E270" s="26">
        <v>0</v>
      </c>
      <c r="F270" s="27">
        <v>0</v>
      </c>
      <c r="G270" s="27">
        <v>0</v>
      </c>
      <c r="H270" s="27">
        <v>0</v>
      </c>
      <c r="I270" s="27">
        <v>0</v>
      </c>
      <c r="J270" s="29">
        <f t="shared" si="105"/>
        <v>0</v>
      </c>
      <c r="K270" s="54">
        <v>0</v>
      </c>
      <c r="L270" s="27">
        <v>0</v>
      </c>
      <c r="M270" s="29">
        <f>SUM(K270:L270)</f>
        <v>0</v>
      </c>
      <c r="N270" s="54">
        <v>0</v>
      </c>
      <c r="O270" s="27">
        <v>0</v>
      </c>
      <c r="P270" s="29">
        <f t="shared" si="107"/>
        <v>0</v>
      </c>
      <c r="Q270" s="30">
        <f t="shared" si="108"/>
        <v>0</v>
      </c>
      <c r="R270" s="88"/>
    </row>
    <row r="271" spans="1:18" hidden="1" x14ac:dyDescent="0.3">
      <c r="A271" s="128"/>
      <c r="B271" s="129"/>
      <c r="C271" s="119"/>
      <c r="D271" s="130"/>
      <c r="E271" s="42"/>
      <c r="F271" s="43"/>
      <c r="G271" s="43"/>
      <c r="H271" s="43"/>
      <c r="I271" s="43"/>
      <c r="J271" s="34"/>
      <c r="K271" s="55"/>
      <c r="L271" s="43"/>
      <c r="M271" s="34">
        <f t="shared" si="106"/>
        <v>0</v>
      </c>
      <c r="N271" s="55"/>
      <c r="O271" s="43"/>
      <c r="P271" s="34">
        <f t="shared" si="107"/>
        <v>0</v>
      </c>
      <c r="Q271" s="35">
        <f t="shared" si="108"/>
        <v>0</v>
      </c>
      <c r="R271" s="88"/>
    </row>
    <row r="272" spans="1:18" x14ac:dyDescent="0.3">
      <c r="A272" s="128" t="s">
        <v>186</v>
      </c>
      <c r="B272" s="129"/>
      <c r="C272" s="119" t="s">
        <v>187</v>
      </c>
      <c r="D272" s="36" t="s">
        <v>26</v>
      </c>
      <c r="E272" s="37">
        <v>0</v>
      </c>
      <c r="F272" s="38">
        <v>0</v>
      </c>
      <c r="G272" s="38">
        <v>68200</v>
      </c>
      <c r="H272" s="38">
        <v>0</v>
      </c>
      <c r="I272" s="38">
        <v>0</v>
      </c>
      <c r="J272" s="29">
        <f t="shared" si="105"/>
        <v>68200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0</v>
      </c>
      <c r="P272" s="40">
        <f t="shared" si="107"/>
        <v>0</v>
      </c>
      <c r="Q272" s="41">
        <f t="shared" si="108"/>
        <v>68200</v>
      </c>
      <c r="R272" s="88"/>
    </row>
    <row r="273" spans="1:19" x14ac:dyDescent="0.3">
      <c r="A273" s="128"/>
      <c r="B273" s="129"/>
      <c r="C273" s="119"/>
      <c r="D273" s="36"/>
      <c r="E273" s="42"/>
      <c r="F273" s="43"/>
      <c r="G273" s="43"/>
      <c r="H273" s="43"/>
      <c r="I273" s="43"/>
      <c r="J273" s="34">
        <f t="shared" si="105"/>
        <v>0</v>
      </c>
      <c r="K273" s="55"/>
      <c r="L273" s="43"/>
      <c r="M273" s="34">
        <f t="shared" si="106"/>
        <v>0</v>
      </c>
      <c r="N273" s="55"/>
      <c r="O273" s="43"/>
      <c r="P273" s="34">
        <f t="shared" si="107"/>
        <v>0</v>
      </c>
      <c r="Q273" s="35">
        <f t="shared" si="108"/>
        <v>0</v>
      </c>
      <c r="R273" s="88"/>
    </row>
    <row r="274" spans="1:19" hidden="1" x14ac:dyDescent="0.3">
      <c r="A274" s="128" t="s">
        <v>188</v>
      </c>
      <c r="B274" s="129"/>
      <c r="C274" s="119" t="s">
        <v>297</v>
      </c>
      <c r="D274" s="36" t="s">
        <v>112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5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7"/>
        <v>0</v>
      </c>
      <c r="Q274" s="41">
        <f t="shared" si="108"/>
        <v>0</v>
      </c>
      <c r="R274" s="128" t="s">
        <v>188</v>
      </c>
      <c r="S274" s="104">
        <f>Q274+Q276</f>
        <v>10000</v>
      </c>
    </row>
    <row r="275" spans="1:19" hidden="1" x14ac:dyDescent="0.3">
      <c r="A275" s="128"/>
      <c r="B275" s="129"/>
      <c r="C275" s="119"/>
      <c r="D275" s="36"/>
      <c r="E275" s="42"/>
      <c r="F275" s="43"/>
      <c r="G275" s="43"/>
      <c r="H275" s="43"/>
      <c r="I275" s="43"/>
      <c r="J275" s="34">
        <f t="shared" si="105"/>
        <v>0</v>
      </c>
      <c r="K275" s="55"/>
      <c r="L275" s="43"/>
      <c r="M275" s="34">
        <f t="shared" si="106"/>
        <v>0</v>
      </c>
      <c r="N275" s="55"/>
      <c r="O275" s="43"/>
      <c r="P275" s="34">
        <f t="shared" si="107"/>
        <v>0</v>
      </c>
      <c r="Q275" s="35">
        <f t="shared" si="108"/>
        <v>0</v>
      </c>
      <c r="R275" s="128"/>
      <c r="S275" s="105">
        <f>Q275+Q277</f>
        <v>0</v>
      </c>
    </row>
    <row r="276" spans="1:19" x14ac:dyDescent="0.3">
      <c r="A276" s="128" t="s">
        <v>188</v>
      </c>
      <c r="B276" s="129"/>
      <c r="C276" s="119" t="s">
        <v>298</v>
      </c>
      <c r="D276" s="36" t="s">
        <v>26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5"/>
        <v>0</v>
      </c>
      <c r="K276" s="44">
        <v>10000</v>
      </c>
      <c r="L276" s="38">
        <v>0</v>
      </c>
      <c r="M276" s="40">
        <f>SUM(K276:L276)</f>
        <v>10000</v>
      </c>
      <c r="N276" s="44">
        <v>0</v>
      </c>
      <c r="O276" s="38">
        <v>0</v>
      </c>
      <c r="P276" s="40">
        <f t="shared" si="107"/>
        <v>0</v>
      </c>
      <c r="Q276" s="41">
        <f t="shared" si="108"/>
        <v>10000</v>
      </c>
      <c r="R276" s="88"/>
    </row>
    <row r="277" spans="1:19" x14ac:dyDescent="0.3">
      <c r="A277" s="128"/>
      <c r="B277" s="129"/>
      <c r="C277" s="119"/>
      <c r="D277" s="36"/>
      <c r="E277" s="42"/>
      <c r="F277" s="43"/>
      <c r="G277" s="43"/>
      <c r="H277" s="43"/>
      <c r="I277" s="43"/>
      <c r="J277" s="34">
        <f t="shared" si="105"/>
        <v>0</v>
      </c>
      <c r="K277" s="55"/>
      <c r="L277" s="43"/>
      <c r="M277" s="34">
        <f t="shared" si="106"/>
        <v>0</v>
      </c>
      <c r="N277" s="55"/>
      <c r="O277" s="43"/>
      <c r="P277" s="34">
        <f t="shared" si="107"/>
        <v>0</v>
      </c>
      <c r="Q277" s="35">
        <f t="shared" si="108"/>
        <v>0</v>
      </c>
      <c r="R277" s="88"/>
    </row>
    <row r="278" spans="1:19" x14ac:dyDescent="0.3">
      <c r="A278" s="128" t="s">
        <v>189</v>
      </c>
      <c r="B278" s="129"/>
      <c r="C278" s="119" t="s">
        <v>190</v>
      </c>
      <c r="D278" s="36" t="s">
        <v>26</v>
      </c>
      <c r="E278" s="37">
        <v>0</v>
      </c>
      <c r="F278" s="38">
        <v>0</v>
      </c>
      <c r="G278" s="38">
        <v>200</v>
      </c>
      <c r="H278" s="38">
        <v>0</v>
      </c>
      <c r="I278" s="38">
        <v>0</v>
      </c>
      <c r="J278" s="29">
        <f t="shared" si="105"/>
        <v>200</v>
      </c>
      <c r="K278" s="44">
        <v>8000</v>
      </c>
      <c r="L278" s="38">
        <v>0</v>
      </c>
      <c r="M278" s="40">
        <f>SUM(K278:L278)</f>
        <v>8000</v>
      </c>
      <c r="N278" s="44">
        <v>0</v>
      </c>
      <c r="O278" s="38">
        <v>0</v>
      </c>
      <c r="P278" s="40">
        <f t="shared" si="107"/>
        <v>0</v>
      </c>
      <c r="Q278" s="41">
        <f t="shared" si="108"/>
        <v>8200</v>
      </c>
      <c r="R278" s="88"/>
    </row>
    <row r="279" spans="1:19" x14ac:dyDescent="0.3">
      <c r="A279" s="128"/>
      <c r="B279" s="129"/>
      <c r="C279" s="119"/>
      <c r="D279" s="36"/>
      <c r="E279" s="42"/>
      <c r="F279" s="43"/>
      <c r="G279" s="43"/>
      <c r="H279" s="43"/>
      <c r="I279" s="43"/>
      <c r="J279" s="34">
        <f t="shared" si="105"/>
        <v>0</v>
      </c>
      <c r="K279" s="55"/>
      <c r="L279" s="43"/>
      <c r="M279" s="34">
        <f t="shared" si="106"/>
        <v>0</v>
      </c>
      <c r="N279" s="55"/>
      <c r="O279" s="43"/>
      <c r="P279" s="34">
        <f t="shared" si="107"/>
        <v>0</v>
      </c>
      <c r="Q279" s="35">
        <f t="shared" si="108"/>
        <v>0</v>
      </c>
      <c r="R279" s="88"/>
    </row>
    <row r="280" spans="1:19" x14ac:dyDescent="0.3">
      <c r="A280" s="128" t="s">
        <v>191</v>
      </c>
      <c r="B280" s="129"/>
      <c r="C280" s="119" t="s">
        <v>194</v>
      </c>
      <c r="D280" s="36" t="s">
        <v>112</v>
      </c>
      <c r="E280" s="37">
        <v>0</v>
      </c>
      <c r="F280" s="38">
        <v>0</v>
      </c>
      <c r="G280" s="38">
        <v>0</v>
      </c>
      <c r="H280" s="38">
        <v>0</v>
      </c>
      <c r="I280" s="38">
        <v>3279</v>
      </c>
      <c r="J280" s="29">
        <f t="shared" si="105"/>
        <v>3279</v>
      </c>
      <c r="K280" s="44">
        <v>0</v>
      </c>
      <c r="L280" s="38">
        <v>0</v>
      </c>
      <c r="M280" s="40">
        <f>SUM(K280:L280)</f>
        <v>0</v>
      </c>
      <c r="N280" s="44">
        <v>0</v>
      </c>
      <c r="O280" s="97">
        <v>15317</v>
      </c>
      <c r="P280" s="40">
        <f t="shared" si="107"/>
        <v>15317</v>
      </c>
      <c r="Q280" s="41">
        <f t="shared" si="108"/>
        <v>18596</v>
      </c>
      <c r="R280" s="128" t="s">
        <v>191</v>
      </c>
      <c r="S280" s="104">
        <f>Q280+Q282+Q284</f>
        <v>60696</v>
      </c>
    </row>
    <row r="281" spans="1:19" x14ac:dyDescent="0.3">
      <c r="A281" s="128"/>
      <c r="B281" s="129"/>
      <c r="C281" s="119"/>
      <c r="D281" s="36"/>
      <c r="E281" s="42"/>
      <c r="F281" s="43"/>
      <c r="G281" s="43"/>
      <c r="H281" s="43"/>
      <c r="I281" s="43"/>
      <c r="J281" s="34">
        <f t="shared" si="105"/>
        <v>0</v>
      </c>
      <c r="K281" s="55"/>
      <c r="L281" s="43"/>
      <c r="M281" s="34">
        <f t="shared" si="106"/>
        <v>0</v>
      </c>
      <c r="N281" s="55"/>
      <c r="O281" s="98"/>
      <c r="P281" s="34">
        <f t="shared" si="107"/>
        <v>0</v>
      </c>
      <c r="Q281" s="35">
        <f t="shared" si="108"/>
        <v>0</v>
      </c>
      <c r="R281" s="128"/>
      <c r="S281" s="105">
        <f>Q281+Q283+Q285</f>
        <v>0</v>
      </c>
    </row>
    <row r="282" spans="1:19" x14ac:dyDescent="0.3">
      <c r="A282" s="128" t="s">
        <v>191</v>
      </c>
      <c r="B282" s="129"/>
      <c r="C282" s="113" t="s">
        <v>192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97">
        <v>4030</v>
      </c>
      <c r="J282" s="29">
        <f t="shared" si="105"/>
        <v>4030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7">
        <v>16753</v>
      </c>
      <c r="P282" s="40">
        <f t="shared" si="107"/>
        <v>16753</v>
      </c>
      <c r="Q282" s="41">
        <f t="shared" si="108"/>
        <v>20783</v>
      </c>
      <c r="R282" s="88"/>
    </row>
    <row r="283" spans="1:19" x14ac:dyDescent="0.3">
      <c r="A283" s="128"/>
      <c r="B283" s="129"/>
      <c r="C283" s="114"/>
      <c r="D283" s="36"/>
      <c r="E283" s="42"/>
      <c r="F283" s="43"/>
      <c r="G283" s="43"/>
      <c r="H283" s="43"/>
      <c r="I283" s="98"/>
      <c r="J283" s="34">
        <f t="shared" si="105"/>
        <v>0</v>
      </c>
      <c r="K283" s="55"/>
      <c r="L283" s="43"/>
      <c r="M283" s="34">
        <f t="shared" si="106"/>
        <v>0</v>
      </c>
      <c r="N283" s="55"/>
      <c r="O283" s="98"/>
      <c r="P283" s="34">
        <f t="shared" si="107"/>
        <v>0</v>
      </c>
      <c r="Q283" s="35">
        <f t="shared" si="108"/>
        <v>0</v>
      </c>
      <c r="R283" s="88"/>
    </row>
    <row r="284" spans="1:19" ht="12.75" customHeight="1" x14ac:dyDescent="0.3">
      <c r="A284" s="128" t="s">
        <v>191</v>
      </c>
      <c r="B284" s="129"/>
      <c r="C284" s="113" t="s">
        <v>193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7">
        <v>4637</v>
      </c>
      <c r="J284" s="29">
        <f t="shared" si="105"/>
        <v>4637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7">
        <v>16680</v>
      </c>
      <c r="P284" s="40">
        <f t="shared" si="107"/>
        <v>16680</v>
      </c>
      <c r="Q284" s="41">
        <f t="shared" si="108"/>
        <v>21317</v>
      </c>
      <c r="R284" s="88"/>
    </row>
    <row r="285" spans="1:19" x14ac:dyDescent="0.3">
      <c r="A285" s="128"/>
      <c r="B285" s="129"/>
      <c r="C285" s="114"/>
      <c r="D285" s="36"/>
      <c r="E285" s="42"/>
      <c r="F285" s="43"/>
      <c r="G285" s="43"/>
      <c r="H285" s="43"/>
      <c r="I285" s="43"/>
      <c r="J285" s="34">
        <f t="shared" si="105"/>
        <v>0</v>
      </c>
      <c r="K285" s="55"/>
      <c r="L285" s="43"/>
      <c r="M285" s="34">
        <f t="shared" si="106"/>
        <v>0</v>
      </c>
      <c r="N285" s="55"/>
      <c r="O285" s="43"/>
      <c r="P285" s="34">
        <f t="shared" si="107"/>
        <v>0</v>
      </c>
      <c r="Q285" s="35">
        <f t="shared" si="108"/>
        <v>0</v>
      </c>
      <c r="R285" s="88"/>
    </row>
    <row r="286" spans="1:19" ht="13.8" hidden="1" customHeight="1" x14ac:dyDescent="0.3">
      <c r="A286" s="128" t="s">
        <v>191</v>
      </c>
      <c r="B286" s="129"/>
      <c r="C286" s="119" t="s">
        <v>195</v>
      </c>
      <c r="D286" s="36" t="s">
        <v>26</v>
      </c>
      <c r="E286" s="37">
        <v>0</v>
      </c>
      <c r="F286" s="38">
        <v>0</v>
      </c>
      <c r="G286" s="38">
        <v>0</v>
      </c>
      <c r="H286" s="38">
        <v>0</v>
      </c>
      <c r="I286" s="38">
        <v>0</v>
      </c>
      <c r="J286" s="29">
        <f t="shared" si="105"/>
        <v>0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38">
        <v>0</v>
      </c>
      <c r="P286" s="40">
        <f t="shared" si="107"/>
        <v>0</v>
      </c>
      <c r="Q286" s="41">
        <f t="shared" si="108"/>
        <v>0</v>
      </c>
      <c r="R286" s="88"/>
    </row>
    <row r="287" spans="1:19" ht="14.4" hidden="1" customHeight="1" x14ac:dyDescent="0.3">
      <c r="A287" s="133"/>
      <c r="B287" s="134"/>
      <c r="C287" s="135"/>
      <c r="D287" s="50"/>
      <c r="E287" s="51"/>
      <c r="F287" s="45"/>
      <c r="G287" s="45"/>
      <c r="H287" s="45"/>
      <c r="I287" s="45"/>
      <c r="J287" s="24">
        <f t="shared" si="105"/>
        <v>0</v>
      </c>
      <c r="K287" s="56"/>
      <c r="L287" s="45"/>
      <c r="M287" s="24">
        <v>0</v>
      </c>
      <c r="N287" s="56"/>
      <c r="O287" s="45"/>
      <c r="P287" s="24">
        <f t="shared" si="107"/>
        <v>0</v>
      </c>
      <c r="Q287" s="25">
        <f t="shared" si="108"/>
        <v>0</v>
      </c>
      <c r="R287" s="88"/>
    </row>
    <row r="288" spans="1:19" ht="14.4" thickBot="1" x14ac:dyDescent="0.35">
      <c r="D288" s="48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8"/>
    </row>
    <row r="289" spans="1:18" x14ac:dyDescent="0.3">
      <c r="A289" s="120" t="s">
        <v>196</v>
      </c>
      <c r="B289" s="121"/>
      <c r="C289" s="124" t="s">
        <v>197</v>
      </c>
      <c r="D289" s="126"/>
      <c r="E289" s="16">
        <f>E291+E293+E295+E297+E317+E319+E321+E343+E345+E347</f>
        <v>378651</v>
      </c>
      <c r="F289" s="17">
        <f>F291+F293+F295+F297+F317+F319+F321+F343+F345+F347</f>
        <v>135838</v>
      </c>
      <c r="G289" s="17">
        <f>G291+G293+G295+G297+G317+G319+G321+G345+G347</f>
        <v>126055</v>
      </c>
      <c r="H289" s="17">
        <f>H291+H293+H295+H297+H317+H319+H321+H345+H347+H349</f>
        <v>11141</v>
      </c>
      <c r="I289" s="17">
        <f>I291+I293+I295+I297+I317+I319+I321+I343+I345+I347</f>
        <v>0</v>
      </c>
      <c r="J289" s="19">
        <f>SUM(E289:I289)</f>
        <v>651685</v>
      </c>
      <c r="K289" s="52">
        <f>K291+K293+K295+K297+K317+K319+K321+K343+K345+K347</f>
        <v>0</v>
      </c>
      <c r="L289" s="17">
        <f>L291+L293+L295+L297+L317+L319+L321+L343+L345+L347</f>
        <v>0</v>
      </c>
      <c r="M289" s="19">
        <f>SUM(K289:L289)</f>
        <v>0</v>
      </c>
      <c r="N289" s="52">
        <f>N291+N293+N295+N297+N317+N319+N321+N343+N345+N347</f>
        <v>0</v>
      </c>
      <c r="O289" s="17">
        <f>O291+O293+O295+O297+O317+O319+O321+O343+O345+O347</f>
        <v>0</v>
      </c>
      <c r="P289" s="18">
        <f>SUM(N289:O289)</f>
        <v>0</v>
      </c>
      <c r="Q289" s="61">
        <f>P289+M289+J289</f>
        <v>651685</v>
      </c>
      <c r="R289" s="88"/>
    </row>
    <row r="290" spans="1:18" ht="14.4" thickBot="1" x14ac:dyDescent="0.35">
      <c r="A290" s="122"/>
      <c r="B290" s="123"/>
      <c r="C290" s="125"/>
      <c r="D290" s="127"/>
      <c r="E290" s="21">
        <f>E292+E294+E296+E298+E318+E320+E322+E344+E346+E348</f>
        <v>0</v>
      </c>
      <c r="F290" s="22">
        <f>F292+F294+F296+F298+F318+F320+F322+F344+F346+F348</f>
        <v>0</v>
      </c>
      <c r="G290" s="22">
        <f>G292+G294+G296+G298+G318+G320+G322+G346+G348</f>
        <v>0</v>
      </c>
      <c r="H290" s="22">
        <f>H292+H294+H296+H298+H318+H320+H322+H350+H346+H348</f>
        <v>0</v>
      </c>
      <c r="I290" s="22">
        <f>I292+I294+I296+I298+I318+I320+I322+I344+I346+I348</f>
        <v>0</v>
      </c>
      <c r="J290" s="24">
        <f>SUM(E290:I290)</f>
        <v>0</v>
      </c>
      <c r="K290" s="53">
        <f>K292+K294+K296+K298+K318+K320+K322+K344+K346+K348</f>
        <v>0</v>
      </c>
      <c r="L290" s="22">
        <f>L292+L294+L296+L298+L318+L320+L322+L344+L346+L348</f>
        <v>0</v>
      </c>
      <c r="M290" s="24">
        <f>SUM(K290:L290)</f>
        <v>0</v>
      </c>
      <c r="N290" s="53">
        <f>N292+N294+N296+N298+N318+N320+N322+N344+N346+N348</f>
        <v>0</v>
      </c>
      <c r="O290" s="22">
        <f>O292+O294+O296+O298+O318+O320+O322+O344+O346+O348+O350</f>
        <v>0</v>
      </c>
      <c r="P290" s="23">
        <f>SUM(N290:O290)</f>
        <v>0</v>
      </c>
      <c r="Q290" s="62">
        <f>P290+M290+J290</f>
        <v>0</v>
      </c>
      <c r="R290" s="88"/>
    </row>
    <row r="291" spans="1:18" x14ac:dyDescent="0.3">
      <c r="A291" s="118" t="s">
        <v>198</v>
      </c>
      <c r="B291" s="116"/>
      <c r="C291" s="114" t="s">
        <v>199</v>
      </c>
      <c r="D291" s="49" t="s">
        <v>41</v>
      </c>
      <c r="E291" s="96">
        <v>378651</v>
      </c>
      <c r="F291" s="27">
        <v>135838</v>
      </c>
      <c r="G291" s="27">
        <v>0</v>
      </c>
      <c r="H291" s="27">
        <v>0</v>
      </c>
      <c r="I291" s="27">
        <v>0</v>
      </c>
      <c r="J291" s="29">
        <f t="shared" ref="J291:J319" si="109">SUM(E291:I291)</f>
        <v>514489</v>
      </c>
      <c r="K291" s="54"/>
      <c r="L291" s="27">
        <v>0</v>
      </c>
      <c r="M291" s="29">
        <f t="shared" ref="M291:M303" si="110">SUM(K291:L291)</f>
        <v>0</v>
      </c>
      <c r="N291" s="54">
        <v>0</v>
      </c>
      <c r="O291" s="27">
        <v>0</v>
      </c>
      <c r="P291" s="28">
        <f t="shared" ref="P291:P348" si="111">SUM(N291:O291)</f>
        <v>0</v>
      </c>
      <c r="Q291" s="63">
        <f t="shared" ref="Q291:Q350" si="112">P291+M291+J291</f>
        <v>514489</v>
      </c>
      <c r="R291" s="88"/>
    </row>
    <row r="292" spans="1:18" x14ac:dyDescent="0.3">
      <c r="A292" s="128"/>
      <c r="B292" s="129"/>
      <c r="C292" s="119"/>
      <c r="D292" s="36"/>
      <c r="E292" s="42"/>
      <c r="F292" s="43"/>
      <c r="G292" s="43"/>
      <c r="H292" s="43"/>
      <c r="I292" s="43"/>
      <c r="J292" s="34">
        <f t="shared" si="109"/>
        <v>0</v>
      </c>
      <c r="K292" s="55"/>
      <c r="L292" s="43"/>
      <c r="M292" s="34">
        <f t="shared" si="110"/>
        <v>0</v>
      </c>
      <c r="N292" s="55"/>
      <c r="O292" s="43"/>
      <c r="P292" s="33">
        <f t="shared" si="111"/>
        <v>0</v>
      </c>
      <c r="Q292" s="64">
        <f t="shared" si="112"/>
        <v>0</v>
      </c>
      <c r="R292" s="88"/>
    </row>
    <row r="293" spans="1:18" x14ac:dyDescent="0.3">
      <c r="A293" s="128" t="s">
        <v>198</v>
      </c>
      <c r="B293" s="129"/>
      <c r="C293" s="119" t="s">
        <v>200</v>
      </c>
      <c r="D293" s="36"/>
      <c r="E293" s="37">
        <v>0</v>
      </c>
      <c r="F293" s="38">
        <v>0</v>
      </c>
      <c r="G293" s="38">
        <v>2000</v>
      </c>
      <c r="H293" s="38">
        <v>0</v>
      </c>
      <c r="I293" s="38">
        <v>0</v>
      </c>
      <c r="J293" s="40">
        <f t="shared" si="109"/>
        <v>2000</v>
      </c>
      <c r="K293" s="44">
        <v>0</v>
      </c>
      <c r="L293" s="38">
        <v>0</v>
      </c>
      <c r="M293" s="40">
        <f t="shared" si="110"/>
        <v>0</v>
      </c>
      <c r="N293" s="44">
        <v>0</v>
      </c>
      <c r="O293" s="38">
        <v>0</v>
      </c>
      <c r="P293" s="39">
        <f t="shared" si="111"/>
        <v>0</v>
      </c>
      <c r="Q293" s="65">
        <f t="shared" si="112"/>
        <v>2000</v>
      </c>
      <c r="R293" s="88"/>
    </row>
    <row r="294" spans="1:18" x14ac:dyDescent="0.3">
      <c r="A294" s="128"/>
      <c r="B294" s="129"/>
      <c r="C294" s="119"/>
      <c r="D294" s="36"/>
      <c r="E294" s="42"/>
      <c r="F294" s="43"/>
      <c r="G294" s="43"/>
      <c r="H294" s="43"/>
      <c r="I294" s="43"/>
      <c r="J294" s="34">
        <f t="shared" si="109"/>
        <v>0</v>
      </c>
      <c r="K294" s="55"/>
      <c r="L294" s="43"/>
      <c r="M294" s="34">
        <f t="shared" si="110"/>
        <v>0</v>
      </c>
      <c r="N294" s="55"/>
      <c r="O294" s="43"/>
      <c r="P294" s="33">
        <f t="shared" si="111"/>
        <v>0</v>
      </c>
      <c r="Q294" s="64">
        <f t="shared" si="112"/>
        <v>0</v>
      </c>
      <c r="R294" s="88"/>
    </row>
    <row r="295" spans="1:18" x14ac:dyDescent="0.3">
      <c r="A295" s="128" t="s">
        <v>198</v>
      </c>
      <c r="B295" s="129"/>
      <c r="C295" s="119" t="s">
        <v>201</v>
      </c>
      <c r="D295" s="36"/>
      <c r="E295" s="37">
        <v>0</v>
      </c>
      <c r="F295" s="38">
        <v>0</v>
      </c>
      <c r="G295" s="38">
        <v>17000</v>
      </c>
      <c r="H295" s="38">
        <v>0</v>
      </c>
      <c r="I295" s="38">
        <v>0</v>
      </c>
      <c r="J295" s="40">
        <f t="shared" si="109"/>
        <v>17000</v>
      </c>
      <c r="K295" s="44">
        <v>0</v>
      </c>
      <c r="L295" s="38">
        <v>0</v>
      </c>
      <c r="M295" s="40">
        <f t="shared" si="110"/>
        <v>0</v>
      </c>
      <c r="N295" s="44">
        <v>0</v>
      </c>
      <c r="O295" s="38">
        <v>0</v>
      </c>
      <c r="P295" s="39">
        <f t="shared" si="111"/>
        <v>0</v>
      </c>
      <c r="Q295" s="65">
        <f t="shared" si="112"/>
        <v>17000</v>
      </c>
      <c r="R295" s="88"/>
    </row>
    <row r="296" spans="1:18" x14ac:dyDescent="0.3">
      <c r="A296" s="128"/>
      <c r="B296" s="129"/>
      <c r="C296" s="119"/>
      <c r="D296" s="36"/>
      <c r="E296" s="42"/>
      <c r="F296" s="43"/>
      <c r="G296" s="43"/>
      <c r="H296" s="43"/>
      <c r="I296" s="43"/>
      <c r="J296" s="34">
        <f t="shared" si="109"/>
        <v>0</v>
      </c>
      <c r="K296" s="55"/>
      <c r="L296" s="43"/>
      <c r="M296" s="34">
        <f t="shared" si="110"/>
        <v>0</v>
      </c>
      <c r="N296" s="55"/>
      <c r="O296" s="43"/>
      <c r="P296" s="33">
        <f t="shared" si="111"/>
        <v>0</v>
      </c>
      <c r="Q296" s="64">
        <f t="shared" si="112"/>
        <v>0</v>
      </c>
      <c r="R296" s="88"/>
    </row>
    <row r="297" spans="1:18" x14ac:dyDescent="0.3">
      <c r="A297" s="128" t="s">
        <v>198</v>
      </c>
      <c r="B297" s="129"/>
      <c r="C297" s="119" t="s">
        <v>202</v>
      </c>
      <c r="D297" s="36"/>
      <c r="E297" s="37">
        <f t="shared" ref="E297:I298" si="113">E299+E301+E303+E305+E307+E309+E311+E313+E315</f>
        <v>0</v>
      </c>
      <c r="F297" s="38">
        <f t="shared" si="113"/>
        <v>0</v>
      </c>
      <c r="G297" s="38">
        <f>G299+G301+G303+G305+G307+G309+G311+G313+G315</f>
        <v>19450</v>
      </c>
      <c r="H297" s="38">
        <f t="shared" ref="H297:I297" si="114">H299+H301+H303+H305+H307+H309+H311+H313+H315</f>
        <v>0</v>
      </c>
      <c r="I297" s="38">
        <f t="shared" si="114"/>
        <v>0</v>
      </c>
      <c r="J297" s="40">
        <f t="shared" si="109"/>
        <v>19450</v>
      </c>
      <c r="K297" s="44">
        <f t="shared" ref="K297:L298" si="115">K299+K301+K303+K305+K307+K309+K311+K313+K315</f>
        <v>0</v>
      </c>
      <c r="L297" s="38">
        <f t="shared" si="115"/>
        <v>0</v>
      </c>
      <c r="M297" s="40">
        <f t="shared" si="110"/>
        <v>0</v>
      </c>
      <c r="N297" s="44">
        <f t="shared" ref="N297:O298" si="116">N299+N301+N303+N305+N307+N309+N311+N313+N315</f>
        <v>0</v>
      </c>
      <c r="O297" s="38">
        <f t="shared" si="116"/>
        <v>0</v>
      </c>
      <c r="P297" s="39">
        <f t="shared" si="111"/>
        <v>0</v>
      </c>
      <c r="Q297" s="65">
        <f t="shared" si="112"/>
        <v>19450</v>
      </c>
      <c r="R297" s="88"/>
    </row>
    <row r="298" spans="1:18" x14ac:dyDescent="0.3">
      <c r="A298" s="128"/>
      <c r="B298" s="129"/>
      <c r="C298" s="119"/>
      <c r="D298" s="36"/>
      <c r="E298" s="31">
        <f t="shared" si="113"/>
        <v>0</v>
      </c>
      <c r="F298" s="32">
        <f t="shared" si="113"/>
        <v>0</v>
      </c>
      <c r="G298" s="32">
        <f t="shared" si="113"/>
        <v>0</v>
      </c>
      <c r="H298" s="32">
        <f t="shared" si="113"/>
        <v>0</v>
      </c>
      <c r="I298" s="32">
        <f t="shared" si="113"/>
        <v>0</v>
      </c>
      <c r="J298" s="34">
        <f t="shared" si="109"/>
        <v>0</v>
      </c>
      <c r="K298" s="57">
        <f t="shared" si="115"/>
        <v>0</v>
      </c>
      <c r="L298" s="32">
        <f t="shared" si="115"/>
        <v>0</v>
      </c>
      <c r="M298" s="34">
        <f t="shared" si="110"/>
        <v>0</v>
      </c>
      <c r="N298" s="57">
        <f t="shared" si="116"/>
        <v>0</v>
      </c>
      <c r="O298" s="32">
        <f t="shared" si="116"/>
        <v>0</v>
      </c>
      <c r="P298" s="33">
        <f t="shared" si="111"/>
        <v>0</v>
      </c>
      <c r="Q298" s="64">
        <f t="shared" si="112"/>
        <v>0</v>
      </c>
      <c r="R298" s="88"/>
    </row>
    <row r="299" spans="1:18" x14ac:dyDescent="0.3">
      <c r="A299" s="128"/>
      <c r="B299" s="129" t="s">
        <v>203</v>
      </c>
      <c r="C299" s="119" t="s">
        <v>204</v>
      </c>
      <c r="D299" s="36"/>
      <c r="E299" s="37">
        <v>0</v>
      </c>
      <c r="F299" s="38">
        <v>0</v>
      </c>
      <c r="G299" s="97">
        <v>3500</v>
      </c>
      <c r="H299" s="38">
        <v>0</v>
      </c>
      <c r="I299" s="38">
        <v>0</v>
      </c>
      <c r="J299" s="40">
        <f t="shared" si="109"/>
        <v>3500</v>
      </c>
      <c r="K299" s="44">
        <v>0</v>
      </c>
      <c r="L299" s="38">
        <v>0</v>
      </c>
      <c r="M299" s="40">
        <f t="shared" si="110"/>
        <v>0</v>
      </c>
      <c r="N299" s="44">
        <v>0</v>
      </c>
      <c r="O299" s="38">
        <v>0</v>
      </c>
      <c r="P299" s="39">
        <f t="shared" si="111"/>
        <v>0</v>
      </c>
      <c r="Q299" s="65">
        <f t="shared" si="112"/>
        <v>3500</v>
      </c>
      <c r="R299" s="88"/>
    </row>
    <row r="300" spans="1:18" x14ac:dyDescent="0.3">
      <c r="A300" s="128"/>
      <c r="B300" s="129"/>
      <c r="C300" s="119"/>
      <c r="D300" s="36"/>
      <c r="E300" s="42"/>
      <c r="F300" s="43"/>
      <c r="G300" s="98"/>
      <c r="H300" s="43"/>
      <c r="I300" s="43"/>
      <c r="J300" s="34">
        <f t="shared" si="109"/>
        <v>0</v>
      </c>
      <c r="K300" s="55"/>
      <c r="L300" s="43"/>
      <c r="M300" s="34">
        <f t="shared" si="110"/>
        <v>0</v>
      </c>
      <c r="N300" s="55"/>
      <c r="O300" s="43"/>
      <c r="P300" s="33">
        <f t="shared" si="111"/>
        <v>0</v>
      </c>
      <c r="Q300" s="64">
        <f t="shared" si="112"/>
        <v>0</v>
      </c>
      <c r="R300" s="88"/>
    </row>
    <row r="301" spans="1:18" x14ac:dyDescent="0.3">
      <c r="A301" s="128"/>
      <c r="B301" s="129" t="s">
        <v>205</v>
      </c>
      <c r="C301" s="119" t="s">
        <v>206</v>
      </c>
      <c r="D301" s="36"/>
      <c r="E301" s="37">
        <v>0</v>
      </c>
      <c r="F301" s="38">
        <v>0</v>
      </c>
      <c r="G301" s="97">
        <v>50</v>
      </c>
      <c r="H301" s="38">
        <v>0</v>
      </c>
      <c r="I301" s="38">
        <v>0</v>
      </c>
      <c r="J301" s="40">
        <f t="shared" si="109"/>
        <v>50</v>
      </c>
      <c r="K301" s="44">
        <v>0</v>
      </c>
      <c r="L301" s="38">
        <v>0</v>
      </c>
      <c r="M301" s="40">
        <f t="shared" si="110"/>
        <v>0</v>
      </c>
      <c r="N301" s="44">
        <v>0</v>
      </c>
      <c r="O301" s="38">
        <v>0</v>
      </c>
      <c r="P301" s="39">
        <f t="shared" si="111"/>
        <v>0</v>
      </c>
      <c r="Q301" s="65">
        <f t="shared" si="112"/>
        <v>50</v>
      </c>
      <c r="R301" s="88"/>
    </row>
    <row r="302" spans="1:18" x14ac:dyDescent="0.3">
      <c r="A302" s="128"/>
      <c r="B302" s="129"/>
      <c r="C302" s="119"/>
      <c r="D302" s="36"/>
      <c r="E302" s="42"/>
      <c r="F302" s="43"/>
      <c r="G302" s="98"/>
      <c r="H302" s="43"/>
      <c r="I302" s="43"/>
      <c r="J302" s="34">
        <f t="shared" si="109"/>
        <v>0</v>
      </c>
      <c r="K302" s="55"/>
      <c r="L302" s="43"/>
      <c r="M302" s="34">
        <f t="shared" si="110"/>
        <v>0</v>
      </c>
      <c r="N302" s="55"/>
      <c r="O302" s="43"/>
      <c r="P302" s="33">
        <f t="shared" si="111"/>
        <v>0</v>
      </c>
      <c r="Q302" s="64">
        <f t="shared" si="112"/>
        <v>0</v>
      </c>
      <c r="R302" s="88"/>
    </row>
    <row r="303" spans="1:18" x14ac:dyDescent="0.3">
      <c r="A303" s="128"/>
      <c r="B303" s="129" t="s">
        <v>207</v>
      </c>
      <c r="C303" s="119" t="s">
        <v>208</v>
      </c>
      <c r="D303" s="36"/>
      <c r="E303" s="37">
        <v>0</v>
      </c>
      <c r="F303" s="38">
        <v>0</v>
      </c>
      <c r="G303" s="97">
        <v>3000</v>
      </c>
      <c r="H303" s="38">
        <v>0</v>
      </c>
      <c r="I303" s="38">
        <v>0</v>
      </c>
      <c r="J303" s="40">
        <f t="shared" si="109"/>
        <v>3000</v>
      </c>
      <c r="K303" s="44">
        <v>0</v>
      </c>
      <c r="L303" s="38">
        <v>0</v>
      </c>
      <c r="M303" s="40">
        <f t="shared" si="110"/>
        <v>0</v>
      </c>
      <c r="N303" s="44">
        <v>0</v>
      </c>
      <c r="O303" s="38">
        <v>0</v>
      </c>
      <c r="P303" s="39">
        <f t="shared" si="111"/>
        <v>0</v>
      </c>
      <c r="Q303" s="65">
        <f t="shared" si="112"/>
        <v>3000</v>
      </c>
      <c r="R303" s="88"/>
    </row>
    <row r="304" spans="1:18" x14ac:dyDescent="0.3">
      <c r="A304" s="128"/>
      <c r="B304" s="129"/>
      <c r="C304" s="119"/>
      <c r="D304" s="36"/>
      <c r="E304" s="42"/>
      <c r="F304" s="43"/>
      <c r="G304" s="98"/>
      <c r="H304" s="43"/>
      <c r="I304" s="43"/>
      <c r="J304" s="34">
        <f t="shared" si="109"/>
        <v>0</v>
      </c>
      <c r="K304" s="55"/>
      <c r="L304" s="43"/>
      <c r="M304" s="34">
        <f t="shared" ref="M304:M348" si="117">SUM(K304:L304)</f>
        <v>0</v>
      </c>
      <c r="N304" s="55"/>
      <c r="O304" s="43"/>
      <c r="P304" s="33">
        <f t="shared" si="111"/>
        <v>0</v>
      </c>
      <c r="Q304" s="64">
        <f t="shared" si="112"/>
        <v>0</v>
      </c>
      <c r="R304" s="88"/>
    </row>
    <row r="305" spans="1:18" x14ac:dyDescent="0.3">
      <c r="A305" s="128"/>
      <c r="B305" s="129" t="s">
        <v>209</v>
      </c>
      <c r="C305" s="119" t="s">
        <v>210</v>
      </c>
      <c r="D305" s="36"/>
      <c r="E305" s="37">
        <v>0</v>
      </c>
      <c r="F305" s="38">
        <v>0</v>
      </c>
      <c r="G305" s="97">
        <v>500</v>
      </c>
      <c r="H305" s="38">
        <v>0</v>
      </c>
      <c r="I305" s="38">
        <v>0</v>
      </c>
      <c r="J305" s="40">
        <f t="shared" si="109"/>
        <v>500</v>
      </c>
      <c r="K305" s="44">
        <v>0</v>
      </c>
      <c r="L305" s="38">
        <v>0</v>
      </c>
      <c r="M305" s="40">
        <f t="shared" si="117"/>
        <v>0</v>
      </c>
      <c r="N305" s="44">
        <v>0</v>
      </c>
      <c r="O305" s="38">
        <v>0</v>
      </c>
      <c r="P305" s="39">
        <f t="shared" si="111"/>
        <v>0</v>
      </c>
      <c r="Q305" s="65">
        <f t="shared" si="112"/>
        <v>500</v>
      </c>
      <c r="R305" s="88"/>
    </row>
    <row r="306" spans="1:18" x14ac:dyDescent="0.3">
      <c r="A306" s="128"/>
      <c r="B306" s="129"/>
      <c r="C306" s="119"/>
      <c r="D306" s="36"/>
      <c r="E306" s="42"/>
      <c r="F306" s="43"/>
      <c r="G306" s="98"/>
      <c r="H306" s="43"/>
      <c r="I306" s="43"/>
      <c r="J306" s="34">
        <f t="shared" si="109"/>
        <v>0</v>
      </c>
      <c r="K306" s="55"/>
      <c r="L306" s="43"/>
      <c r="M306" s="34">
        <f t="shared" si="117"/>
        <v>0</v>
      </c>
      <c r="N306" s="55"/>
      <c r="O306" s="43"/>
      <c r="P306" s="33">
        <f t="shared" si="111"/>
        <v>0</v>
      </c>
      <c r="Q306" s="64">
        <f t="shared" si="112"/>
        <v>0</v>
      </c>
      <c r="R306" s="88"/>
    </row>
    <row r="307" spans="1:18" x14ac:dyDescent="0.3">
      <c r="A307" s="128"/>
      <c r="B307" s="129" t="s">
        <v>211</v>
      </c>
      <c r="C307" s="119" t="s">
        <v>212</v>
      </c>
      <c r="D307" s="36"/>
      <c r="E307" s="37">
        <v>0</v>
      </c>
      <c r="F307" s="38">
        <v>0</v>
      </c>
      <c r="G307" s="97">
        <v>8000</v>
      </c>
      <c r="H307" s="38">
        <v>0</v>
      </c>
      <c r="I307" s="38">
        <v>0</v>
      </c>
      <c r="J307" s="40">
        <f t="shared" si="109"/>
        <v>8000</v>
      </c>
      <c r="K307" s="44">
        <v>0</v>
      </c>
      <c r="L307" s="38">
        <v>0</v>
      </c>
      <c r="M307" s="40">
        <f t="shared" si="117"/>
        <v>0</v>
      </c>
      <c r="N307" s="44">
        <v>0</v>
      </c>
      <c r="O307" s="38">
        <v>0</v>
      </c>
      <c r="P307" s="39">
        <f t="shared" si="111"/>
        <v>0</v>
      </c>
      <c r="Q307" s="65">
        <f t="shared" si="112"/>
        <v>8000</v>
      </c>
      <c r="R307" s="88"/>
    </row>
    <row r="308" spans="1:18" x14ac:dyDescent="0.3">
      <c r="A308" s="128"/>
      <c r="B308" s="129"/>
      <c r="C308" s="119"/>
      <c r="D308" s="36"/>
      <c r="E308" s="42"/>
      <c r="F308" s="43"/>
      <c r="G308" s="98"/>
      <c r="H308" s="43"/>
      <c r="I308" s="43"/>
      <c r="J308" s="34">
        <f t="shared" si="109"/>
        <v>0</v>
      </c>
      <c r="K308" s="55"/>
      <c r="L308" s="43"/>
      <c r="M308" s="34">
        <f t="shared" si="117"/>
        <v>0</v>
      </c>
      <c r="N308" s="55"/>
      <c r="O308" s="43"/>
      <c r="P308" s="33">
        <f t="shared" si="111"/>
        <v>0</v>
      </c>
      <c r="Q308" s="64">
        <f t="shared" si="112"/>
        <v>0</v>
      </c>
      <c r="R308" s="88"/>
    </row>
    <row r="309" spans="1:18" x14ac:dyDescent="0.3">
      <c r="A309" s="128"/>
      <c r="B309" s="129" t="s">
        <v>213</v>
      </c>
      <c r="C309" s="119" t="s">
        <v>214</v>
      </c>
      <c r="D309" s="36"/>
      <c r="E309" s="37">
        <v>0</v>
      </c>
      <c r="F309" s="38">
        <v>0</v>
      </c>
      <c r="G309" s="97">
        <v>800</v>
      </c>
      <c r="H309" s="38">
        <v>0</v>
      </c>
      <c r="I309" s="38">
        <v>0</v>
      </c>
      <c r="J309" s="40">
        <f t="shared" si="109"/>
        <v>800</v>
      </c>
      <c r="K309" s="44">
        <v>0</v>
      </c>
      <c r="L309" s="38">
        <v>0</v>
      </c>
      <c r="M309" s="40">
        <f t="shared" si="117"/>
        <v>0</v>
      </c>
      <c r="N309" s="44">
        <v>0</v>
      </c>
      <c r="O309" s="38">
        <v>0</v>
      </c>
      <c r="P309" s="39">
        <f t="shared" si="111"/>
        <v>0</v>
      </c>
      <c r="Q309" s="65">
        <f t="shared" si="112"/>
        <v>800</v>
      </c>
      <c r="R309" s="88"/>
    </row>
    <row r="310" spans="1:18" x14ac:dyDescent="0.3">
      <c r="A310" s="128"/>
      <c r="B310" s="129"/>
      <c r="C310" s="119"/>
      <c r="D310" s="36"/>
      <c r="E310" s="42"/>
      <c r="F310" s="43"/>
      <c r="G310" s="98"/>
      <c r="H310" s="43"/>
      <c r="I310" s="43"/>
      <c r="J310" s="34">
        <f t="shared" si="109"/>
        <v>0</v>
      </c>
      <c r="K310" s="55"/>
      <c r="L310" s="43"/>
      <c r="M310" s="34">
        <f t="shared" si="117"/>
        <v>0</v>
      </c>
      <c r="N310" s="55"/>
      <c r="O310" s="43"/>
      <c r="P310" s="33">
        <f t="shared" si="111"/>
        <v>0</v>
      </c>
      <c r="Q310" s="64">
        <f t="shared" si="112"/>
        <v>0</v>
      </c>
      <c r="R310" s="88"/>
    </row>
    <row r="311" spans="1:18" x14ac:dyDescent="0.3">
      <c r="A311" s="128"/>
      <c r="B311" s="129" t="s">
        <v>215</v>
      </c>
      <c r="C311" s="119" t="s">
        <v>216</v>
      </c>
      <c r="D311" s="36"/>
      <c r="E311" s="37">
        <v>0</v>
      </c>
      <c r="F311" s="38">
        <v>0</v>
      </c>
      <c r="G311" s="97">
        <v>500</v>
      </c>
      <c r="H311" s="38">
        <v>0</v>
      </c>
      <c r="I311" s="38">
        <v>0</v>
      </c>
      <c r="J311" s="40">
        <f t="shared" si="109"/>
        <v>500</v>
      </c>
      <c r="K311" s="44">
        <v>0</v>
      </c>
      <c r="L311" s="38">
        <v>0</v>
      </c>
      <c r="M311" s="40">
        <f t="shared" si="117"/>
        <v>0</v>
      </c>
      <c r="N311" s="44">
        <v>0</v>
      </c>
      <c r="O311" s="38">
        <v>0</v>
      </c>
      <c r="P311" s="39">
        <f t="shared" si="111"/>
        <v>0</v>
      </c>
      <c r="Q311" s="65">
        <f t="shared" si="112"/>
        <v>500</v>
      </c>
      <c r="R311" s="88"/>
    </row>
    <row r="312" spans="1:18" x14ac:dyDescent="0.3">
      <c r="A312" s="128"/>
      <c r="B312" s="129"/>
      <c r="C312" s="119"/>
      <c r="D312" s="36"/>
      <c r="E312" s="42"/>
      <c r="F312" s="43"/>
      <c r="G312" s="98"/>
      <c r="H312" s="43"/>
      <c r="I312" s="43"/>
      <c r="J312" s="34">
        <f t="shared" si="109"/>
        <v>0</v>
      </c>
      <c r="K312" s="55"/>
      <c r="L312" s="43"/>
      <c r="M312" s="34">
        <f t="shared" si="117"/>
        <v>0</v>
      </c>
      <c r="N312" s="55"/>
      <c r="O312" s="43"/>
      <c r="P312" s="33">
        <f t="shared" si="111"/>
        <v>0</v>
      </c>
      <c r="Q312" s="64">
        <f t="shared" si="112"/>
        <v>0</v>
      </c>
      <c r="R312" s="88"/>
    </row>
    <row r="313" spans="1:18" x14ac:dyDescent="0.3">
      <c r="A313" s="128"/>
      <c r="B313" s="129" t="s">
        <v>217</v>
      </c>
      <c r="C313" s="119" t="s">
        <v>325</v>
      </c>
      <c r="D313" s="36"/>
      <c r="E313" s="37">
        <v>0</v>
      </c>
      <c r="F313" s="38">
        <v>0</v>
      </c>
      <c r="G313" s="97">
        <v>2500</v>
      </c>
      <c r="H313" s="38">
        <v>0</v>
      </c>
      <c r="I313" s="38">
        <v>0</v>
      </c>
      <c r="J313" s="40">
        <f t="shared" ref="J313:J314" si="118">SUM(E313:I313)</f>
        <v>2500</v>
      </c>
      <c r="K313" s="44">
        <v>0</v>
      </c>
      <c r="L313" s="38">
        <v>0</v>
      </c>
      <c r="M313" s="40">
        <f t="shared" ref="M313:M314" si="119">SUM(K313:L313)</f>
        <v>0</v>
      </c>
      <c r="N313" s="44">
        <v>0</v>
      </c>
      <c r="O313" s="38">
        <v>0</v>
      </c>
      <c r="P313" s="39">
        <f t="shared" ref="P313:P314" si="120">SUM(N313:O313)</f>
        <v>0</v>
      </c>
      <c r="Q313" s="65">
        <f t="shared" si="112"/>
        <v>2500</v>
      </c>
      <c r="R313" s="88"/>
    </row>
    <row r="314" spans="1:18" x14ac:dyDescent="0.3">
      <c r="A314" s="128"/>
      <c r="B314" s="129"/>
      <c r="C314" s="119"/>
      <c r="D314" s="36"/>
      <c r="E314" s="42"/>
      <c r="F314" s="43"/>
      <c r="G314" s="43"/>
      <c r="H314" s="43"/>
      <c r="I314" s="43"/>
      <c r="J314" s="34">
        <f t="shared" si="118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20"/>
        <v>0</v>
      </c>
      <c r="Q314" s="64">
        <f t="shared" si="112"/>
        <v>0</v>
      </c>
      <c r="R314" s="88"/>
    </row>
    <row r="315" spans="1:18" x14ac:dyDescent="0.3">
      <c r="A315" s="128"/>
      <c r="B315" s="129" t="s">
        <v>217</v>
      </c>
      <c r="C315" s="119" t="s">
        <v>326</v>
      </c>
      <c r="D315" s="36"/>
      <c r="E315" s="37">
        <v>0</v>
      </c>
      <c r="F315" s="38">
        <v>0</v>
      </c>
      <c r="G315" s="97">
        <v>600</v>
      </c>
      <c r="H315" s="38">
        <v>0</v>
      </c>
      <c r="I315" s="38">
        <v>0</v>
      </c>
      <c r="J315" s="40">
        <f t="shared" si="109"/>
        <v>600</v>
      </c>
      <c r="K315" s="44">
        <v>0</v>
      </c>
      <c r="L315" s="38">
        <v>0</v>
      </c>
      <c r="M315" s="40">
        <f t="shared" si="117"/>
        <v>0</v>
      </c>
      <c r="N315" s="44">
        <v>0</v>
      </c>
      <c r="O315" s="38">
        <v>0</v>
      </c>
      <c r="P315" s="39">
        <f t="shared" si="111"/>
        <v>0</v>
      </c>
      <c r="Q315" s="65">
        <f t="shared" si="112"/>
        <v>600</v>
      </c>
      <c r="R315" s="88"/>
    </row>
    <row r="316" spans="1:18" x14ac:dyDescent="0.3">
      <c r="A316" s="128"/>
      <c r="B316" s="129"/>
      <c r="C316" s="119"/>
      <c r="D316" s="36"/>
      <c r="E316" s="42"/>
      <c r="F316" s="43"/>
      <c r="G316" s="43"/>
      <c r="H316" s="43"/>
      <c r="I316" s="43"/>
      <c r="J316" s="34">
        <f t="shared" si="109"/>
        <v>0</v>
      </c>
      <c r="K316" s="55"/>
      <c r="L316" s="43"/>
      <c r="M316" s="34">
        <f t="shared" si="117"/>
        <v>0</v>
      </c>
      <c r="N316" s="55"/>
      <c r="O316" s="43"/>
      <c r="P316" s="33">
        <f t="shared" si="111"/>
        <v>0</v>
      </c>
      <c r="Q316" s="64">
        <f t="shared" si="112"/>
        <v>0</v>
      </c>
      <c r="R316" s="88"/>
    </row>
    <row r="317" spans="1:18" x14ac:dyDescent="0.3">
      <c r="A317" s="128" t="s">
        <v>198</v>
      </c>
      <c r="B317" s="115"/>
      <c r="C317" s="113" t="s">
        <v>218</v>
      </c>
      <c r="D317" s="36"/>
      <c r="E317" s="37">
        <v>0</v>
      </c>
      <c r="F317" s="38">
        <v>0</v>
      </c>
      <c r="G317" s="97">
        <v>20800</v>
      </c>
      <c r="H317" s="38">
        <v>0</v>
      </c>
      <c r="I317" s="38">
        <v>0</v>
      </c>
      <c r="J317" s="40">
        <f t="shared" si="109"/>
        <v>20800</v>
      </c>
      <c r="K317" s="44">
        <v>0</v>
      </c>
      <c r="L317" s="38">
        <v>0</v>
      </c>
      <c r="M317" s="40">
        <f t="shared" si="117"/>
        <v>0</v>
      </c>
      <c r="N317" s="44">
        <v>0</v>
      </c>
      <c r="O317" s="38">
        <v>0</v>
      </c>
      <c r="P317" s="39">
        <f t="shared" si="111"/>
        <v>0</v>
      </c>
      <c r="Q317" s="65">
        <f t="shared" si="112"/>
        <v>20800</v>
      </c>
      <c r="R317" s="88"/>
    </row>
    <row r="318" spans="1:18" x14ac:dyDescent="0.3">
      <c r="A318" s="128"/>
      <c r="B318" s="116"/>
      <c r="C318" s="114"/>
      <c r="D318" s="36"/>
      <c r="E318" s="42"/>
      <c r="F318" s="43"/>
      <c r="G318" s="98"/>
      <c r="H318" s="43"/>
      <c r="I318" s="43"/>
      <c r="J318" s="34">
        <f t="shared" si="109"/>
        <v>0</v>
      </c>
      <c r="K318" s="55"/>
      <c r="L318" s="43"/>
      <c r="M318" s="34">
        <f t="shared" si="117"/>
        <v>0</v>
      </c>
      <c r="N318" s="55"/>
      <c r="O318" s="43"/>
      <c r="P318" s="33">
        <f t="shared" si="111"/>
        <v>0</v>
      </c>
      <c r="Q318" s="64">
        <f t="shared" si="112"/>
        <v>0</v>
      </c>
      <c r="R318" s="88"/>
    </row>
    <row r="319" spans="1:18" x14ac:dyDescent="0.3">
      <c r="A319" s="128" t="s">
        <v>198</v>
      </c>
      <c r="B319" s="115"/>
      <c r="C319" s="113" t="s">
        <v>219</v>
      </c>
      <c r="D319" s="36"/>
      <c r="E319" s="37">
        <v>0</v>
      </c>
      <c r="F319" s="38">
        <v>0</v>
      </c>
      <c r="G319" s="97">
        <v>2000</v>
      </c>
      <c r="H319" s="38">
        <v>0</v>
      </c>
      <c r="I319" s="38">
        <v>0</v>
      </c>
      <c r="J319" s="40">
        <f t="shared" si="109"/>
        <v>2000</v>
      </c>
      <c r="K319" s="44">
        <v>0</v>
      </c>
      <c r="L319" s="38">
        <v>0</v>
      </c>
      <c r="M319" s="40">
        <f t="shared" si="117"/>
        <v>0</v>
      </c>
      <c r="N319" s="44">
        <v>0</v>
      </c>
      <c r="O319" s="38">
        <v>0</v>
      </c>
      <c r="P319" s="39">
        <f t="shared" si="111"/>
        <v>0</v>
      </c>
      <c r="Q319" s="65">
        <f t="shared" si="112"/>
        <v>2000</v>
      </c>
      <c r="R319" s="88"/>
    </row>
    <row r="320" spans="1:18" x14ac:dyDescent="0.3">
      <c r="A320" s="128"/>
      <c r="B320" s="116"/>
      <c r="C320" s="114"/>
      <c r="D320" s="36"/>
      <c r="E320" s="42"/>
      <c r="F320" s="43"/>
      <c r="G320" s="43"/>
      <c r="H320" s="43"/>
      <c r="I320" s="43"/>
      <c r="J320" s="34">
        <f t="shared" ref="J320:J348" si="121">SUM(E320:I320)</f>
        <v>0</v>
      </c>
      <c r="K320" s="55"/>
      <c r="L320" s="43"/>
      <c r="M320" s="34">
        <f t="shared" si="117"/>
        <v>0</v>
      </c>
      <c r="N320" s="55"/>
      <c r="O320" s="43"/>
      <c r="P320" s="33">
        <f t="shared" si="111"/>
        <v>0</v>
      </c>
      <c r="Q320" s="64">
        <f t="shared" si="112"/>
        <v>0</v>
      </c>
      <c r="R320" s="88"/>
    </row>
    <row r="321" spans="1:18" x14ac:dyDescent="0.3">
      <c r="A321" s="128" t="s">
        <v>198</v>
      </c>
      <c r="B321" s="129"/>
      <c r="C321" s="119" t="s">
        <v>220</v>
      </c>
      <c r="D321" s="36"/>
      <c r="E321" s="37">
        <f t="shared" ref="E321:I322" si="122">E323+E325+E327+E329+E331+E333+E335+E337+E339+E341+E343</f>
        <v>0</v>
      </c>
      <c r="F321" s="38">
        <f t="shared" si="122"/>
        <v>0</v>
      </c>
      <c r="G321" s="38">
        <f>G323+G325+G327+G329+G331+G333+G335+G337+G339+G341+G343</f>
        <v>64805</v>
      </c>
      <c r="H321" s="38">
        <f t="shared" ref="H321:I321" si="123">H323+H325+H327+H329+H331+H333+H335+H337+H339+H341+H343</f>
        <v>0</v>
      </c>
      <c r="I321" s="38">
        <f t="shared" si="123"/>
        <v>0</v>
      </c>
      <c r="J321" s="40">
        <f t="shared" si="121"/>
        <v>64805</v>
      </c>
      <c r="K321" s="44">
        <f t="shared" ref="K321:L322" si="124">K323+K325+K327+K329+K331+K333+K335+K337+K339+K341+K343</f>
        <v>0</v>
      </c>
      <c r="L321" s="38">
        <f t="shared" si="124"/>
        <v>0</v>
      </c>
      <c r="M321" s="40">
        <f t="shared" si="117"/>
        <v>0</v>
      </c>
      <c r="N321" s="44">
        <f t="shared" ref="N321:O322" si="125">N323+N325+N327+N329+N331+N333+N335+N337+N339+N341+N343</f>
        <v>0</v>
      </c>
      <c r="O321" s="38">
        <f t="shared" si="125"/>
        <v>0</v>
      </c>
      <c r="P321" s="39">
        <f t="shared" si="111"/>
        <v>0</v>
      </c>
      <c r="Q321" s="65">
        <f t="shared" si="112"/>
        <v>64805</v>
      </c>
      <c r="R321" s="88"/>
    </row>
    <row r="322" spans="1:18" x14ac:dyDescent="0.3">
      <c r="A322" s="128"/>
      <c r="B322" s="129"/>
      <c r="C322" s="119"/>
      <c r="D322" s="36"/>
      <c r="E322" s="31">
        <f t="shared" si="122"/>
        <v>0</v>
      </c>
      <c r="F322" s="32">
        <f t="shared" si="122"/>
        <v>0</v>
      </c>
      <c r="G322" s="32">
        <f t="shared" si="122"/>
        <v>0</v>
      </c>
      <c r="H322" s="32">
        <f t="shared" si="122"/>
        <v>0</v>
      </c>
      <c r="I322" s="32">
        <f t="shared" si="122"/>
        <v>0</v>
      </c>
      <c r="J322" s="34">
        <f t="shared" si="121"/>
        <v>0</v>
      </c>
      <c r="K322" s="57">
        <f t="shared" si="124"/>
        <v>0</v>
      </c>
      <c r="L322" s="32">
        <f t="shared" si="124"/>
        <v>0</v>
      </c>
      <c r="M322" s="34">
        <f t="shared" si="117"/>
        <v>0</v>
      </c>
      <c r="N322" s="57">
        <f t="shared" si="125"/>
        <v>0</v>
      </c>
      <c r="O322" s="32">
        <f t="shared" si="125"/>
        <v>0</v>
      </c>
      <c r="P322" s="33">
        <f t="shared" si="111"/>
        <v>0</v>
      </c>
      <c r="Q322" s="64">
        <f t="shared" si="112"/>
        <v>0</v>
      </c>
      <c r="R322" s="88"/>
    </row>
    <row r="323" spans="1:18" x14ac:dyDescent="0.3">
      <c r="A323" s="128"/>
      <c r="B323" s="129" t="s">
        <v>221</v>
      </c>
      <c r="C323" s="119" t="s">
        <v>222</v>
      </c>
      <c r="D323" s="36"/>
      <c r="E323" s="37">
        <v>0</v>
      </c>
      <c r="F323" s="38">
        <v>0</v>
      </c>
      <c r="G323" s="97">
        <v>2500</v>
      </c>
      <c r="H323" s="38">
        <v>0</v>
      </c>
      <c r="I323" s="38">
        <v>0</v>
      </c>
      <c r="J323" s="40">
        <f t="shared" si="121"/>
        <v>2500</v>
      </c>
      <c r="K323" s="44">
        <v>0</v>
      </c>
      <c r="L323" s="38">
        <v>0</v>
      </c>
      <c r="M323" s="40">
        <f t="shared" si="117"/>
        <v>0</v>
      </c>
      <c r="N323" s="44">
        <v>0</v>
      </c>
      <c r="O323" s="38">
        <v>0</v>
      </c>
      <c r="P323" s="39">
        <f t="shared" si="111"/>
        <v>0</v>
      </c>
      <c r="Q323" s="65">
        <f t="shared" si="112"/>
        <v>2500</v>
      </c>
      <c r="R323" s="88"/>
    </row>
    <row r="324" spans="1:18" x14ac:dyDescent="0.3">
      <c r="A324" s="128"/>
      <c r="B324" s="129"/>
      <c r="C324" s="119"/>
      <c r="D324" s="36"/>
      <c r="E324" s="42"/>
      <c r="F324" s="43"/>
      <c r="G324" s="98"/>
      <c r="H324" s="43"/>
      <c r="I324" s="43"/>
      <c r="J324" s="34">
        <f t="shared" si="121"/>
        <v>0</v>
      </c>
      <c r="K324" s="55"/>
      <c r="L324" s="43"/>
      <c r="M324" s="34">
        <f t="shared" si="117"/>
        <v>0</v>
      </c>
      <c r="N324" s="55"/>
      <c r="O324" s="43"/>
      <c r="P324" s="33">
        <f t="shared" si="111"/>
        <v>0</v>
      </c>
      <c r="Q324" s="64">
        <f t="shared" si="112"/>
        <v>0</v>
      </c>
      <c r="R324" s="88"/>
    </row>
    <row r="325" spans="1:18" x14ac:dyDescent="0.3">
      <c r="A325" s="128"/>
      <c r="B325" s="129" t="s">
        <v>223</v>
      </c>
      <c r="C325" s="119" t="s">
        <v>224</v>
      </c>
      <c r="D325" s="36"/>
      <c r="E325" s="37">
        <v>0</v>
      </c>
      <c r="F325" s="38">
        <v>0</v>
      </c>
      <c r="G325" s="97">
        <v>6500</v>
      </c>
      <c r="H325" s="38">
        <v>0</v>
      </c>
      <c r="I325" s="38">
        <v>0</v>
      </c>
      <c r="J325" s="40">
        <f t="shared" si="121"/>
        <v>6500</v>
      </c>
      <c r="K325" s="44">
        <v>0</v>
      </c>
      <c r="L325" s="38">
        <v>0</v>
      </c>
      <c r="M325" s="40">
        <f t="shared" si="117"/>
        <v>0</v>
      </c>
      <c r="N325" s="44">
        <v>0</v>
      </c>
      <c r="O325" s="38">
        <v>0</v>
      </c>
      <c r="P325" s="39">
        <f t="shared" si="111"/>
        <v>0</v>
      </c>
      <c r="Q325" s="65">
        <f t="shared" si="112"/>
        <v>6500</v>
      </c>
      <c r="R325" s="88"/>
    </row>
    <row r="326" spans="1:18" x14ac:dyDescent="0.3">
      <c r="A326" s="128"/>
      <c r="B326" s="129"/>
      <c r="C326" s="119"/>
      <c r="D326" s="36"/>
      <c r="E326" s="42"/>
      <c r="F326" s="43"/>
      <c r="G326" s="98"/>
      <c r="H326" s="43"/>
      <c r="I326" s="43"/>
      <c r="J326" s="34">
        <f t="shared" si="121"/>
        <v>0</v>
      </c>
      <c r="K326" s="55"/>
      <c r="L326" s="43"/>
      <c r="M326" s="34">
        <f t="shared" si="117"/>
        <v>0</v>
      </c>
      <c r="N326" s="55"/>
      <c r="O326" s="43"/>
      <c r="P326" s="33">
        <f t="shared" si="111"/>
        <v>0</v>
      </c>
      <c r="Q326" s="64">
        <f t="shared" si="112"/>
        <v>0</v>
      </c>
      <c r="R326" s="88"/>
    </row>
    <row r="327" spans="1:18" x14ac:dyDescent="0.3">
      <c r="A327" s="128"/>
      <c r="B327" s="129" t="s">
        <v>225</v>
      </c>
      <c r="C327" s="119" t="s">
        <v>226</v>
      </c>
      <c r="D327" s="36"/>
      <c r="E327" s="37">
        <v>0</v>
      </c>
      <c r="F327" s="38">
        <v>0</v>
      </c>
      <c r="G327" s="97">
        <v>5000</v>
      </c>
      <c r="H327" s="38">
        <v>0</v>
      </c>
      <c r="I327" s="38">
        <v>0</v>
      </c>
      <c r="J327" s="40">
        <f t="shared" si="121"/>
        <v>5000</v>
      </c>
      <c r="K327" s="44">
        <v>0</v>
      </c>
      <c r="L327" s="38">
        <v>0</v>
      </c>
      <c r="M327" s="40">
        <f t="shared" si="117"/>
        <v>0</v>
      </c>
      <c r="N327" s="44">
        <v>0</v>
      </c>
      <c r="O327" s="38">
        <v>0</v>
      </c>
      <c r="P327" s="39">
        <f t="shared" si="111"/>
        <v>0</v>
      </c>
      <c r="Q327" s="65">
        <f t="shared" si="112"/>
        <v>5000</v>
      </c>
      <c r="R327" s="88"/>
    </row>
    <row r="328" spans="1:18" x14ac:dyDescent="0.3">
      <c r="A328" s="128"/>
      <c r="B328" s="129"/>
      <c r="C328" s="119"/>
      <c r="D328" s="36"/>
      <c r="E328" s="42"/>
      <c r="F328" s="43"/>
      <c r="G328" s="98"/>
      <c r="H328" s="43"/>
      <c r="I328" s="43"/>
      <c r="J328" s="34">
        <f t="shared" si="121"/>
        <v>0</v>
      </c>
      <c r="K328" s="55"/>
      <c r="L328" s="43"/>
      <c r="M328" s="34">
        <f t="shared" si="117"/>
        <v>0</v>
      </c>
      <c r="N328" s="55"/>
      <c r="O328" s="43"/>
      <c r="P328" s="33">
        <f t="shared" si="111"/>
        <v>0</v>
      </c>
      <c r="Q328" s="64">
        <f t="shared" si="112"/>
        <v>0</v>
      </c>
      <c r="R328" s="88"/>
    </row>
    <row r="329" spans="1:18" x14ac:dyDescent="0.3">
      <c r="A329" s="128"/>
      <c r="B329" s="129" t="s">
        <v>227</v>
      </c>
      <c r="C329" s="119" t="s">
        <v>228</v>
      </c>
      <c r="D329" s="36"/>
      <c r="E329" s="37">
        <v>0</v>
      </c>
      <c r="F329" s="38">
        <v>0</v>
      </c>
      <c r="G329" s="97">
        <v>510</v>
      </c>
      <c r="H329" s="38">
        <v>0</v>
      </c>
      <c r="I329" s="38">
        <v>0</v>
      </c>
      <c r="J329" s="40">
        <f t="shared" si="121"/>
        <v>510</v>
      </c>
      <c r="K329" s="44">
        <v>0</v>
      </c>
      <c r="L329" s="38">
        <v>0</v>
      </c>
      <c r="M329" s="40">
        <f t="shared" si="117"/>
        <v>0</v>
      </c>
      <c r="N329" s="44">
        <v>0</v>
      </c>
      <c r="O329" s="38">
        <v>0</v>
      </c>
      <c r="P329" s="39">
        <f t="shared" si="111"/>
        <v>0</v>
      </c>
      <c r="Q329" s="65">
        <f t="shared" si="112"/>
        <v>510</v>
      </c>
      <c r="R329" s="88"/>
    </row>
    <row r="330" spans="1:18" x14ac:dyDescent="0.3">
      <c r="A330" s="128"/>
      <c r="B330" s="129"/>
      <c r="C330" s="119"/>
      <c r="D330" s="36"/>
      <c r="E330" s="42"/>
      <c r="F330" s="43"/>
      <c r="G330" s="98"/>
      <c r="H330" s="43"/>
      <c r="I330" s="43"/>
      <c r="J330" s="34">
        <f t="shared" si="121"/>
        <v>0</v>
      </c>
      <c r="K330" s="55"/>
      <c r="L330" s="43"/>
      <c r="M330" s="34">
        <f t="shared" si="117"/>
        <v>0</v>
      </c>
      <c r="N330" s="55"/>
      <c r="O330" s="43"/>
      <c r="P330" s="33">
        <f t="shared" si="111"/>
        <v>0</v>
      </c>
      <c r="Q330" s="64">
        <f t="shared" si="112"/>
        <v>0</v>
      </c>
      <c r="R330" s="88"/>
    </row>
    <row r="331" spans="1:18" x14ac:dyDescent="0.3">
      <c r="A331" s="128"/>
      <c r="B331" s="129" t="s">
        <v>229</v>
      </c>
      <c r="C331" s="119" t="s">
        <v>230</v>
      </c>
      <c r="D331" s="36"/>
      <c r="E331" s="37">
        <v>0</v>
      </c>
      <c r="F331" s="38">
        <v>0</v>
      </c>
      <c r="G331" s="97">
        <v>3000</v>
      </c>
      <c r="H331" s="38">
        <v>0</v>
      </c>
      <c r="I331" s="38">
        <v>0</v>
      </c>
      <c r="J331" s="40">
        <f t="shared" si="121"/>
        <v>3000</v>
      </c>
      <c r="K331" s="44">
        <v>0</v>
      </c>
      <c r="L331" s="38">
        <v>0</v>
      </c>
      <c r="M331" s="40">
        <f t="shared" si="117"/>
        <v>0</v>
      </c>
      <c r="N331" s="44">
        <v>0</v>
      </c>
      <c r="O331" s="38">
        <v>0</v>
      </c>
      <c r="P331" s="39">
        <f t="shared" si="111"/>
        <v>0</v>
      </c>
      <c r="Q331" s="65">
        <f t="shared" si="112"/>
        <v>3000</v>
      </c>
      <c r="R331" s="88"/>
    </row>
    <row r="332" spans="1:18" x14ac:dyDescent="0.3">
      <c r="A332" s="128"/>
      <c r="B332" s="129"/>
      <c r="C332" s="119"/>
      <c r="D332" s="36"/>
      <c r="E332" s="42"/>
      <c r="F332" s="43"/>
      <c r="G332" s="98"/>
      <c r="H332" s="43"/>
      <c r="I332" s="43"/>
      <c r="J332" s="34">
        <f t="shared" si="121"/>
        <v>0</v>
      </c>
      <c r="K332" s="55"/>
      <c r="L332" s="43"/>
      <c r="M332" s="34">
        <f t="shared" si="117"/>
        <v>0</v>
      </c>
      <c r="N332" s="55"/>
      <c r="O332" s="43"/>
      <c r="P332" s="33">
        <f t="shared" si="111"/>
        <v>0</v>
      </c>
      <c r="Q332" s="64">
        <f t="shared" si="112"/>
        <v>0</v>
      </c>
      <c r="R332" s="88"/>
    </row>
    <row r="333" spans="1:18" x14ac:dyDescent="0.3">
      <c r="A333" s="128"/>
      <c r="B333" s="129" t="s">
        <v>231</v>
      </c>
      <c r="C333" s="119" t="s">
        <v>232</v>
      </c>
      <c r="D333" s="36"/>
      <c r="E333" s="37">
        <v>0</v>
      </c>
      <c r="F333" s="38">
        <v>0</v>
      </c>
      <c r="G333" s="97">
        <v>15700</v>
      </c>
      <c r="H333" s="38">
        <v>0</v>
      </c>
      <c r="I333" s="38">
        <v>0</v>
      </c>
      <c r="J333" s="40">
        <f t="shared" si="121"/>
        <v>15700</v>
      </c>
      <c r="K333" s="44">
        <v>0</v>
      </c>
      <c r="L333" s="38">
        <v>0</v>
      </c>
      <c r="M333" s="40">
        <f t="shared" si="117"/>
        <v>0</v>
      </c>
      <c r="N333" s="44">
        <v>0</v>
      </c>
      <c r="O333" s="38">
        <v>0</v>
      </c>
      <c r="P333" s="39">
        <f t="shared" si="111"/>
        <v>0</v>
      </c>
      <c r="Q333" s="65">
        <f t="shared" si="112"/>
        <v>15700</v>
      </c>
      <c r="R333" s="88"/>
    </row>
    <row r="334" spans="1:18" x14ac:dyDescent="0.3">
      <c r="A334" s="128"/>
      <c r="B334" s="129"/>
      <c r="C334" s="119"/>
      <c r="D334" s="36"/>
      <c r="E334" s="42"/>
      <c r="F334" s="43"/>
      <c r="G334" s="98"/>
      <c r="H334" s="43"/>
      <c r="I334" s="43"/>
      <c r="J334" s="34">
        <f t="shared" si="121"/>
        <v>0</v>
      </c>
      <c r="K334" s="55"/>
      <c r="L334" s="43"/>
      <c r="M334" s="34">
        <f t="shared" si="117"/>
        <v>0</v>
      </c>
      <c r="N334" s="55"/>
      <c r="O334" s="43"/>
      <c r="P334" s="33">
        <f t="shared" si="111"/>
        <v>0</v>
      </c>
      <c r="Q334" s="64">
        <f t="shared" si="112"/>
        <v>0</v>
      </c>
      <c r="R334" s="88"/>
    </row>
    <row r="335" spans="1:18" x14ac:dyDescent="0.3">
      <c r="A335" s="128"/>
      <c r="B335" s="129" t="s">
        <v>233</v>
      </c>
      <c r="C335" s="119" t="s">
        <v>234</v>
      </c>
      <c r="D335" s="36"/>
      <c r="E335" s="37">
        <v>0</v>
      </c>
      <c r="F335" s="38">
        <v>0</v>
      </c>
      <c r="G335" s="97">
        <v>13000</v>
      </c>
      <c r="H335" s="38">
        <v>0</v>
      </c>
      <c r="I335" s="38">
        <v>0</v>
      </c>
      <c r="J335" s="40">
        <f t="shared" si="121"/>
        <v>13000</v>
      </c>
      <c r="K335" s="44">
        <v>0</v>
      </c>
      <c r="L335" s="38">
        <v>0</v>
      </c>
      <c r="M335" s="40">
        <f t="shared" si="117"/>
        <v>0</v>
      </c>
      <c r="N335" s="44">
        <v>0</v>
      </c>
      <c r="O335" s="38">
        <v>0</v>
      </c>
      <c r="P335" s="39">
        <f t="shared" si="111"/>
        <v>0</v>
      </c>
      <c r="Q335" s="65">
        <f t="shared" si="112"/>
        <v>13000</v>
      </c>
      <c r="R335" s="88"/>
    </row>
    <row r="336" spans="1:18" x14ac:dyDescent="0.3">
      <c r="A336" s="128"/>
      <c r="B336" s="129"/>
      <c r="C336" s="119"/>
      <c r="D336" s="36"/>
      <c r="E336" s="42"/>
      <c r="F336" s="43"/>
      <c r="G336" s="98"/>
      <c r="H336" s="43"/>
      <c r="I336" s="43"/>
      <c r="J336" s="34">
        <f t="shared" si="121"/>
        <v>0</v>
      </c>
      <c r="K336" s="55"/>
      <c r="L336" s="43"/>
      <c r="M336" s="34">
        <f t="shared" si="117"/>
        <v>0</v>
      </c>
      <c r="N336" s="55"/>
      <c r="O336" s="43"/>
      <c r="P336" s="33">
        <f t="shared" si="111"/>
        <v>0</v>
      </c>
      <c r="Q336" s="64">
        <f t="shared" si="112"/>
        <v>0</v>
      </c>
      <c r="R336" s="88"/>
    </row>
    <row r="337" spans="1:18" x14ac:dyDescent="0.3">
      <c r="A337" s="128"/>
      <c r="B337" s="129" t="s">
        <v>235</v>
      </c>
      <c r="C337" s="119" t="s">
        <v>236</v>
      </c>
      <c r="D337" s="36"/>
      <c r="E337" s="37">
        <v>0</v>
      </c>
      <c r="F337" s="38">
        <v>0</v>
      </c>
      <c r="G337" s="97">
        <v>3395</v>
      </c>
      <c r="H337" s="38">
        <v>0</v>
      </c>
      <c r="I337" s="38">
        <v>0</v>
      </c>
      <c r="J337" s="40">
        <f t="shared" si="121"/>
        <v>3395</v>
      </c>
      <c r="K337" s="44">
        <v>0</v>
      </c>
      <c r="L337" s="38">
        <v>0</v>
      </c>
      <c r="M337" s="40">
        <f t="shared" si="117"/>
        <v>0</v>
      </c>
      <c r="N337" s="44">
        <v>0</v>
      </c>
      <c r="O337" s="38">
        <v>0</v>
      </c>
      <c r="P337" s="39">
        <f t="shared" si="111"/>
        <v>0</v>
      </c>
      <c r="Q337" s="65">
        <f t="shared" si="112"/>
        <v>3395</v>
      </c>
      <c r="R337" s="88"/>
    </row>
    <row r="338" spans="1:18" x14ac:dyDescent="0.3">
      <c r="A338" s="128"/>
      <c r="B338" s="129"/>
      <c r="C338" s="119"/>
      <c r="D338" s="36"/>
      <c r="E338" s="42"/>
      <c r="F338" s="43"/>
      <c r="G338" s="98"/>
      <c r="H338" s="43"/>
      <c r="I338" s="43"/>
      <c r="J338" s="34">
        <f t="shared" si="121"/>
        <v>0</v>
      </c>
      <c r="K338" s="55"/>
      <c r="L338" s="43"/>
      <c r="M338" s="34">
        <f t="shared" si="117"/>
        <v>0</v>
      </c>
      <c r="N338" s="55"/>
      <c r="O338" s="43"/>
      <c r="P338" s="33">
        <f t="shared" si="111"/>
        <v>0</v>
      </c>
      <c r="Q338" s="64">
        <f t="shared" si="112"/>
        <v>0</v>
      </c>
      <c r="R338" s="88"/>
    </row>
    <row r="339" spans="1:18" x14ac:dyDescent="0.3">
      <c r="A339" s="128"/>
      <c r="B339" s="129" t="s">
        <v>237</v>
      </c>
      <c r="C339" s="119" t="s">
        <v>238</v>
      </c>
      <c r="D339" s="36"/>
      <c r="E339" s="37">
        <v>0</v>
      </c>
      <c r="F339" s="38">
        <v>0</v>
      </c>
      <c r="G339" s="97">
        <v>14000</v>
      </c>
      <c r="H339" s="38">
        <v>0</v>
      </c>
      <c r="I339" s="38">
        <v>0</v>
      </c>
      <c r="J339" s="40">
        <f t="shared" si="121"/>
        <v>14000</v>
      </c>
      <c r="K339" s="44">
        <v>0</v>
      </c>
      <c r="L339" s="38">
        <v>0</v>
      </c>
      <c r="M339" s="40">
        <f t="shared" si="117"/>
        <v>0</v>
      </c>
      <c r="N339" s="44">
        <v>0</v>
      </c>
      <c r="O339" s="38">
        <v>0</v>
      </c>
      <c r="P339" s="39">
        <f t="shared" si="111"/>
        <v>0</v>
      </c>
      <c r="Q339" s="65">
        <f t="shared" si="112"/>
        <v>14000</v>
      </c>
      <c r="R339" s="88"/>
    </row>
    <row r="340" spans="1:18" x14ac:dyDescent="0.3">
      <c r="A340" s="128"/>
      <c r="B340" s="129"/>
      <c r="C340" s="119"/>
      <c r="D340" s="36"/>
      <c r="E340" s="42"/>
      <c r="F340" s="43"/>
      <c r="G340" s="98"/>
      <c r="H340" s="43"/>
      <c r="I340" s="43"/>
      <c r="J340" s="34">
        <f t="shared" si="121"/>
        <v>0</v>
      </c>
      <c r="K340" s="55"/>
      <c r="L340" s="43"/>
      <c r="M340" s="34">
        <f t="shared" si="117"/>
        <v>0</v>
      </c>
      <c r="N340" s="55"/>
      <c r="O340" s="43"/>
      <c r="P340" s="33">
        <f t="shared" si="111"/>
        <v>0</v>
      </c>
      <c r="Q340" s="64">
        <f t="shared" si="112"/>
        <v>0</v>
      </c>
      <c r="R340" s="88"/>
    </row>
    <row r="341" spans="1:18" hidden="1" x14ac:dyDescent="0.3">
      <c r="A341" s="128"/>
      <c r="B341" s="129" t="s">
        <v>239</v>
      </c>
      <c r="C341" s="119" t="s">
        <v>240</v>
      </c>
      <c r="D341" s="36"/>
      <c r="E341" s="37">
        <v>0</v>
      </c>
      <c r="F341" s="38">
        <v>0</v>
      </c>
      <c r="G341" s="97">
        <v>0</v>
      </c>
      <c r="H341" s="38">
        <v>0</v>
      </c>
      <c r="I341" s="38">
        <v>0</v>
      </c>
      <c r="J341" s="40">
        <f t="shared" si="121"/>
        <v>0</v>
      </c>
      <c r="K341" s="44">
        <v>0</v>
      </c>
      <c r="L341" s="38">
        <v>0</v>
      </c>
      <c r="M341" s="40">
        <f t="shared" si="117"/>
        <v>0</v>
      </c>
      <c r="N341" s="44">
        <v>0</v>
      </c>
      <c r="O341" s="38">
        <v>0</v>
      </c>
      <c r="P341" s="39">
        <f t="shared" si="111"/>
        <v>0</v>
      </c>
      <c r="Q341" s="65">
        <f t="shared" si="112"/>
        <v>0</v>
      </c>
      <c r="R341" s="88"/>
    </row>
    <row r="342" spans="1:18" hidden="1" x14ac:dyDescent="0.3">
      <c r="A342" s="128"/>
      <c r="B342" s="129"/>
      <c r="C342" s="119"/>
      <c r="D342" s="36"/>
      <c r="E342" s="42"/>
      <c r="F342" s="43"/>
      <c r="G342" s="98"/>
      <c r="H342" s="43"/>
      <c r="I342" s="43"/>
      <c r="J342" s="34">
        <f t="shared" si="121"/>
        <v>0</v>
      </c>
      <c r="K342" s="55"/>
      <c r="L342" s="43"/>
      <c r="M342" s="34">
        <f t="shared" si="117"/>
        <v>0</v>
      </c>
      <c r="N342" s="55"/>
      <c r="O342" s="43"/>
      <c r="P342" s="33">
        <f t="shared" si="111"/>
        <v>0</v>
      </c>
      <c r="Q342" s="64">
        <f t="shared" si="112"/>
        <v>0</v>
      </c>
      <c r="R342" s="88"/>
    </row>
    <row r="343" spans="1:18" x14ac:dyDescent="0.3">
      <c r="A343" s="128"/>
      <c r="B343" s="129" t="s">
        <v>241</v>
      </c>
      <c r="C343" s="119" t="s">
        <v>242</v>
      </c>
      <c r="D343" s="36"/>
      <c r="E343" s="37">
        <v>0</v>
      </c>
      <c r="F343" s="38">
        <v>0</v>
      </c>
      <c r="G343" s="97">
        <v>1200</v>
      </c>
      <c r="H343" s="38">
        <v>0</v>
      </c>
      <c r="I343" s="38">
        <v>0</v>
      </c>
      <c r="J343" s="40">
        <f t="shared" si="121"/>
        <v>1200</v>
      </c>
      <c r="K343" s="44">
        <v>0</v>
      </c>
      <c r="L343" s="38">
        <v>0</v>
      </c>
      <c r="M343" s="40">
        <f t="shared" si="117"/>
        <v>0</v>
      </c>
      <c r="N343" s="44">
        <v>0</v>
      </c>
      <c r="O343" s="38">
        <v>0</v>
      </c>
      <c r="P343" s="39">
        <f t="shared" si="111"/>
        <v>0</v>
      </c>
      <c r="Q343" s="65">
        <f t="shared" si="112"/>
        <v>1200</v>
      </c>
      <c r="R343" s="88"/>
    </row>
    <row r="344" spans="1:18" x14ac:dyDescent="0.3">
      <c r="A344" s="128"/>
      <c r="B344" s="129"/>
      <c r="C344" s="119"/>
      <c r="D344" s="36"/>
      <c r="E344" s="42"/>
      <c r="F344" s="43"/>
      <c r="G344" s="43"/>
      <c r="H344" s="43"/>
      <c r="I344" s="43"/>
      <c r="J344" s="34">
        <f t="shared" si="121"/>
        <v>0</v>
      </c>
      <c r="K344" s="55"/>
      <c r="L344" s="43"/>
      <c r="M344" s="34">
        <f t="shared" si="117"/>
        <v>0</v>
      </c>
      <c r="N344" s="55"/>
      <c r="O344" s="43"/>
      <c r="P344" s="33">
        <f t="shared" si="111"/>
        <v>0</v>
      </c>
      <c r="Q344" s="64">
        <f t="shared" si="112"/>
        <v>0</v>
      </c>
      <c r="R344" s="88"/>
    </row>
    <row r="345" spans="1:18" x14ac:dyDescent="0.3">
      <c r="A345" s="128" t="s">
        <v>198</v>
      </c>
      <c r="B345" s="129"/>
      <c r="C345" s="119" t="s">
        <v>243</v>
      </c>
      <c r="D345" s="36"/>
      <c r="E345" s="37">
        <v>0</v>
      </c>
      <c r="F345" s="38">
        <v>0</v>
      </c>
      <c r="G345" s="38">
        <v>0</v>
      </c>
      <c r="H345" s="38">
        <v>10152</v>
      </c>
      <c r="I345" s="38">
        <v>0</v>
      </c>
      <c r="J345" s="40">
        <f t="shared" si="121"/>
        <v>10152</v>
      </c>
      <c r="K345" s="44">
        <v>0</v>
      </c>
      <c r="L345" s="38">
        <v>0</v>
      </c>
      <c r="M345" s="40">
        <f t="shared" si="117"/>
        <v>0</v>
      </c>
      <c r="N345" s="44">
        <v>0</v>
      </c>
      <c r="O345" s="38">
        <v>0</v>
      </c>
      <c r="P345" s="39">
        <f t="shared" si="111"/>
        <v>0</v>
      </c>
      <c r="Q345" s="65">
        <f t="shared" si="112"/>
        <v>10152</v>
      </c>
      <c r="R345" s="88"/>
    </row>
    <row r="346" spans="1:18" x14ac:dyDescent="0.3">
      <c r="A346" s="128"/>
      <c r="B346" s="129"/>
      <c r="C346" s="119"/>
      <c r="D346" s="36"/>
      <c r="E346" s="42"/>
      <c r="F346" s="43"/>
      <c r="G346" s="43"/>
      <c r="H346" s="43"/>
      <c r="I346" s="43"/>
      <c r="J346" s="34">
        <f t="shared" si="121"/>
        <v>0</v>
      </c>
      <c r="K346" s="55"/>
      <c r="L346" s="43"/>
      <c r="M346" s="34">
        <f t="shared" si="117"/>
        <v>0</v>
      </c>
      <c r="N346" s="55"/>
      <c r="O346" s="43"/>
      <c r="P346" s="33">
        <f t="shared" si="111"/>
        <v>0</v>
      </c>
      <c r="Q346" s="64">
        <f t="shared" si="112"/>
        <v>0</v>
      </c>
      <c r="R346" s="88"/>
    </row>
    <row r="347" spans="1:18" x14ac:dyDescent="0.3">
      <c r="A347" s="128" t="s">
        <v>198</v>
      </c>
      <c r="B347" s="129"/>
      <c r="C347" s="119" t="s">
        <v>268</v>
      </c>
      <c r="D347" s="36"/>
      <c r="E347" s="37">
        <v>0</v>
      </c>
      <c r="F347" s="38">
        <v>0</v>
      </c>
      <c r="G347" s="38">
        <v>0</v>
      </c>
      <c r="H347" s="38">
        <v>989</v>
      </c>
      <c r="I347" s="38">
        <v>0</v>
      </c>
      <c r="J347" s="40">
        <f t="shared" si="121"/>
        <v>989</v>
      </c>
      <c r="K347" s="44">
        <v>0</v>
      </c>
      <c r="L347" s="38">
        <v>0</v>
      </c>
      <c r="M347" s="40">
        <f t="shared" si="117"/>
        <v>0</v>
      </c>
      <c r="N347" s="44">
        <v>0</v>
      </c>
      <c r="O347" s="38">
        <v>0</v>
      </c>
      <c r="P347" s="39">
        <f t="shared" si="111"/>
        <v>0</v>
      </c>
      <c r="Q347" s="65">
        <f t="shared" si="112"/>
        <v>989</v>
      </c>
      <c r="R347" s="88"/>
    </row>
    <row r="348" spans="1:18" x14ac:dyDescent="0.3">
      <c r="A348" s="128"/>
      <c r="B348" s="129"/>
      <c r="C348" s="119"/>
      <c r="D348" s="36"/>
      <c r="E348" s="42"/>
      <c r="F348" s="43"/>
      <c r="G348" s="43"/>
      <c r="H348" s="43"/>
      <c r="I348" s="43"/>
      <c r="J348" s="34">
        <f t="shared" si="121"/>
        <v>0</v>
      </c>
      <c r="K348" s="55"/>
      <c r="L348" s="43"/>
      <c r="M348" s="34">
        <f t="shared" si="117"/>
        <v>0</v>
      </c>
      <c r="N348" s="55"/>
      <c r="O348" s="43"/>
      <c r="P348" s="33">
        <f t="shared" si="111"/>
        <v>0</v>
      </c>
      <c r="Q348" s="64">
        <f t="shared" si="112"/>
        <v>0</v>
      </c>
      <c r="R348" s="88"/>
    </row>
    <row r="349" spans="1:18" hidden="1" x14ac:dyDescent="0.3">
      <c r="A349" s="128" t="s">
        <v>198</v>
      </c>
      <c r="B349" s="129"/>
      <c r="C349" s="119" t="s">
        <v>197</v>
      </c>
      <c r="D349" s="36" t="s">
        <v>112</v>
      </c>
      <c r="E349" s="37">
        <v>0</v>
      </c>
      <c r="F349" s="38">
        <v>0</v>
      </c>
      <c r="G349" s="38">
        <v>0</v>
      </c>
      <c r="H349" s="38">
        <v>0</v>
      </c>
      <c r="I349" s="38">
        <v>0</v>
      </c>
      <c r="J349" s="40">
        <f t="shared" ref="J349" si="126">SUM(E349:I349)</f>
        <v>0</v>
      </c>
      <c r="K349" s="44">
        <v>0</v>
      </c>
      <c r="L349" s="38">
        <v>0</v>
      </c>
      <c r="M349" s="40">
        <f t="shared" ref="M349" si="127">SUM(K349:L349)</f>
        <v>0</v>
      </c>
      <c r="N349" s="44">
        <v>0</v>
      </c>
      <c r="O349" s="38">
        <v>0</v>
      </c>
      <c r="P349" s="39">
        <f t="shared" ref="P349" si="128">SUM(N349:O349)</f>
        <v>0</v>
      </c>
      <c r="Q349" s="65">
        <f t="shared" si="112"/>
        <v>0</v>
      </c>
      <c r="R349" s="88"/>
    </row>
    <row r="350" spans="1:18" ht="14.4" hidden="1" thickBot="1" x14ac:dyDescent="0.35">
      <c r="A350" s="133"/>
      <c r="B350" s="134"/>
      <c r="C350" s="135"/>
      <c r="D350" s="66"/>
      <c r="E350" s="51"/>
      <c r="F350" s="45"/>
      <c r="G350" s="45"/>
      <c r="H350" s="45"/>
      <c r="I350" s="45"/>
      <c r="J350" s="24">
        <f>SUM(E350:I350)</f>
        <v>0</v>
      </c>
      <c r="K350" s="56"/>
      <c r="L350" s="45"/>
      <c r="M350" s="24">
        <f>SUM(K350:L350)</f>
        <v>0</v>
      </c>
      <c r="N350" s="56"/>
      <c r="O350" s="45"/>
      <c r="P350" s="23">
        <f>SUM(N350:O350)</f>
        <v>0</v>
      </c>
      <c r="Q350" s="62">
        <f t="shared" si="112"/>
        <v>0</v>
      </c>
      <c r="R350" s="88"/>
    </row>
  </sheetData>
  <mergeCells count="555"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D289:D290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13:A314"/>
    <mergeCell ref="B313:B314"/>
    <mergeCell ref="R280:R281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D268:D269"/>
    <mergeCell ref="D270:D271"/>
    <mergeCell ref="R274:R275"/>
    <mergeCell ref="A276:A277"/>
    <mergeCell ref="B276:B277"/>
    <mergeCell ref="C276:C277"/>
    <mergeCell ref="A278:A279"/>
    <mergeCell ref="B278:B279"/>
    <mergeCell ref="C278:C279"/>
    <mergeCell ref="C268:C269"/>
    <mergeCell ref="A270:A271"/>
    <mergeCell ref="B270:B271"/>
    <mergeCell ref="C270:C271"/>
    <mergeCell ref="A274:A275"/>
    <mergeCell ref="B274:B275"/>
    <mergeCell ref="C274:C275"/>
    <mergeCell ref="A272:A273"/>
    <mergeCell ref="B272:B273"/>
    <mergeCell ref="C272:C273"/>
    <mergeCell ref="R251:R252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53:A254"/>
    <mergeCell ref="B253:B254"/>
    <mergeCell ref="C253:C254"/>
    <mergeCell ref="C236:C237"/>
    <mergeCell ref="A238:A239"/>
    <mergeCell ref="B238:B239"/>
    <mergeCell ref="C238:C239"/>
    <mergeCell ref="A240:A241"/>
    <mergeCell ref="B240:B241"/>
    <mergeCell ref="C240:C241"/>
    <mergeCell ref="A243:B244"/>
    <mergeCell ref="D243:D244"/>
    <mergeCell ref="D228:D229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A228:A229"/>
    <mergeCell ref="B228:B229"/>
    <mergeCell ref="C228:C229"/>
    <mergeCell ref="D189:D190"/>
    <mergeCell ref="R189:R190"/>
    <mergeCell ref="A191:A192"/>
    <mergeCell ref="B191:B192"/>
    <mergeCell ref="C191:C192"/>
    <mergeCell ref="D191:D192"/>
    <mergeCell ref="A194:B195"/>
    <mergeCell ref="D194:D195"/>
    <mergeCell ref="R206:R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194:C195"/>
    <mergeCell ref="A196:A197"/>
    <mergeCell ref="B196:B197"/>
    <mergeCell ref="R16:R17"/>
    <mergeCell ref="R49:R50"/>
    <mergeCell ref="R66:R67"/>
    <mergeCell ref="R78:R79"/>
    <mergeCell ref="R89:R90"/>
    <mergeCell ref="R118:R119"/>
    <mergeCell ref="R126:R127"/>
    <mergeCell ref="R150:R151"/>
    <mergeCell ref="R161:R162"/>
    <mergeCell ref="D187:D188"/>
    <mergeCell ref="A224:A225"/>
    <mergeCell ref="B224:B225"/>
    <mergeCell ref="C224:C225"/>
    <mergeCell ref="A226:A227"/>
    <mergeCell ref="B226:B227"/>
    <mergeCell ref="C226:C227"/>
    <mergeCell ref="A222:A223"/>
    <mergeCell ref="B222:B223"/>
    <mergeCell ref="A214:A215"/>
    <mergeCell ref="B214:B215"/>
    <mergeCell ref="C214:C215"/>
    <mergeCell ref="A216:A217"/>
    <mergeCell ref="B216:B217"/>
    <mergeCell ref="C216:C217"/>
    <mergeCell ref="A210:A211"/>
    <mergeCell ref="B210:B211"/>
    <mergeCell ref="C210:C211"/>
    <mergeCell ref="A212:A213"/>
    <mergeCell ref="B212:B213"/>
    <mergeCell ref="C212:C213"/>
    <mergeCell ref="A218:A219"/>
    <mergeCell ref="B218:B219"/>
    <mergeCell ref="C218:C219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85:A186"/>
    <mergeCell ref="B185:B186"/>
    <mergeCell ref="C185:C186"/>
    <mergeCell ref="D185:D186"/>
    <mergeCell ref="A175:A176"/>
    <mergeCell ref="B175:B176"/>
    <mergeCell ref="C175:C176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143:A144"/>
    <mergeCell ref="B143:B144"/>
    <mergeCell ref="C143:C144"/>
    <mergeCell ref="A325:A326"/>
    <mergeCell ref="B325:B326"/>
    <mergeCell ref="C325:C326"/>
    <mergeCell ref="A323:A324"/>
    <mergeCell ref="B323:B324"/>
    <mergeCell ref="C323:C324"/>
    <mergeCell ref="A319:A320"/>
    <mergeCell ref="B319:B320"/>
    <mergeCell ref="C319:C320"/>
    <mergeCell ref="A321:A322"/>
    <mergeCell ref="B321:B322"/>
    <mergeCell ref="C321:C322"/>
    <mergeCell ref="A315:A316"/>
    <mergeCell ref="B315:B316"/>
    <mergeCell ref="C315:C316"/>
    <mergeCell ref="A317:A318"/>
    <mergeCell ref="B317:B318"/>
    <mergeCell ref="C317:C318"/>
    <mergeCell ref="A311:A312"/>
    <mergeCell ref="B311:B312"/>
    <mergeCell ref="C311:C312"/>
    <mergeCell ref="C313:C314"/>
    <mergeCell ref="A307:A308"/>
    <mergeCell ref="B307:B308"/>
    <mergeCell ref="C307:C308"/>
    <mergeCell ref="A309:A310"/>
    <mergeCell ref="B309:B310"/>
    <mergeCell ref="C309:C310"/>
    <mergeCell ref="A303:A304"/>
    <mergeCell ref="B303:B304"/>
    <mergeCell ref="C303:C304"/>
    <mergeCell ref="A305:A306"/>
    <mergeCell ref="B305:B306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C289:C290"/>
    <mergeCell ref="A289:B290"/>
    <mergeCell ref="A280:A281"/>
    <mergeCell ref="B280:B281"/>
    <mergeCell ref="C280:C281"/>
    <mergeCell ref="A265:A266"/>
    <mergeCell ref="B265:B266"/>
    <mergeCell ref="C265:C266"/>
    <mergeCell ref="A268:B269"/>
    <mergeCell ref="A245:A246"/>
    <mergeCell ref="B245:B246"/>
    <mergeCell ref="C243:C244"/>
    <mergeCell ref="A236:A237"/>
    <mergeCell ref="B236:B237"/>
    <mergeCell ref="A261:A262"/>
    <mergeCell ref="B261:B262"/>
    <mergeCell ref="C261:C262"/>
    <mergeCell ref="A263:A264"/>
    <mergeCell ref="B263:B264"/>
    <mergeCell ref="C263:C26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A220:A221"/>
    <mergeCell ref="B220:B221"/>
    <mergeCell ref="C220:C221"/>
    <mergeCell ref="A206:A207"/>
    <mergeCell ref="B206:B207"/>
    <mergeCell ref="C206:C207"/>
    <mergeCell ref="A208:A209"/>
    <mergeCell ref="B208:B209"/>
    <mergeCell ref="C208:C209"/>
    <mergeCell ref="C196:C197"/>
    <mergeCell ref="A177:A178"/>
    <mergeCell ref="A179:A180"/>
    <mergeCell ref="A181:A182"/>
    <mergeCell ref="B177:B178"/>
    <mergeCell ref="C177:C178"/>
    <mergeCell ref="B179:B180"/>
    <mergeCell ref="C179:C180"/>
    <mergeCell ref="B181:B182"/>
    <mergeCell ref="C181:C182"/>
    <mergeCell ref="A187:A188"/>
    <mergeCell ref="B187:B188"/>
    <mergeCell ref="C187:C188"/>
    <mergeCell ref="A189:A190"/>
    <mergeCell ref="B189:B190"/>
    <mergeCell ref="C189:C190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73:A174"/>
    <mergeCell ref="B173:B174"/>
    <mergeCell ref="C173:C174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D173:D174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B8:B9"/>
    <mergeCell ref="C8:C9"/>
    <mergeCell ref="A10:A11"/>
    <mergeCell ref="B10:B11"/>
    <mergeCell ref="C10:C11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7:A328"/>
    <mergeCell ref="B327:B328"/>
    <mergeCell ref="C327:C328"/>
    <mergeCell ref="Q1:Q2"/>
    <mergeCell ref="E2:E3"/>
    <mergeCell ref="F2:F3"/>
    <mergeCell ref="G2:G3"/>
    <mergeCell ref="H2:H3"/>
    <mergeCell ref="I2:I3"/>
    <mergeCell ref="D8:D9"/>
    <mergeCell ref="D36:D37"/>
    <mergeCell ref="C89:C90"/>
    <mergeCell ref="D116:D117"/>
    <mergeCell ref="D22:D23"/>
    <mergeCell ref="D39:D40"/>
    <mergeCell ref="D28:D29"/>
    <mergeCell ref="C222:C223"/>
    <mergeCell ref="C245:C246"/>
    <mergeCell ref="A8:A9"/>
    <mergeCell ref="P2:P3"/>
    <mergeCell ref="A4:B5"/>
    <mergeCell ref="C4:C5"/>
    <mergeCell ref="A6:B7"/>
    <mergeCell ref="C6: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0"/>
  <sheetViews>
    <sheetView workbookViewId="0">
      <pane ySplit="3" topLeftCell="A91" activePane="bottomLeft" state="frozen"/>
      <selection pane="bottomLef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9" t="s">
        <v>302</v>
      </c>
      <c r="B1" s="149"/>
      <c r="C1" s="149"/>
      <c r="D1" s="150"/>
      <c r="E1" s="153" t="s">
        <v>0</v>
      </c>
      <c r="F1" s="154"/>
      <c r="G1" s="154"/>
      <c r="H1" s="154"/>
      <c r="I1" s="154"/>
      <c r="J1" s="154"/>
      <c r="K1" s="154" t="s">
        <v>1</v>
      </c>
      <c r="L1" s="154"/>
      <c r="M1" s="154"/>
      <c r="N1" s="154" t="s">
        <v>2</v>
      </c>
      <c r="O1" s="154"/>
      <c r="P1" s="154"/>
      <c r="Q1" s="139" t="s">
        <v>3</v>
      </c>
      <c r="R1" s="106"/>
    </row>
    <row r="2" spans="1:20" s="1" customFormat="1" ht="14.4" x14ac:dyDescent="0.3">
      <c r="A2" s="149"/>
      <c r="B2" s="149"/>
      <c r="C2" s="149"/>
      <c r="D2" s="150"/>
      <c r="E2" s="141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40"/>
      <c r="R2" s="106"/>
    </row>
    <row r="3" spans="1:20" s="1" customFormat="1" ht="15" thickBot="1" x14ac:dyDescent="0.35">
      <c r="A3" s="151"/>
      <c r="B3" s="151"/>
      <c r="C3" s="151"/>
      <c r="D3" s="152"/>
      <c r="E3" s="142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6"/>
    </row>
    <row r="4" spans="1:20" ht="14.4" x14ac:dyDescent="0.3">
      <c r="A4" s="145" t="s">
        <v>303</v>
      </c>
      <c r="B4" s="146"/>
      <c r="C4" s="124" t="s">
        <v>6</v>
      </c>
      <c r="D4" s="3" t="s">
        <v>7</v>
      </c>
      <c r="E4" s="4">
        <f t="shared" ref="E4:I5" si="0">E6+E39+E58+E85+E96+E109+E116+E135+E148+E159+E194+E243+E268+E289</f>
        <v>941725</v>
      </c>
      <c r="F4" s="5">
        <f t="shared" si="0"/>
        <v>340315</v>
      </c>
      <c r="G4" s="5">
        <f t="shared" si="0"/>
        <v>1289253</v>
      </c>
      <c r="H4" s="5">
        <f t="shared" si="0"/>
        <v>203706</v>
      </c>
      <c r="I4" s="5">
        <f t="shared" si="0"/>
        <v>21867</v>
      </c>
      <c r="J4" s="6">
        <f t="shared" ref="J4:J9" si="1">SUM(E4:I4)</f>
        <v>2796866</v>
      </c>
      <c r="K4" s="5">
        <f>K6+K39+K58+K85+K96+K109+K116+K135+K148+K159+K194+K243+K268+K289</f>
        <v>576847</v>
      </c>
      <c r="L4" s="5">
        <f>L6+L39+L58+L85+L96+L109+L116+L135+L148+L159+L194+L243+L268+L289</f>
        <v>0</v>
      </c>
      <c r="M4" s="5">
        <f>SUM(K4:L4)</f>
        <v>576847</v>
      </c>
      <c r="N4" s="5">
        <f>N6+N39+N58+N85+N96+N109+N116+N135+N148+N159+N194+N243+N268+N289</f>
        <v>0</v>
      </c>
      <c r="O4" s="7">
        <f>O6+O39+O58+O85+O96+O109+O116+O135+O148+O159+O194+O243+O268+O289</f>
        <v>176042</v>
      </c>
      <c r="P4" s="7">
        <f>SUM(N4:O4)</f>
        <v>176042</v>
      </c>
      <c r="Q4" s="8">
        <f>P4+M4+J4</f>
        <v>3549755</v>
      </c>
      <c r="R4" s="107"/>
      <c r="T4" s="10"/>
    </row>
    <row r="5" spans="1:20" ht="15" thickBot="1" x14ac:dyDescent="0.35">
      <c r="A5" s="147"/>
      <c r="B5" s="148"/>
      <c r="C5" s="12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K7+K40+K59+K86+K97+K110+K117+K136+K149+K160+K195+K244+K269+K290</f>
        <v>0</v>
      </c>
      <c r="L5" s="13">
        <f>L7+L40+L59+L86+L97+L110+L117+L136+L149+L160+L195+L244+L269+L290</f>
        <v>0</v>
      </c>
      <c r="M5" s="13">
        <f>SUM(K5:L5)</f>
        <v>0</v>
      </c>
      <c r="N5" s="13">
        <f>N7+N40+N59+N86+N97+N110+N117+N136+N149+N160+N195+N244+N269+N290</f>
        <v>0</v>
      </c>
      <c r="O5" s="13">
        <f>O7+O40+O59+O86+O97+O110+O117+O136+O149+O160+O195+O244+O269+O290</f>
        <v>0</v>
      </c>
      <c r="P5" s="14">
        <f>SUM(N5:O5)</f>
        <v>0</v>
      </c>
      <c r="Q5" s="15">
        <f>P5+M5+J5</f>
        <v>0</v>
      </c>
      <c r="R5" s="107"/>
    </row>
    <row r="6" spans="1:20" x14ac:dyDescent="0.3">
      <c r="A6" s="120" t="s">
        <v>8</v>
      </c>
      <c r="B6" s="121"/>
      <c r="C6" s="124" t="s">
        <v>9</v>
      </c>
      <c r="D6" s="126"/>
      <c r="E6" s="16">
        <f t="shared" ref="E6:I7" si="2">E8+E14+E16+E18+E20+E22+E34+E36</f>
        <v>29697</v>
      </c>
      <c r="F6" s="17">
        <f t="shared" si="2"/>
        <v>14176</v>
      </c>
      <c r="G6" s="17">
        <f t="shared" si="2"/>
        <v>83166</v>
      </c>
      <c r="H6" s="17">
        <f t="shared" si="2"/>
        <v>109</v>
      </c>
      <c r="I6" s="17">
        <f t="shared" si="2"/>
        <v>0</v>
      </c>
      <c r="J6" s="18">
        <f t="shared" si="1"/>
        <v>127148</v>
      </c>
      <c r="K6" s="16">
        <f>K8+K14+K16+K18+K20+K22+K34+K36</f>
        <v>5000</v>
      </c>
      <c r="L6" s="17">
        <f>L8+L14+L16+L18+L20+L22+L34+L36</f>
        <v>0</v>
      </c>
      <c r="M6" s="18">
        <f t="shared" ref="M6:M37" si="3">SUM(K6:L6)</f>
        <v>5000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132148</v>
      </c>
      <c r="R6" s="88"/>
    </row>
    <row r="7" spans="1:20" ht="14.4" thickBot="1" x14ac:dyDescent="0.35">
      <c r="A7" s="122"/>
      <c r="B7" s="123"/>
      <c r="C7" s="125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6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5" si="5">SUM(N8:O8)</f>
        <v>0</v>
      </c>
      <c r="Q8" s="20">
        <f t="shared" ref="Q8:Q37" si="6">P8+M8+J8</f>
        <v>61532</v>
      </c>
      <c r="R8" s="88"/>
    </row>
    <row r="9" spans="1:20" x14ac:dyDescent="0.3">
      <c r="A9" s="128"/>
      <c r="B9" s="129"/>
      <c r="C9" s="119"/>
      <c r="D9" s="130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28"/>
      <c r="B10" s="129" t="s">
        <v>12</v>
      </c>
      <c r="C10" s="119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7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28"/>
      <c r="B11" s="129"/>
      <c r="C11" s="119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28"/>
      <c r="B12" s="129" t="s">
        <v>14</v>
      </c>
      <c r="C12" s="119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28"/>
      <c r="B13" s="129"/>
      <c r="C13" s="119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28" t="s">
        <v>16</v>
      </c>
      <c r="B14" s="129"/>
      <c r="C14" s="119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28"/>
      <c r="B15" s="129"/>
      <c r="C15" s="119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28" t="s">
        <v>19</v>
      </c>
      <c r="B16" s="129"/>
      <c r="C16" s="119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28" t="s">
        <v>19</v>
      </c>
      <c r="S16" s="104">
        <f>Q16+Q18</f>
        <v>13020</v>
      </c>
    </row>
    <row r="17" spans="1:19" x14ac:dyDescent="0.3">
      <c r="A17" s="128"/>
      <c r="B17" s="129"/>
      <c r="C17" s="119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28"/>
      <c r="S17" s="105">
        <f>Q17+Q19</f>
        <v>0</v>
      </c>
    </row>
    <row r="18" spans="1:19" x14ac:dyDescent="0.3">
      <c r="A18" s="128" t="s">
        <v>19</v>
      </c>
      <c r="B18" s="129"/>
      <c r="C18" s="119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28"/>
      <c r="B19" s="129"/>
      <c r="C19" s="119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28" t="s">
        <v>24</v>
      </c>
      <c r="B20" s="129"/>
      <c r="C20" s="119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28"/>
      <c r="B21" s="129"/>
      <c r="C21" s="119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28" t="s">
        <v>27</v>
      </c>
      <c r="B22" s="129"/>
      <c r="C22" s="119" t="s">
        <v>28</v>
      </c>
      <c r="D22" s="130"/>
      <c r="E22" s="37">
        <f>E24+E26+E28+E30+E32</f>
        <v>0</v>
      </c>
      <c r="F22" s="38">
        <f>F24+F26+F28+F30+F32</f>
        <v>0</v>
      </c>
      <c r="G22" s="38">
        <f>G24+G26+G28+G30+G32</f>
        <v>39000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39000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1">
        <f>Q24+Q26+Q28+Q30+Q32</f>
        <v>39000</v>
      </c>
      <c r="R22" s="88"/>
    </row>
    <row r="23" spans="1:19" x14ac:dyDescent="0.3">
      <c r="A23" s="128"/>
      <c r="B23" s="129"/>
      <c r="C23" s="119"/>
      <c r="D23" s="13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  <c r="R23" s="88"/>
    </row>
    <row r="24" spans="1:19" ht="13.8" customHeight="1" x14ac:dyDescent="0.3">
      <c r="A24" s="128"/>
      <c r="B24" s="129" t="s">
        <v>29</v>
      </c>
      <c r="C24" s="113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28"/>
      <c r="B25" s="129"/>
      <c r="C25" s="114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28"/>
      <c r="B26" s="129" t="s">
        <v>29</v>
      </c>
      <c r="C26" s="119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28"/>
      <c r="B27" s="129"/>
      <c r="C27" s="119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28"/>
      <c r="B28" s="129" t="s">
        <v>32</v>
      </c>
      <c r="C28" s="113" t="s">
        <v>306</v>
      </c>
      <c r="D28" s="130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28"/>
      <c r="B29" s="129"/>
      <c r="C29" s="114"/>
      <c r="D29" s="130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28"/>
      <c r="B30" s="129" t="s">
        <v>300</v>
      </c>
      <c r="C30" s="119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x14ac:dyDescent="0.3">
      <c r="A31" s="128"/>
      <c r="B31" s="129"/>
      <c r="C31" s="119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x14ac:dyDescent="0.3">
      <c r="A32" s="128"/>
      <c r="B32" s="129" t="s">
        <v>287</v>
      </c>
      <c r="C32" s="119" t="s">
        <v>288</v>
      </c>
      <c r="D32" s="36" t="s">
        <v>30</v>
      </c>
      <c r="E32" s="37">
        <v>0</v>
      </c>
      <c r="F32" s="38">
        <v>0</v>
      </c>
      <c r="G32" s="38">
        <v>26000</v>
      </c>
      <c r="H32" s="38">
        <v>0</v>
      </c>
      <c r="I32" s="38">
        <v>0</v>
      </c>
      <c r="J32" s="39">
        <f t="shared" si="7"/>
        <v>26000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26000</v>
      </c>
      <c r="R32" s="88"/>
    </row>
    <row r="33" spans="1:18" x14ac:dyDescent="0.3">
      <c r="A33" s="128"/>
      <c r="B33" s="129"/>
      <c r="C33" s="119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hidden="1" x14ac:dyDescent="0.3">
      <c r="A34" s="128" t="s">
        <v>33</v>
      </c>
      <c r="B34" s="129"/>
      <c r="C34" s="119" t="s">
        <v>34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  <c r="R34" s="88"/>
    </row>
    <row r="35" spans="1:18" hidden="1" x14ac:dyDescent="0.3">
      <c r="A35" s="128"/>
      <c r="B35" s="129"/>
      <c r="C35" s="11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  <c r="R35" s="88"/>
    </row>
    <row r="36" spans="1:18" x14ac:dyDescent="0.3">
      <c r="A36" s="128" t="s">
        <v>35</v>
      </c>
      <c r="B36" s="129"/>
      <c r="C36" s="119" t="s">
        <v>36</v>
      </c>
      <c r="D36" s="13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  <c r="R36" s="88"/>
    </row>
    <row r="37" spans="1:18" ht="14.4" thickBot="1" x14ac:dyDescent="0.35">
      <c r="A37" s="133"/>
      <c r="B37" s="134"/>
      <c r="C37" s="135"/>
      <c r="D37" s="127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25">
        <f t="shared" si="6"/>
        <v>0</v>
      </c>
      <c r="R37" s="88"/>
    </row>
    <row r="38" spans="1:18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8"/>
    </row>
    <row r="39" spans="1:18" x14ac:dyDescent="0.3">
      <c r="A39" s="120" t="s">
        <v>37</v>
      </c>
      <c r="B39" s="121"/>
      <c r="C39" s="124" t="s">
        <v>38</v>
      </c>
      <c r="D39" s="126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15935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15935</v>
      </c>
      <c r="R39" s="88"/>
    </row>
    <row r="40" spans="1:18" ht="14.4" thickBot="1" x14ac:dyDescent="0.35">
      <c r="A40" s="122"/>
      <c r="B40" s="123"/>
      <c r="C40" s="125"/>
      <c r="D40" s="127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  <c r="R40" s="88"/>
    </row>
    <row r="41" spans="1:18" x14ac:dyDescent="0.3">
      <c r="A41" s="116" t="s">
        <v>39</v>
      </c>
      <c r="B41" s="116"/>
      <c r="C41" s="114" t="s">
        <v>40</v>
      </c>
      <c r="D41" s="49" t="s">
        <v>41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  <c r="R41" s="88"/>
    </row>
    <row r="42" spans="1:18" x14ac:dyDescent="0.3">
      <c r="A42" s="129"/>
      <c r="B42" s="129"/>
      <c r="C42" s="119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  <c r="R42" s="88"/>
    </row>
    <row r="43" spans="1:18" x14ac:dyDescent="0.3">
      <c r="A43" s="129" t="s">
        <v>42</v>
      </c>
      <c r="B43" s="129"/>
      <c r="C43" s="119" t="s">
        <v>43</v>
      </c>
      <c r="D43" s="130"/>
      <c r="E43" s="37">
        <f t="shared" ref="E43:P43" si="15">E45+E47</f>
        <v>0</v>
      </c>
      <c r="F43" s="38">
        <v>235</v>
      </c>
      <c r="G43" s="38">
        <v>1300</v>
      </c>
      <c r="H43" s="38">
        <f t="shared" si="15"/>
        <v>0</v>
      </c>
      <c r="I43" s="38">
        <f t="shared" si="15"/>
        <v>0</v>
      </c>
      <c r="J43" s="29">
        <f t="shared" si="11"/>
        <v>1535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1535</v>
      </c>
      <c r="R43" s="88"/>
    </row>
    <row r="44" spans="1:18" x14ac:dyDescent="0.3">
      <c r="A44" s="129"/>
      <c r="B44" s="129"/>
      <c r="C44" s="119"/>
      <c r="D44" s="130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  <c r="R44" s="88"/>
    </row>
    <row r="45" spans="1:18" hidden="1" x14ac:dyDescent="0.3">
      <c r="A45" s="129"/>
      <c r="B45" s="129" t="s">
        <v>44</v>
      </c>
      <c r="C45" s="119" t="s">
        <v>45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  <c r="R45" s="88"/>
    </row>
    <row r="46" spans="1:18" hidden="1" x14ac:dyDescent="0.3">
      <c r="A46" s="129"/>
      <c r="B46" s="129"/>
      <c r="C46" s="11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  <c r="R46" s="88"/>
    </row>
    <row r="47" spans="1:18" hidden="1" x14ac:dyDescent="0.3">
      <c r="A47" s="129"/>
      <c r="B47" s="129" t="s">
        <v>46</v>
      </c>
      <c r="C47" s="119" t="s">
        <v>47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  <c r="R47" s="88"/>
    </row>
    <row r="48" spans="1:18" hidden="1" x14ac:dyDescent="0.3">
      <c r="A48" s="129"/>
      <c r="B48" s="129"/>
      <c r="C48" s="11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  <c r="R48" s="88"/>
    </row>
    <row r="49" spans="1:19" x14ac:dyDescent="0.3">
      <c r="A49" s="129" t="s">
        <v>48</v>
      </c>
      <c r="B49" s="129"/>
      <c r="C49" s="119" t="s">
        <v>49</v>
      </c>
      <c r="D49" s="36" t="s">
        <v>41</v>
      </c>
      <c r="E49" s="37">
        <v>0</v>
      </c>
      <c r="F49" s="38">
        <v>0</v>
      </c>
      <c r="G49" s="38">
        <v>300</v>
      </c>
      <c r="H49" s="38">
        <v>0</v>
      </c>
      <c r="I49" s="38">
        <v>0</v>
      </c>
      <c r="J49" s="29">
        <f t="shared" si="11"/>
        <v>300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300</v>
      </c>
      <c r="R49" s="129" t="s">
        <v>48</v>
      </c>
      <c r="S49" s="104">
        <f>Q49+Q51</f>
        <v>5300</v>
      </c>
    </row>
    <row r="50" spans="1:19" x14ac:dyDescent="0.3">
      <c r="A50" s="129"/>
      <c r="B50" s="129"/>
      <c r="C50" s="119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  <c r="R50" s="129"/>
      <c r="S50" s="105">
        <f>Q50+Q52</f>
        <v>0</v>
      </c>
    </row>
    <row r="51" spans="1:19" x14ac:dyDescent="0.3">
      <c r="A51" s="129" t="s">
        <v>48</v>
      </c>
      <c r="B51" s="129"/>
      <c r="C51" s="119" t="s">
        <v>50</v>
      </c>
      <c r="D51" s="36" t="s">
        <v>51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  <c r="R51" s="88"/>
    </row>
    <row r="52" spans="1:19" x14ac:dyDescent="0.3">
      <c r="A52" s="129"/>
      <c r="B52" s="129"/>
      <c r="C52" s="119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  <c r="R52" s="88"/>
    </row>
    <row r="53" spans="1:19" x14ac:dyDescent="0.3">
      <c r="A53" s="129" t="s">
        <v>52</v>
      </c>
      <c r="B53" s="129"/>
      <c r="C53" s="119" t="s">
        <v>53</v>
      </c>
      <c r="D53" s="36" t="s">
        <v>41</v>
      </c>
      <c r="E53" s="37">
        <v>0</v>
      </c>
      <c r="F53" s="38">
        <v>0</v>
      </c>
      <c r="G53" s="38">
        <v>4500</v>
      </c>
      <c r="H53" s="38">
        <v>0</v>
      </c>
      <c r="I53" s="38">
        <v>0</v>
      </c>
      <c r="J53" s="29">
        <f t="shared" si="11"/>
        <v>4500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4500</v>
      </c>
      <c r="R53" s="88"/>
    </row>
    <row r="54" spans="1:19" x14ac:dyDescent="0.3">
      <c r="A54" s="129"/>
      <c r="B54" s="129"/>
      <c r="C54" s="119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  <c r="R54" s="88"/>
    </row>
    <row r="55" spans="1:19" x14ac:dyDescent="0.3">
      <c r="A55" s="129" t="s">
        <v>54</v>
      </c>
      <c r="B55" s="129"/>
      <c r="C55" s="119" t="s">
        <v>55</v>
      </c>
      <c r="D55" s="36" t="s">
        <v>56</v>
      </c>
      <c r="E55" s="37">
        <v>0</v>
      </c>
      <c r="F55" s="38">
        <v>0</v>
      </c>
      <c r="G55" s="38">
        <v>1600</v>
      </c>
      <c r="H55" s="38">
        <v>0</v>
      </c>
      <c r="I55" s="38">
        <v>0</v>
      </c>
      <c r="J55" s="29">
        <f t="shared" si="11"/>
        <v>1600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1600</v>
      </c>
      <c r="R55" s="88"/>
    </row>
    <row r="56" spans="1:19" ht="14.4" thickBot="1" x14ac:dyDescent="0.35">
      <c r="A56" s="134"/>
      <c r="B56" s="134"/>
      <c r="C56" s="135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  <c r="R56" s="88"/>
    </row>
    <row r="57" spans="1:19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8"/>
    </row>
    <row r="58" spans="1:19" x14ac:dyDescent="0.3">
      <c r="A58" s="120" t="s">
        <v>57</v>
      </c>
      <c r="B58" s="121"/>
      <c r="C58" s="124" t="s">
        <v>58</v>
      </c>
      <c r="D58" s="126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68684</v>
      </c>
      <c r="H58" s="17">
        <f>H60+H62+H64+H66+H68+H70+H72+H74+H76+H78+H80+H82</f>
        <v>0</v>
      </c>
      <c r="I58" s="17">
        <f>I60+I62+I64+I66+I68+I70+I72+I74+I76+I78+I80+I82</f>
        <v>1</v>
      </c>
      <c r="J58" s="19">
        <f t="shared" ref="J58:J83" si="16">SUM(E58:I58)</f>
        <v>69078</v>
      </c>
      <c r="K58" s="52">
        <f>K60+K62+K64+K66+K68+K70+K72+K74+K76+K78+K80+K82</f>
        <v>11766</v>
      </c>
      <c r="L58" s="17">
        <f>L60+L62+L64+L66+L68+L70+L72+L74+L76+L78+L80+L82</f>
        <v>0</v>
      </c>
      <c r="M58" s="19">
        <f t="shared" ref="M58:M83" si="17">SUM(K58:L58)</f>
        <v>11766</v>
      </c>
      <c r="N58" s="52">
        <f>N60+N62+N64+N66+N68+N70+N72+N74+N76+N78+N80+N82</f>
        <v>0</v>
      </c>
      <c r="O58" s="17">
        <f>O60+O62+O64+O66+O68+O70+O72+O74+O76+O78+O80+O82</f>
        <v>0</v>
      </c>
      <c r="P58" s="19">
        <f t="shared" ref="P58:P83" si="18">SUM(N58:O58)</f>
        <v>0</v>
      </c>
      <c r="Q58" s="20">
        <f t="shared" ref="Q58:Q83" si="19">P58+M58+J58</f>
        <v>80844</v>
      </c>
      <c r="R58" s="88"/>
    </row>
    <row r="59" spans="1:19" ht="14.4" thickBot="1" x14ac:dyDescent="0.35">
      <c r="A59" s="122"/>
      <c r="B59" s="123"/>
      <c r="C59" s="125"/>
      <c r="D59" s="127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0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0</v>
      </c>
      <c r="P59" s="24">
        <f t="shared" si="18"/>
        <v>0</v>
      </c>
      <c r="Q59" s="25">
        <f t="shared" si="19"/>
        <v>0</v>
      </c>
      <c r="R59" s="88"/>
    </row>
    <row r="60" spans="1:19" x14ac:dyDescent="0.3">
      <c r="A60" s="116" t="s">
        <v>59</v>
      </c>
      <c r="B60" s="116"/>
      <c r="C60" s="114" t="s">
        <v>245</v>
      </c>
      <c r="D60" s="49" t="s">
        <v>41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  <c r="R60" s="88"/>
    </row>
    <row r="61" spans="1:19" x14ac:dyDescent="0.3">
      <c r="A61" s="129"/>
      <c r="B61" s="129"/>
      <c r="C61" s="119"/>
      <c r="D61" s="36"/>
      <c r="E61" s="42"/>
      <c r="F61" s="43"/>
      <c r="G61" s="43"/>
      <c r="H61" s="43"/>
      <c r="I61" s="43"/>
      <c r="J61" s="34">
        <f t="shared" si="16"/>
        <v>0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0</v>
      </c>
      <c r="R61" s="88"/>
    </row>
    <row r="62" spans="1:19" x14ac:dyDescent="0.3">
      <c r="A62" s="129" t="s">
        <v>60</v>
      </c>
      <c r="B62" s="129"/>
      <c r="C62" s="119" t="s">
        <v>61</v>
      </c>
      <c r="D62" s="36" t="s">
        <v>41</v>
      </c>
      <c r="E62" s="37">
        <v>0</v>
      </c>
      <c r="F62" s="38">
        <v>0</v>
      </c>
      <c r="G62" s="38">
        <v>27500</v>
      </c>
      <c r="H62" s="38">
        <v>0</v>
      </c>
      <c r="I62" s="38">
        <v>0</v>
      </c>
      <c r="J62" s="29">
        <f>SUM(E62:I62)</f>
        <v>27500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27500</v>
      </c>
      <c r="R62" s="88"/>
    </row>
    <row r="63" spans="1:19" x14ac:dyDescent="0.3">
      <c r="A63" s="129"/>
      <c r="B63" s="129"/>
      <c r="C63" s="119"/>
      <c r="D63" s="36"/>
      <c r="E63" s="42"/>
      <c r="F63" s="43"/>
      <c r="G63" s="43"/>
      <c r="H63" s="43"/>
      <c r="I63" s="43"/>
      <c r="J63" s="34">
        <f t="shared" si="16"/>
        <v>0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0</v>
      </c>
      <c r="R63" s="88"/>
    </row>
    <row r="64" spans="1:19" ht="13.8" hidden="1" customHeight="1" x14ac:dyDescent="0.3">
      <c r="A64" s="129" t="s">
        <v>62</v>
      </c>
      <c r="B64" s="129"/>
      <c r="C64" s="113" t="s">
        <v>246</v>
      </c>
      <c r="D64" s="36" t="s">
        <v>63</v>
      </c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29">
        <f>SUM(E64:I64)</f>
        <v>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0</v>
      </c>
      <c r="R64" s="88"/>
    </row>
    <row r="65" spans="1:19" hidden="1" x14ac:dyDescent="0.3">
      <c r="A65" s="129"/>
      <c r="B65" s="129"/>
      <c r="C65" s="114"/>
      <c r="D65" s="36"/>
      <c r="E65" s="42"/>
      <c r="F65" s="43"/>
      <c r="G65" s="43"/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  <c r="R65" s="88"/>
    </row>
    <row r="66" spans="1:19" x14ac:dyDescent="0.3">
      <c r="A66" s="129" t="s">
        <v>62</v>
      </c>
      <c r="B66" s="129"/>
      <c r="C66" s="119" t="s">
        <v>248</v>
      </c>
      <c r="D66" s="36" t="s">
        <v>26</v>
      </c>
      <c r="E66" s="37">
        <v>0</v>
      </c>
      <c r="F66" s="38">
        <v>0</v>
      </c>
      <c r="G66" s="38">
        <v>20</v>
      </c>
      <c r="H66" s="38">
        <v>0</v>
      </c>
      <c r="I66" s="38">
        <v>0</v>
      </c>
      <c r="J66" s="29">
        <f>SUM(E66:I66)</f>
        <v>20</v>
      </c>
      <c r="K66" s="44">
        <v>10000</v>
      </c>
      <c r="L66" s="38">
        <v>0</v>
      </c>
      <c r="M66" s="40">
        <f>SUM(K66:L66)</f>
        <v>10000</v>
      </c>
      <c r="N66" s="44">
        <v>0</v>
      </c>
      <c r="O66" s="38">
        <v>0</v>
      </c>
      <c r="P66" s="40">
        <f t="shared" si="18"/>
        <v>0</v>
      </c>
      <c r="Q66" s="41">
        <f>P66+M66+J66</f>
        <v>10020</v>
      </c>
      <c r="R66" s="129" t="s">
        <v>62</v>
      </c>
      <c r="S66" s="104">
        <f>Q66+Q68</f>
        <v>15864</v>
      </c>
    </row>
    <row r="67" spans="1:19" x14ac:dyDescent="0.3">
      <c r="A67" s="129"/>
      <c r="B67" s="129"/>
      <c r="C67" s="119"/>
      <c r="D67" s="36"/>
      <c r="E67" s="42"/>
      <c r="F67" s="43"/>
      <c r="G67" s="43"/>
      <c r="H67" s="43"/>
      <c r="I67" s="43"/>
      <c r="J67" s="34">
        <f>SUM(E67:I67)</f>
        <v>0</v>
      </c>
      <c r="K67" s="55"/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  <c r="R67" s="129"/>
      <c r="S67" s="105">
        <f>Q67+Q69</f>
        <v>0</v>
      </c>
    </row>
    <row r="68" spans="1:19" ht="13.8" customHeight="1" x14ac:dyDescent="0.3">
      <c r="A68" s="129" t="s">
        <v>62</v>
      </c>
      <c r="B68" s="129"/>
      <c r="C68" s="113" t="s">
        <v>307</v>
      </c>
      <c r="D68" s="36" t="s">
        <v>63</v>
      </c>
      <c r="E68" s="37">
        <v>0</v>
      </c>
      <c r="F68" s="38">
        <v>0</v>
      </c>
      <c r="G68" s="38">
        <v>5844</v>
      </c>
      <c r="H68" s="38">
        <v>0</v>
      </c>
      <c r="I68" s="38">
        <v>0</v>
      </c>
      <c r="J68" s="29">
        <f>SUM(E68:I68)</f>
        <v>5844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5844</v>
      </c>
      <c r="R68" s="88"/>
    </row>
    <row r="69" spans="1:19" x14ac:dyDescent="0.3">
      <c r="A69" s="129"/>
      <c r="B69" s="129"/>
      <c r="C69" s="114"/>
      <c r="D69" s="36"/>
      <c r="E69" s="42"/>
      <c r="F69" s="43"/>
      <c r="G69" s="43"/>
      <c r="H69" s="43"/>
      <c r="I69" s="43"/>
      <c r="J69" s="34">
        <f t="shared" si="16"/>
        <v>0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0</v>
      </c>
      <c r="R69" s="88"/>
    </row>
    <row r="70" spans="1:19" hidden="1" x14ac:dyDescent="0.3">
      <c r="A70" s="129" t="s">
        <v>62</v>
      </c>
      <c r="B70" s="129"/>
      <c r="C70" s="119" t="s">
        <v>247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  <c r="R70" s="88"/>
    </row>
    <row r="71" spans="1:19" hidden="1" x14ac:dyDescent="0.3">
      <c r="A71" s="129"/>
      <c r="B71" s="129"/>
      <c r="C71" s="119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  <c r="R71" s="88"/>
    </row>
    <row r="72" spans="1:19" hidden="1" x14ac:dyDescent="0.3">
      <c r="A72" s="115" t="s">
        <v>62</v>
      </c>
      <c r="B72" s="115"/>
      <c r="C72" s="113" t="s">
        <v>249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18"/>
        <v>0</v>
      </c>
      <c r="Q72" s="41">
        <f t="shared" si="19"/>
        <v>0</v>
      </c>
      <c r="R72" s="88"/>
    </row>
    <row r="73" spans="1:19" hidden="1" x14ac:dyDescent="0.3">
      <c r="A73" s="116"/>
      <c r="B73" s="116"/>
      <c r="C73" s="114"/>
      <c r="D73" s="36"/>
      <c r="E73" s="42"/>
      <c r="F73" s="43"/>
      <c r="G73" s="43"/>
      <c r="H73" s="43"/>
      <c r="I73" s="43"/>
      <c r="J73" s="34">
        <f t="shared" si="16"/>
        <v>0</v>
      </c>
      <c r="K73" s="55"/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  <c r="R73" s="88"/>
    </row>
    <row r="74" spans="1:19" x14ac:dyDescent="0.3">
      <c r="A74" s="129" t="s">
        <v>64</v>
      </c>
      <c r="B74" s="129"/>
      <c r="C74" s="119" t="s">
        <v>65</v>
      </c>
      <c r="D74" s="36" t="s">
        <v>66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  <c r="R74" s="88"/>
    </row>
    <row r="75" spans="1:19" x14ac:dyDescent="0.3">
      <c r="A75" s="129"/>
      <c r="B75" s="129"/>
      <c r="C75" s="119"/>
      <c r="D75" s="36"/>
      <c r="E75" s="42"/>
      <c r="F75" s="43"/>
      <c r="G75" s="43"/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  <c r="R75" s="88"/>
    </row>
    <row r="76" spans="1:19" x14ac:dyDescent="0.3">
      <c r="A76" s="129" t="s">
        <v>67</v>
      </c>
      <c r="B76" s="129"/>
      <c r="C76" s="119" t="s">
        <v>68</v>
      </c>
      <c r="D76" s="36" t="s">
        <v>41</v>
      </c>
      <c r="E76" s="37">
        <v>0</v>
      </c>
      <c r="F76" s="38">
        <v>0</v>
      </c>
      <c r="G76" s="38">
        <v>250</v>
      </c>
      <c r="H76" s="38">
        <v>0</v>
      </c>
      <c r="I76" s="38">
        <v>0</v>
      </c>
      <c r="J76" s="29">
        <f>SUM(E76:I76)</f>
        <v>250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250</v>
      </c>
      <c r="R76" s="88"/>
    </row>
    <row r="77" spans="1:19" x14ac:dyDescent="0.3">
      <c r="A77" s="129"/>
      <c r="B77" s="129"/>
      <c r="C77" s="119"/>
      <c r="D77" s="36"/>
      <c r="E77" s="42"/>
      <c r="F77" s="43"/>
      <c r="G77" s="43"/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  <c r="R77" s="88"/>
    </row>
    <row r="78" spans="1:19" x14ac:dyDescent="0.3">
      <c r="A78" s="129" t="s">
        <v>69</v>
      </c>
      <c r="B78" s="129"/>
      <c r="C78" s="119" t="s">
        <v>70</v>
      </c>
      <c r="D78" s="36" t="s">
        <v>41</v>
      </c>
      <c r="E78" s="37">
        <v>0</v>
      </c>
      <c r="F78" s="38">
        <v>0</v>
      </c>
      <c r="G78" s="38">
        <v>15700</v>
      </c>
      <c r="H78" s="38">
        <v>0</v>
      </c>
      <c r="I78" s="38">
        <v>1</v>
      </c>
      <c r="J78" s="29">
        <f>SUM(E78:I78)</f>
        <v>15701</v>
      </c>
      <c r="K78" s="44">
        <v>1766</v>
      </c>
      <c r="L78" s="38">
        <v>0</v>
      </c>
      <c r="M78" s="40">
        <f>SUM(K78:L78)</f>
        <v>1766</v>
      </c>
      <c r="N78" s="44">
        <v>0</v>
      </c>
      <c r="O78" s="38">
        <v>0</v>
      </c>
      <c r="P78" s="40">
        <f t="shared" si="18"/>
        <v>0</v>
      </c>
      <c r="Q78" s="41">
        <f t="shared" si="19"/>
        <v>17467</v>
      </c>
      <c r="R78" s="129" t="s">
        <v>69</v>
      </c>
      <c r="S78" s="104">
        <f>Q78+Q80</f>
        <v>20567</v>
      </c>
    </row>
    <row r="79" spans="1:19" x14ac:dyDescent="0.3">
      <c r="A79" s="129"/>
      <c r="B79" s="129"/>
      <c r="C79" s="119"/>
      <c r="D79" s="36"/>
      <c r="E79" s="42"/>
      <c r="F79" s="43"/>
      <c r="G79" s="43"/>
      <c r="H79" s="43"/>
      <c r="I79" s="43"/>
      <c r="J79" s="34">
        <f t="shared" si="16"/>
        <v>0</v>
      </c>
      <c r="K79" s="55"/>
      <c r="L79" s="43"/>
      <c r="M79" s="34">
        <f t="shared" si="17"/>
        <v>0</v>
      </c>
      <c r="N79" s="55"/>
      <c r="O79" s="43"/>
      <c r="P79" s="34">
        <f t="shared" si="18"/>
        <v>0</v>
      </c>
      <c r="Q79" s="35">
        <f t="shared" si="19"/>
        <v>0</v>
      </c>
      <c r="R79" s="129"/>
      <c r="S79" s="105">
        <f>Q79+Q81</f>
        <v>0</v>
      </c>
    </row>
    <row r="80" spans="1:19" x14ac:dyDescent="0.3">
      <c r="A80" s="129" t="s">
        <v>69</v>
      </c>
      <c r="B80" s="129"/>
      <c r="C80" s="119" t="s">
        <v>71</v>
      </c>
      <c r="D80" s="36" t="s">
        <v>72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3100</v>
      </c>
      <c r="R80" s="88"/>
    </row>
    <row r="81" spans="1:19" x14ac:dyDescent="0.3">
      <c r="A81" s="129"/>
      <c r="B81" s="129"/>
      <c r="C81" s="119" t="s">
        <v>73</v>
      </c>
      <c r="D81" s="36"/>
      <c r="E81" s="42"/>
      <c r="F81" s="43"/>
      <c r="G81" s="43"/>
      <c r="H81" s="43"/>
      <c r="I81" s="43"/>
      <c r="J81" s="34">
        <f t="shared" si="16"/>
        <v>0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0</v>
      </c>
      <c r="R81" s="88"/>
    </row>
    <row r="82" spans="1:19" hidden="1" x14ac:dyDescent="0.3">
      <c r="A82" s="129" t="s">
        <v>69</v>
      </c>
      <c r="B82" s="129"/>
      <c r="C82" s="119" t="s">
        <v>73</v>
      </c>
      <c r="D82" s="36" t="s">
        <v>72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  <c r="R82" s="88"/>
    </row>
    <row r="83" spans="1:19" ht="14.4" hidden="1" thickBot="1" x14ac:dyDescent="0.35">
      <c r="A83" s="134"/>
      <c r="B83" s="134"/>
      <c r="C83" s="135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  <c r="R83" s="88"/>
    </row>
    <row r="84" spans="1:19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8"/>
    </row>
    <row r="85" spans="1:19" x14ac:dyDescent="0.3">
      <c r="A85" s="120" t="s">
        <v>74</v>
      </c>
      <c r="B85" s="121"/>
      <c r="C85" s="124" t="s">
        <v>75</v>
      </c>
      <c r="D85" s="126"/>
      <c r="E85" s="16">
        <f>E87+E89+E91+E93</f>
        <v>4476</v>
      </c>
      <c r="F85" s="16">
        <f t="shared" ref="F85:H85" si="20">F87+F89+F91+F93</f>
        <v>3066</v>
      </c>
      <c r="G85" s="16">
        <f t="shared" si="20"/>
        <v>11491</v>
      </c>
      <c r="H85" s="16">
        <f t="shared" si="20"/>
        <v>8</v>
      </c>
      <c r="I85" s="16">
        <f>I87+I89+I91+I93</f>
        <v>0</v>
      </c>
      <c r="J85" s="19">
        <f t="shared" ref="J85:J94" si="21">SUM(E85:I85)</f>
        <v>19041</v>
      </c>
      <c r="K85" s="16">
        <f>K87+K89+K91+K93</f>
        <v>0</v>
      </c>
      <c r="L85" s="17">
        <f>L87+L89+L91+L93</f>
        <v>0</v>
      </c>
      <c r="M85" s="19">
        <f t="shared" ref="M85:M94" si="22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23">SUM(N85:O85)</f>
        <v>0</v>
      </c>
      <c r="Q85" s="20">
        <f>P85+M85+J85</f>
        <v>19041</v>
      </c>
      <c r="R85" s="88"/>
    </row>
    <row r="86" spans="1:19" ht="14.4" thickBot="1" x14ac:dyDescent="0.35">
      <c r="A86" s="122"/>
      <c r="B86" s="123"/>
      <c r="C86" s="125"/>
      <c r="D86" s="127"/>
      <c r="E86" s="21">
        <f t="shared" ref="E86:I86" si="24">E88+D90+E92+E94</f>
        <v>0</v>
      </c>
      <c r="F86" s="22">
        <f t="shared" si="24"/>
        <v>0</v>
      </c>
      <c r="G86" s="22">
        <f t="shared" si="24"/>
        <v>0</v>
      </c>
      <c r="H86" s="22">
        <f t="shared" si="24"/>
        <v>0</v>
      </c>
      <c r="I86" s="22">
        <f t="shared" si="24"/>
        <v>0</v>
      </c>
      <c r="J86" s="24">
        <f t="shared" si="21"/>
        <v>0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5">P86+M86+J86</f>
        <v>0</v>
      </c>
      <c r="R86" s="88"/>
    </row>
    <row r="87" spans="1:19" x14ac:dyDescent="0.3">
      <c r="A87" s="116" t="s">
        <v>76</v>
      </c>
      <c r="B87" s="116"/>
      <c r="C87" s="114" t="s">
        <v>77</v>
      </c>
      <c r="D87" s="49" t="s">
        <v>78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44">
        <v>0</v>
      </c>
      <c r="O87" s="38">
        <v>0</v>
      </c>
      <c r="P87" s="40">
        <f t="shared" si="23"/>
        <v>0</v>
      </c>
      <c r="Q87" s="41">
        <f t="shared" si="25"/>
        <v>5340</v>
      </c>
      <c r="R87" s="88"/>
    </row>
    <row r="88" spans="1:19" x14ac:dyDescent="0.3">
      <c r="A88" s="129"/>
      <c r="B88" s="129"/>
      <c r="C88" s="119"/>
      <c r="D88" s="36"/>
      <c r="E88" s="42"/>
      <c r="F88" s="43"/>
      <c r="G88" s="43"/>
      <c r="H88" s="43"/>
      <c r="I88" s="43"/>
      <c r="J88" s="34">
        <f t="shared" si="21"/>
        <v>0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5"/>
        <v>0</v>
      </c>
      <c r="R88" s="88"/>
    </row>
    <row r="89" spans="1:19" x14ac:dyDescent="0.3">
      <c r="A89" s="115" t="s">
        <v>79</v>
      </c>
      <c r="B89" s="115"/>
      <c r="C89" s="113" t="s">
        <v>80</v>
      </c>
      <c r="D89" s="103"/>
      <c r="E89" s="37">
        <v>1036</v>
      </c>
      <c r="F89" s="38">
        <v>362</v>
      </c>
      <c r="G89" s="38">
        <v>300</v>
      </c>
      <c r="H89" s="38">
        <v>0</v>
      </c>
      <c r="I89" s="38">
        <v>0</v>
      </c>
      <c r="J89" s="29">
        <f>SUM(D89:H89)</f>
        <v>1698</v>
      </c>
      <c r="K89" s="44">
        <v>0</v>
      </c>
      <c r="L89" s="38">
        <v>0</v>
      </c>
      <c r="M89" s="29">
        <f>SUM(K89:L89)</f>
        <v>0</v>
      </c>
      <c r="N89" s="44">
        <v>0</v>
      </c>
      <c r="O89" s="38">
        <v>0</v>
      </c>
      <c r="P89" s="29">
        <f>SUM(N89:O89)</f>
        <v>0</v>
      </c>
      <c r="Q89" s="41">
        <f>P89+M89+J89</f>
        <v>1698</v>
      </c>
      <c r="R89" s="129" t="s">
        <v>79</v>
      </c>
      <c r="S89" s="104">
        <f>Q89+Q91</f>
        <v>1888</v>
      </c>
    </row>
    <row r="90" spans="1:19" x14ac:dyDescent="0.3">
      <c r="A90" s="116"/>
      <c r="B90" s="116"/>
      <c r="C90" s="114"/>
      <c r="D90" s="103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 t="shared" si="22"/>
        <v>0</v>
      </c>
      <c r="N90" s="55"/>
      <c r="O90" s="43"/>
      <c r="P90" s="34">
        <f t="shared" ref="P90" si="26">SUM(N90:O90)</f>
        <v>0</v>
      </c>
      <c r="Q90" s="35">
        <f t="shared" si="25"/>
        <v>0</v>
      </c>
      <c r="R90" s="129"/>
      <c r="S90" s="105">
        <f>Q90+Q92</f>
        <v>0</v>
      </c>
    </row>
    <row r="91" spans="1:19" x14ac:dyDescent="0.3">
      <c r="A91" s="115" t="s">
        <v>79</v>
      </c>
      <c r="B91" s="115"/>
      <c r="C91" s="113" t="s">
        <v>308</v>
      </c>
      <c r="D91" s="111"/>
      <c r="E91" s="37">
        <v>0</v>
      </c>
      <c r="F91" s="38">
        <v>0</v>
      </c>
      <c r="G91" s="38">
        <v>190</v>
      </c>
      <c r="H91" s="38">
        <v>0</v>
      </c>
      <c r="I91" s="38">
        <v>0</v>
      </c>
      <c r="J91" s="29">
        <f>SUM(E91:I91)</f>
        <v>190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5"/>
        <v>190</v>
      </c>
      <c r="R91" s="88"/>
    </row>
    <row r="92" spans="1:19" x14ac:dyDescent="0.3">
      <c r="A92" s="116"/>
      <c r="B92" s="116"/>
      <c r="C92" s="114"/>
      <c r="D92" s="112"/>
      <c r="E92" s="42"/>
      <c r="F92" s="43"/>
      <c r="G92" s="43"/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5"/>
        <v>0</v>
      </c>
      <c r="R92" s="88"/>
    </row>
    <row r="93" spans="1:19" x14ac:dyDescent="0.3">
      <c r="A93" s="129" t="s">
        <v>81</v>
      </c>
      <c r="B93" s="129"/>
      <c r="C93" s="119" t="s">
        <v>82</v>
      </c>
      <c r="D93" s="36" t="s">
        <v>23</v>
      </c>
      <c r="E93" s="37">
        <v>0</v>
      </c>
      <c r="F93" s="38">
        <v>1673</v>
      </c>
      <c r="G93" s="38">
        <v>10140</v>
      </c>
      <c r="H93" s="38">
        <v>0</v>
      </c>
      <c r="I93" s="38">
        <v>0</v>
      </c>
      <c r="J93" s="29">
        <f t="shared" si="21"/>
        <v>11813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5"/>
        <v>11813</v>
      </c>
      <c r="R93" s="88"/>
    </row>
    <row r="94" spans="1:19" ht="14.4" thickBot="1" x14ac:dyDescent="0.35">
      <c r="A94" s="134"/>
      <c r="B94" s="134"/>
      <c r="C94" s="135"/>
      <c r="D94" s="50"/>
      <c r="E94" s="51"/>
      <c r="F94" s="45"/>
      <c r="G94" s="45"/>
      <c r="H94" s="45"/>
      <c r="I94" s="45"/>
      <c r="J94" s="24">
        <f t="shared" si="21"/>
        <v>0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5"/>
        <v>0</v>
      </c>
      <c r="R94" s="88"/>
    </row>
    <row r="95" spans="1:19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8"/>
    </row>
    <row r="96" spans="1:19" x14ac:dyDescent="0.3">
      <c r="A96" s="120" t="s">
        <v>83</v>
      </c>
      <c r="B96" s="121"/>
      <c r="C96" s="124" t="s">
        <v>84</v>
      </c>
      <c r="D96" s="131"/>
      <c r="E96" s="16">
        <f t="shared" ref="E96:I97" si="27">E98+E100+E102+E104+E106</f>
        <v>88870</v>
      </c>
      <c r="F96" s="17">
        <f t="shared" si="27"/>
        <v>31083</v>
      </c>
      <c r="G96" s="17">
        <f t="shared" si="27"/>
        <v>32329</v>
      </c>
      <c r="H96" s="17">
        <f t="shared" si="27"/>
        <v>526</v>
      </c>
      <c r="I96" s="17">
        <f t="shared" si="27"/>
        <v>0</v>
      </c>
      <c r="J96" s="19">
        <f t="shared" ref="J96:J107" si="28">SUM(E96:I96)</f>
        <v>152808</v>
      </c>
      <c r="K96" s="52">
        <f>K98+K100+K102+K104+K106</f>
        <v>0</v>
      </c>
      <c r="L96" s="17">
        <f>L98+L100+L102+L104+L106</f>
        <v>0</v>
      </c>
      <c r="M96" s="19">
        <f t="shared" ref="M96:M107" si="29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0">SUM(N96:O96)</f>
        <v>0</v>
      </c>
      <c r="Q96" s="20">
        <f t="shared" ref="Q96:Q107" si="31">P96+M96+J96</f>
        <v>152808</v>
      </c>
      <c r="R96" s="88"/>
    </row>
    <row r="97" spans="1:18" ht="14.4" thickBot="1" x14ac:dyDescent="0.35">
      <c r="A97" s="122"/>
      <c r="B97" s="123"/>
      <c r="C97" s="125"/>
      <c r="D97" s="132"/>
      <c r="E97" s="21">
        <f t="shared" si="27"/>
        <v>0</v>
      </c>
      <c r="F97" s="22">
        <f t="shared" si="27"/>
        <v>0</v>
      </c>
      <c r="G97" s="22">
        <f t="shared" si="27"/>
        <v>0</v>
      </c>
      <c r="H97" s="22">
        <f t="shared" si="27"/>
        <v>0</v>
      </c>
      <c r="I97" s="22">
        <f t="shared" si="27"/>
        <v>0</v>
      </c>
      <c r="J97" s="24">
        <f t="shared" si="28"/>
        <v>0</v>
      </c>
      <c r="K97" s="53">
        <f>K99+K101+K103+K105+K107</f>
        <v>0</v>
      </c>
      <c r="L97" s="22">
        <f>L99+L101+L103+L105+L107</f>
        <v>0</v>
      </c>
      <c r="M97" s="24">
        <f t="shared" si="29"/>
        <v>0</v>
      </c>
      <c r="N97" s="53">
        <f>N99+N101+N103+N105+N107</f>
        <v>0</v>
      </c>
      <c r="O97" s="22">
        <f>O99+O101+O103+O105+O107</f>
        <v>0</v>
      </c>
      <c r="P97" s="24">
        <f t="shared" si="30"/>
        <v>0</v>
      </c>
      <c r="Q97" s="25">
        <f t="shared" si="31"/>
        <v>0</v>
      </c>
      <c r="R97" s="88"/>
    </row>
    <row r="98" spans="1:18" x14ac:dyDescent="0.3">
      <c r="A98" s="118" t="s">
        <v>85</v>
      </c>
      <c r="B98" s="116"/>
      <c r="C98" s="114" t="s">
        <v>86</v>
      </c>
      <c r="D98" s="58" t="s">
        <v>72</v>
      </c>
      <c r="E98" s="26">
        <v>65677</v>
      </c>
      <c r="F98" s="27">
        <v>23071</v>
      </c>
      <c r="G98" s="27">
        <v>13528</v>
      </c>
      <c r="H98" s="27">
        <v>217</v>
      </c>
      <c r="I98" s="27">
        <v>0</v>
      </c>
      <c r="J98" s="29">
        <f t="shared" si="28"/>
        <v>102493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0"/>
        <v>0</v>
      </c>
      <c r="Q98" s="30">
        <f t="shared" si="31"/>
        <v>102493</v>
      </c>
      <c r="R98" s="88"/>
    </row>
    <row r="99" spans="1:18" x14ac:dyDescent="0.3">
      <c r="A99" s="128"/>
      <c r="B99" s="129"/>
      <c r="C99" s="119"/>
      <c r="D99" s="59"/>
      <c r="E99" s="42"/>
      <c r="F99" s="43"/>
      <c r="G99" s="43"/>
      <c r="H99" s="43"/>
      <c r="I99" s="43"/>
      <c r="J99" s="34">
        <f t="shared" si="28"/>
        <v>0</v>
      </c>
      <c r="K99" s="55"/>
      <c r="L99" s="43"/>
      <c r="M99" s="34">
        <f t="shared" si="29"/>
        <v>0</v>
      </c>
      <c r="N99" s="55"/>
      <c r="O99" s="43"/>
      <c r="P99" s="34">
        <f t="shared" si="30"/>
        <v>0</v>
      </c>
      <c r="Q99" s="35">
        <f t="shared" si="31"/>
        <v>0</v>
      </c>
      <c r="R99" s="88"/>
    </row>
    <row r="100" spans="1:18" x14ac:dyDescent="0.3">
      <c r="A100" s="128" t="s">
        <v>87</v>
      </c>
      <c r="B100" s="129"/>
      <c r="C100" s="119" t="s">
        <v>88</v>
      </c>
      <c r="D100" s="59" t="s">
        <v>72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8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0"/>
        <v>0</v>
      </c>
      <c r="Q100" s="41">
        <f t="shared" si="31"/>
        <v>350</v>
      </c>
      <c r="R100" s="88"/>
    </row>
    <row r="101" spans="1:18" x14ac:dyDescent="0.3">
      <c r="A101" s="128"/>
      <c r="B101" s="129"/>
      <c r="C101" s="119"/>
      <c r="D101" s="59"/>
      <c r="E101" s="42"/>
      <c r="F101" s="43"/>
      <c r="G101" s="43"/>
      <c r="H101" s="43"/>
      <c r="I101" s="43"/>
      <c r="J101" s="34">
        <f t="shared" si="28"/>
        <v>0</v>
      </c>
      <c r="K101" s="55"/>
      <c r="L101" s="43"/>
      <c r="M101" s="34">
        <f t="shared" si="29"/>
        <v>0</v>
      </c>
      <c r="N101" s="55"/>
      <c r="O101" s="43"/>
      <c r="P101" s="34">
        <f t="shared" si="30"/>
        <v>0</v>
      </c>
      <c r="Q101" s="35">
        <f t="shared" si="31"/>
        <v>0</v>
      </c>
      <c r="R101" s="88"/>
    </row>
    <row r="102" spans="1:18" x14ac:dyDescent="0.3">
      <c r="A102" s="128" t="s">
        <v>89</v>
      </c>
      <c r="B102" s="129"/>
      <c r="C102" s="119" t="s">
        <v>250</v>
      </c>
      <c r="D102" s="59" t="s">
        <v>72</v>
      </c>
      <c r="E102" s="37">
        <v>23193</v>
      </c>
      <c r="F102" s="38">
        <v>6944</v>
      </c>
      <c r="G102" s="38">
        <v>3637</v>
      </c>
      <c r="H102" s="38">
        <v>309</v>
      </c>
      <c r="I102" s="38">
        <v>0</v>
      </c>
      <c r="J102" s="29">
        <f t="shared" si="28"/>
        <v>34083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0"/>
        <v>0</v>
      </c>
      <c r="Q102" s="41">
        <f t="shared" si="31"/>
        <v>34083</v>
      </c>
      <c r="R102" s="88"/>
    </row>
    <row r="103" spans="1:18" x14ac:dyDescent="0.3">
      <c r="A103" s="128"/>
      <c r="B103" s="129"/>
      <c r="C103" s="119"/>
      <c r="D103" s="59"/>
      <c r="E103" s="42"/>
      <c r="F103" s="43"/>
      <c r="G103" s="43"/>
      <c r="H103" s="43"/>
      <c r="I103" s="43"/>
      <c r="J103" s="34">
        <f t="shared" si="28"/>
        <v>0</v>
      </c>
      <c r="K103" s="55"/>
      <c r="L103" s="43"/>
      <c r="M103" s="34">
        <f t="shared" si="29"/>
        <v>0</v>
      </c>
      <c r="N103" s="55"/>
      <c r="O103" s="43"/>
      <c r="P103" s="34">
        <f t="shared" si="30"/>
        <v>0</v>
      </c>
      <c r="Q103" s="35">
        <f t="shared" si="31"/>
        <v>0</v>
      </c>
      <c r="R103" s="88"/>
    </row>
    <row r="104" spans="1:18" x14ac:dyDescent="0.3">
      <c r="A104" s="128" t="s">
        <v>90</v>
      </c>
      <c r="B104" s="129"/>
      <c r="C104" s="119" t="s">
        <v>91</v>
      </c>
      <c r="D104" s="59" t="s">
        <v>92</v>
      </c>
      <c r="E104" s="37">
        <v>0</v>
      </c>
      <c r="F104" s="38">
        <v>228</v>
      </c>
      <c r="G104" s="38">
        <v>464</v>
      </c>
      <c r="H104" s="38">
        <v>0</v>
      </c>
      <c r="I104" s="38">
        <v>0</v>
      </c>
      <c r="J104" s="29">
        <f t="shared" si="28"/>
        <v>692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0"/>
        <v>0</v>
      </c>
      <c r="Q104" s="41">
        <f t="shared" si="31"/>
        <v>692</v>
      </c>
      <c r="R104" s="88"/>
    </row>
    <row r="105" spans="1:18" x14ac:dyDescent="0.3">
      <c r="A105" s="128"/>
      <c r="B105" s="129"/>
      <c r="C105" s="119"/>
      <c r="D105" s="59"/>
      <c r="E105" s="42"/>
      <c r="F105" s="43"/>
      <c r="G105" s="43"/>
      <c r="H105" s="43"/>
      <c r="I105" s="43"/>
      <c r="J105" s="34">
        <f t="shared" si="28"/>
        <v>0</v>
      </c>
      <c r="K105" s="55"/>
      <c r="L105" s="43"/>
      <c r="M105" s="34">
        <f t="shared" si="29"/>
        <v>0</v>
      </c>
      <c r="N105" s="55"/>
      <c r="O105" s="43"/>
      <c r="P105" s="34">
        <f t="shared" si="30"/>
        <v>0</v>
      </c>
      <c r="Q105" s="35">
        <f t="shared" si="31"/>
        <v>0</v>
      </c>
      <c r="R105" s="88"/>
    </row>
    <row r="106" spans="1:18" x14ac:dyDescent="0.3">
      <c r="A106" s="128" t="s">
        <v>93</v>
      </c>
      <c r="B106" s="129"/>
      <c r="C106" s="119" t="s">
        <v>94</v>
      </c>
      <c r="D106" s="59" t="s">
        <v>95</v>
      </c>
      <c r="E106" s="37">
        <v>0</v>
      </c>
      <c r="F106" s="38">
        <v>840</v>
      </c>
      <c r="G106" s="38">
        <v>14350</v>
      </c>
      <c r="H106" s="38">
        <v>0</v>
      </c>
      <c r="I106" s="38">
        <v>0</v>
      </c>
      <c r="J106" s="29">
        <f t="shared" si="28"/>
        <v>15190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0"/>
        <v>0</v>
      </c>
      <c r="Q106" s="41">
        <f t="shared" si="31"/>
        <v>15190</v>
      </c>
      <c r="R106" s="88"/>
    </row>
    <row r="107" spans="1:18" ht="14.4" thickBot="1" x14ac:dyDescent="0.35">
      <c r="A107" s="133"/>
      <c r="B107" s="134"/>
      <c r="C107" s="135"/>
      <c r="D107" s="60"/>
      <c r="E107" s="51"/>
      <c r="F107" s="45"/>
      <c r="G107" s="45"/>
      <c r="H107" s="45"/>
      <c r="I107" s="45"/>
      <c r="J107" s="24">
        <f t="shared" si="28"/>
        <v>0</v>
      </c>
      <c r="K107" s="56"/>
      <c r="L107" s="45"/>
      <c r="M107" s="24">
        <f t="shared" si="29"/>
        <v>0</v>
      </c>
      <c r="N107" s="55"/>
      <c r="O107" s="43"/>
      <c r="P107" s="34">
        <f t="shared" si="30"/>
        <v>0</v>
      </c>
      <c r="Q107" s="35">
        <f t="shared" si="31"/>
        <v>0</v>
      </c>
      <c r="R107" s="88"/>
    </row>
    <row r="108" spans="1:18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8"/>
    </row>
    <row r="109" spans="1:18" x14ac:dyDescent="0.3">
      <c r="A109" s="120" t="s">
        <v>96</v>
      </c>
      <c r="B109" s="121"/>
      <c r="C109" s="124" t="s">
        <v>97</v>
      </c>
      <c r="D109" s="126"/>
      <c r="E109" s="16">
        <f>E111+E113</f>
        <v>0</v>
      </c>
      <c r="F109" s="17">
        <f t="shared" ref="E109:I110" si="32">F111+F113</f>
        <v>0</v>
      </c>
      <c r="G109" s="17">
        <f t="shared" si="32"/>
        <v>188705</v>
      </c>
      <c r="H109" s="17">
        <f t="shared" si="32"/>
        <v>0</v>
      </c>
      <c r="I109" s="17">
        <f t="shared" si="32"/>
        <v>0</v>
      </c>
      <c r="J109" s="19">
        <f t="shared" ref="J109:J114" si="33">SUM(E109:I109)</f>
        <v>188705</v>
      </c>
      <c r="K109" s="16">
        <f>K111+K113</f>
        <v>542081</v>
      </c>
      <c r="L109" s="17">
        <f>L111+L113</f>
        <v>0</v>
      </c>
      <c r="M109" s="19">
        <f t="shared" ref="M109:M114" si="34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5">SUM(N109:O109)</f>
        <v>0</v>
      </c>
      <c r="Q109" s="20">
        <f t="shared" ref="Q109:Q114" si="36">P109+M109+J109</f>
        <v>730786</v>
      </c>
      <c r="R109" s="88"/>
    </row>
    <row r="110" spans="1:18" ht="14.4" thickBot="1" x14ac:dyDescent="0.35">
      <c r="A110" s="122"/>
      <c r="B110" s="123"/>
      <c r="C110" s="125"/>
      <c r="D110" s="127"/>
      <c r="E110" s="21">
        <f t="shared" si="32"/>
        <v>0</v>
      </c>
      <c r="F110" s="22">
        <f t="shared" si="32"/>
        <v>0</v>
      </c>
      <c r="G110" s="22">
        <f t="shared" si="32"/>
        <v>0</v>
      </c>
      <c r="H110" s="22">
        <f t="shared" si="32"/>
        <v>0</v>
      </c>
      <c r="I110" s="22">
        <f t="shared" si="32"/>
        <v>0</v>
      </c>
      <c r="J110" s="24">
        <f t="shared" si="33"/>
        <v>0</v>
      </c>
      <c r="K110" s="21">
        <f>K112+K114</f>
        <v>0</v>
      </c>
      <c r="L110" s="22">
        <f>L112+L114</f>
        <v>0</v>
      </c>
      <c r="M110" s="24">
        <f t="shared" si="34"/>
        <v>0</v>
      </c>
      <c r="N110" s="53">
        <f>N112+N114</f>
        <v>0</v>
      </c>
      <c r="O110" s="22">
        <f>O112+O114</f>
        <v>0</v>
      </c>
      <c r="P110" s="24">
        <f t="shared" si="35"/>
        <v>0</v>
      </c>
      <c r="Q110" s="25">
        <f t="shared" si="36"/>
        <v>0</v>
      </c>
      <c r="R110" s="88"/>
    </row>
    <row r="111" spans="1:18" x14ac:dyDescent="0.3">
      <c r="A111" s="116" t="s">
        <v>98</v>
      </c>
      <c r="B111" s="116"/>
      <c r="C111" s="114" t="s">
        <v>99</v>
      </c>
      <c r="D111" s="49" t="s">
        <v>63</v>
      </c>
      <c r="E111" s="26">
        <v>0</v>
      </c>
      <c r="F111" s="27">
        <v>0</v>
      </c>
      <c r="G111" s="27">
        <v>184205</v>
      </c>
      <c r="H111" s="27">
        <v>0</v>
      </c>
      <c r="I111" s="27">
        <v>0</v>
      </c>
      <c r="J111" s="29">
        <f>SUM(E111:I111)</f>
        <v>184205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5"/>
        <v>0</v>
      </c>
      <c r="Q111" s="30">
        <f t="shared" si="36"/>
        <v>726286</v>
      </c>
      <c r="R111" s="88"/>
    </row>
    <row r="112" spans="1:18" x14ac:dyDescent="0.3">
      <c r="A112" s="129"/>
      <c r="B112" s="129"/>
      <c r="C112" s="119"/>
      <c r="D112" s="36"/>
      <c r="E112" s="42"/>
      <c r="F112" s="43"/>
      <c r="G112" s="43"/>
      <c r="H112" s="43"/>
      <c r="I112" s="43"/>
      <c r="J112" s="34">
        <f t="shared" si="33"/>
        <v>0</v>
      </c>
      <c r="K112" s="42"/>
      <c r="L112" s="43"/>
      <c r="M112" s="34">
        <f t="shared" si="34"/>
        <v>0</v>
      </c>
      <c r="N112" s="55"/>
      <c r="O112" s="43"/>
      <c r="P112" s="34">
        <f t="shared" si="35"/>
        <v>0</v>
      </c>
      <c r="Q112" s="35">
        <f t="shared" si="36"/>
        <v>0</v>
      </c>
      <c r="R112" s="88"/>
    </row>
    <row r="113" spans="1:19" x14ac:dyDescent="0.3">
      <c r="A113" s="129" t="s">
        <v>100</v>
      </c>
      <c r="B113" s="129"/>
      <c r="C113" s="119" t="s">
        <v>101</v>
      </c>
      <c r="D113" s="36" t="s">
        <v>102</v>
      </c>
      <c r="E113" s="37">
        <v>0</v>
      </c>
      <c r="F113" s="38">
        <v>0</v>
      </c>
      <c r="G113" s="38">
        <v>4500</v>
      </c>
      <c r="H113" s="38">
        <v>0</v>
      </c>
      <c r="I113" s="38">
        <v>0</v>
      </c>
      <c r="J113" s="29">
        <f>SUM(E113:I113)</f>
        <v>4500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5"/>
        <v>0</v>
      </c>
      <c r="Q113" s="41">
        <f t="shared" si="36"/>
        <v>4500</v>
      </c>
      <c r="R113" s="88"/>
    </row>
    <row r="114" spans="1:19" ht="14.4" thickBot="1" x14ac:dyDescent="0.35">
      <c r="A114" s="134"/>
      <c r="B114" s="134"/>
      <c r="C114" s="135"/>
      <c r="D114" s="50"/>
      <c r="E114" s="51"/>
      <c r="F114" s="45"/>
      <c r="G114" s="45"/>
      <c r="H114" s="45"/>
      <c r="I114" s="45"/>
      <c r="J114" s="24">
        <f t="shared" si="33"/>
        <v>0</v>
      </c>
      <c r="K114" s="51"/>
      <c r="L114" s="45"/>
      <c r="M114" s="24">
        <f t="shared" si="34"/>
        <v>0</v>
      </c>
      <c r="N114" s="56"/>
      <c r="O114" s="45"/>
      <c r="P114" s="24">
        <f t="shared" si="35"/>
        <v>0</v>
      </c>
      <c r="Q114" s="25">
        <f t="shared" si="36"/>
        <v>0</v>
      </c>
      <c r="R114" s="88"/>
    </row>
    <row r="115" spans="1:19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8"/>
    </row>
    <row r="116" spans="1:19" x14ac:dyDescent="0.3">
      <c r="A116" s="120" t="s">
        <v>103</v>
      </c>
      <c r="B116" s="121"/>
      <c r="C116" s="124" t="s">
        <v>104</v>
      </c>
      <c r="D116" s="126"/>
      <c r="E116" s="16">
        <f t="shared" ref="E116:I117" si="37">E118+E120+E122+E124+E126+E128+E130+E132</f>
        <v>0</v>
      </c>
      <c r="F116" s="17">
        <f t="shared" si="37"/>
        <v>0</v>
      </c>
      <c r="G116" s="17">
        <f t="shared" si="37"/>
        <v>191000</v>
      </c>
      <c r="H116" s="17">
        <f t="shared" si="37"/>
        <v>0</v>
      </c>
      <c r="I116" s="17">
        <f t="shared" si="37"/>
        <v>2200</v>
      </c>
      <c r="J116" s="19">
        <f t="shared" ref="J116:J133" si="38">SUM(E116:I116)</f>
        <v>193200</v>
      </c>
      <c r="K116" s="16">
        <f>K118+K120+K122+K124+K126+K128+K130+K132</f>
        <v>0</v>
      </c>
      <c r="L116" s="17">
        <f>L118+L120+L122+L124+L126+L128+L132</f>
        <v>0</v>
      </c>
      <c r="M116" s="19">
        <f t="shared" ref="M116:M129" si="39">SUM(K116:L116)</f>
        <v>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0">SUM(N116:O116)</f>
        <v>17160</v>
      </c>
      <c r="Q116" s="20">
        <f>P116+M116+J116</f>
        <v>210360</v>
      </c>
      <c r="R116" s="88"/>
    </row>
    <row r="117" spans="1:19" ht="14.4" thickBot="1" x14ac:dyDescent="0.35">
      <c r="A117" s="122"/>
      <c r="B117" s="123"/>
      <c r="C117" s="125"/>
      <c r="D117" s="127"/>
      <c r="E117" s="21">
        <f t="shared" si="37"/>
        <v>0</v>
      </c>
      <c r="F117" s="22">
        <f t="shared" si="37"/>
        <v>0</v>
      </c>
      <c r="G117" s="22">
        <f t="shared" si="37"/>
        <v>0</v>
      </c>
      <c r="H117" s="22">
        <f t="shared" si="37"/>
        <v>0</v>
      </c>
      <c r="I117" s="22">
        <f t="shared" si="37"/>
        <v>0</v>
      </c>
      <c r="J117" s="24">
        <f t="shared" si="38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9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0"/>
        <v>0</v>
      </c>
      <c r="Q117" s="25">
        <f t="shared" ref="Q117:Q133" si="41">P117+M117+J117</f>
        <v>0</v>
      </c>
      <c r="R117" s="88"/>
    </row>
    <row r="118" spans="1:19" x14ac:dyDescent="0.3">
      <c r="A118" s="136" t="s">
        <v>105</v>
      </c>
      <c r="B118" s="137"/>
      <c r="C118" s="138" t="s">
        <v>106</v>
      </c>
      <c r="D118" s="100" t="s">
        <v>107</v>
      </c>
      <c r="E118" s="16">
        <v>0</v>
      </c>
      <c r="F118" s="17">
        <v>0</v>
      </c>
      <c r="G118" s="17">
        <v>29500</v>
      </c>
      <c r="H118" s="17">
        <v>0</v>
      </c>
      <c r="I118" s="17">
        <v>0</v>
      </c>
      <c r="J118" s="19">
        <f t="shared" si="38"/>
        <v>29500</v>
      </c>
      <c r="K118" s="16">
        <v>0</v>
      </c>
      <c r="L118" s="17">
        <v>0</v>
      </c>
      <c r="M118" s="19">
        <f>SUM(K118:L118)</f>
        <v>0</v>
      </c>
      <c r="N118" s="52">
        <v>0</v>
      </c>
      <c r="O118" s="17">
        <v>0</v>
      </c>
      <c r="P118" s="19">
        <f t="shared" si="40"/>
        <v>0</v>
      </c>
      <c r="Q118" s="20">
        <f t="shared" si="41"/>
        <v>29500</v>
      </c>
      <c r="R118" s="136" t="s">
        <v>105</v>
      </c>
      <c r="S118" s="104">
        <f>Q118+Q120+Q122+Q124</f>
        <v>51000</v>
      </c>
    </row>
    <row r="119" spans="1:19" x14ac:dyDescent="0.3">
      <c r="A119" s="128"/>
      <c r="B119" s="129"/>
      <c r="C119" s="119"/>
      <c r="D119" s="36"/>
      <c r="E119" s="42"/>
      <c r="F119" s="43"/>
      <c r="G119" s="43"/>
      <c r="H119" s="43"/>
      <c r="I119" s="43"/>
      <c r="J119" s="34">
        <f t="shared" si="38"/>
        <v>0</v>
      </c>
      <c r="K119" s="42"/>
      <c r="L119" s="43"/>
      <c r="M119" s="34">
        <f t="shared" si="39"/>
        <v>0</v>
      </c>
      <c r="N119" s="55"/>
      <c r="O119" s="43"/>
      <c r="P119" s="34">
        <f t="shared" si="40"/>
        <v>0</v>
      </c>
      <c r="Q119" s="35">
        <f t="shared" si="41"/>
        <v>0</v>
      </c>
      <c r="R119" s="128"/>
      <c r="S119" s="105">
        <f>Q119+Q121+Q123+Q125</f>
        <v>0</v>
      </c>
    </row>
    <row r="120" spans="1:19" x14ac:dyDescent="0.3">
      <c r="A120" s="118" t="s">
        <v>105</v>
      </c>
      <c r="B120" s="129"/>
      <c r="C120" s="119" t="s">
        <v>108</v>
      </c>
      <c r="D120" s="36" t="s">
        <v>63</v>
      </c>
      <c r="E120" s="37">
        <v>0</v>
      </c>
      <c r="F120" s="38">
        <v>0</v>
      </c>
      <c r="G120" s="38">
        <v>15000</v>
      </c>
      <c r="H120" s="38">
        <v>0</v>
      </c>
      <c r="I120" s="38">
        <v>0</v>
      </c>
      <c r="J120" s="29">
        <f t="shared" si="38"/>
        <v>15000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0"/>
        <v>0</v>
      </c>
      <c r="Q120" s="41">
        <f t="shared" si="41"/>
        <v>15000</v>
      </c>
      <c r="R120" s="88"/>
    </row>
    <row r="121" spans="1:19" x14ac:dyDescent="0.3">
      <c r="A121" s="128"/>
      <c r="B121" s="129"/>
      <c r="C121" s="119"/>
      <c r="D121" s="36"/>
      <c r="E121" s="42"/>
      <c r="F121" s="43"/>
      <c r="G121" s="43"/>
      <c r="H121" s="43"/>
      <c r="I121" s="43"/>
      <c r="J121" s="34">
        <f t="shared" si="38"/>
        <v>0</v>
      </c>
      <c r="K121" s="42"/>
      <c r="L121" s="43"/>
      <c r="M121" s="34">
        <f t="shared" si="39"/>
        <v>0</v>
      </c>
      <c r="N121" s="55"/>
      <c r="O121" s="43"/>
      <c r="P121" s="34">
        <f t="shared" si="40"/>
        <v>0</v>
      </c>
      <c r="Q121" s="35">
        <f t="shared" si="41"/>
        <v>0</v>
      </c>
      <c r="R121" s="88"/>
    </row>
    <row r="122" spans="1:19" x14ac:dyDescent="0.3">
      <c r="A122" s="128" t="s">
        <v>105</v>
      </c>
      <c r="B122" s="129"/>
      <c r="C122" s="119" t="s">
        <v>109</v>
      </c>
      <c r="D122" s="36" t="s">
        <v>102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38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0"/>
        <v>0</v>
      </c>
      <c r="Q122" s="41">
        <f t="shared" si="41"/>
        <v>6000</v>
      </c>
      <c r="R122" s="88"/>
    </row>
    <row r="123" spans="1:19" x14ac:dyDescent="0.3">
      <c r="A123" s="128"/>
      <c r="B123" s="129"/>
      <c r="C123" s="119"/>
      <c r="D123" s="36"/>
      <c r="E123" s="42"/>
      <c r="F123" s="43"/>
      <c r="G123" s="43"/>
      <c r="H123" s="43"/>
      <c r="I123" s="43"/>
      <c r="J123" s="34">
        <f t="shared" si="38"/>
        <v>0</v>
      </c>
      <c r="K123" s="42"/>
      <c r="L123" s="43"/>
      <c r="M123" s="34">
        <f t="shared" si="39"/>
        <v>0</v>
      </c>
      <c r="N123" s="55"/>
      <c r="O123" s="43"/>
      <c r="P123" s="34">
        <f t="shared" si="40"/>
        <v>0</v>
      </c>
      <c r="Q123" s="35">
        <f t="shared" si="41"/>
        <v>0</v>
      </c>
      <c r="R123" s="88"/>
    </row>
    <row r="124" spans="1:19" x14ac:dyDescent="0.3">
      <c r="A124" s="128" t="s">
        <v>105</v>
      </c>
      <c r="B124" s="129"/>
      <c r="C124" s="119" t="s">
        <v>110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8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0"/>
        <v>0</v>
      </c>
      <c r="Q124" s="41">
        <f t="shared" si="41"/>
        <v>500</v>
      </c>
      <c r="R124" s="88"/>
    </row>
    <row r="125" spans="1:19" x14ac:dyDescent="0.3">
      <c r="A125" s="128"/>
      <c r="B125" s="129"/>
      <c r="C125" s="119"/>
      <c r="D125" s="36"/>
      <c r="E125" s="42"/>
      <c r="F125" s="43"/>
      <c r="G125" s="43"/>
      <c r="H125" s="43"/>
      <c r="I125" s="43"/>
      <c r="J125" s="34">
        <f t="shared" si="38"/>
        <v>0</v>
      </c>
      <c r="K125" s="42"/>
      <c r="L125" s="43"/>
      <c r="M125" s="34">
        <f t="shared" si="39"/>
        <v>0</v>
      </c>
      <c r="N125" s="55"/>
      <c r="O125" s="43"/>
      <c r="P125" s="34">
        <f t="shared" si="40"/>
        <v>0</v>
      </c>
      <c r="Q125" s="35">
        <f t="shared" si="41"/>
        <v>0</v>
      </c>
      <c r="R125" s="88"/>
    </row>
    <row r="126" spans="1:19" x14ac:dyDescent="0.3">
      <c r="A126" s="117" t="s">
        <v>111</v>
      </c>
      <c r="B126" s="115"/>
      <c r="C126" s="113" t="s">
        <v>309</v>
      </c>
      <c r="D126" s="36" t="s">
        <v>112</v>
      </c>
      <c r="E126" s="37">
        <v>0</v>
      </c>
      <c r="F126" s="38">
        <v>0</v>
      </c>
      <c r="G126" s="38">
        <v>0</v>
      </c>
      <c r="H126" s="38">
        <v>0</v>
      </c>
      <c r="I126" s="38">
        <v>2200</v>
      </c>
      <c r="J126" s="29">
        <f t="shared" si="38"/>
        <v>2200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0"/>
        <v>17160</v>
      </c>
      <c r="Q126" s="41">
        <f t="shared" si="41"/>
        <v>19360</v>
      </c>
      <c r="R126" s="117" t="s">
        <v>111</v>
      </c>
      <c r="S126" s="104">
        <f>Q126+Q128</f>
        <v>19360</v>
      </c>
    </row>
    <row r="127" spans="1:19" x14ac:dyDescent="0.3">
      <c r="A127" s="118"/>
      <c r="B127" s="116"/>
      <c r="C127" s="114"/>
      <c r="D127" s="36"/>
      <c r="E127" s="42"/>
      <c r="F127" s="43"/>
      <c r="G127" s="43"/>
      <c r="H127" s="43"/>
      <c r="I127" s="43"/>
      <c r="J127" s="34">
        <f t="shared" si="38"/>
        <v>0</v>
      </c>
      <c r="K127" s="42"/>
      <c r="L127" s="43"/>
      <c r="M127" s="34">
        <f t="shared" si="39"/>
        <v>0</v>
      </c>
      <c r="N127" s="55"/>
      <c r="O127" s="43"/>
      <c r="P127" s="34">
        <f t="shared" si="40"/>
        <v>0</v>
      </c>
      <c r="Q127" s="35">
        <f t="shared" si="41"/>
        <v>0</v>
      </c>
      <c r="R127" s="118"/>
      <c r="S127" s="105">
        <f>Q127+Q129</f>
        <v>0</v>
      </c>
    </row>
    <row r="128" spans="1:19" hidden="1" x14ac:dyDescent="0.3">
      <c r="A128" s="117" t="s">
        <v>111</v>
      </c>
      <c r="B128" s="115"/>
      <c r="C128" s="113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8"/>
        <v>0</v>
      </c>
      <c r="K128" s="94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0"/>
        <v>0</v>
      </c>
      <c r="Q128" s="41">
        <f t="shared" si="41"/>
        <v>0</v>
      </c>
      <c r="R128" s="88"/>
    </row>
    <row r="129" spans="1:18" hidden="1" x14ac:dyDescent="0.3">
      <c r="A129" s="118"/>
      <c r="B129" s="116"/>
      <c r="C129" s="114"/>
      <c r="D129" s="36"/>
      <c r="E129" s="42"/>
      <c r="F129" s="43"/>
      <c r="G129" s="43"/>
      <c r="H129" s="43"/>
      <c r="I129" s="43"/>
      <c r="J129" s="34">
        <f t="shared" si="38"/>
        <v>0</v>
      </c>
      <c r="K129" s="95"/>
      <c r="L129" s="43"/>
      <c r="M129" s="34">
        <f t="shared" si="39"/>
        <v>0</v>
      </c>
      <c r="N129" s="55"/>
      <c r="O129" s="43"/>
      <c r="P129" s="34">
        <f t="shared" si="40"/>
        <v>0</v>
      </c>
      <c r="Q129" s="35">
        <f t="shared" si="41"/>
        <v>0</v>
      </c>
      <c r="R129" s="88"/>
    </row>
    <row r="130" spans="1:18" x14ac:dyDescent="0.3">
      <c r="A130" s="117" t="s">
        <v>111</v>
      </c>
      <c r="B130" s="115"/>
      <c r="C130" s="113" t="s">
        <v>310</v>
      </c>
      <c r="D130" s="36" t="s">
        <v>112</v>
      </c>
      <c r="E130" s="37">
        <v>0</v>
      </c>
      <c r="F130" s="38">
        <v>0</v>
      </c>
      <c r="G130" s="38">
        <v>140000</v>
      </c>
      <c r="H130" s="38">
        <v>0</v>
      </c>
      <c r="I130" s="38">
        <v>0</v>
      </c>
      <c r="J130" s="29">
        <f>SUM(E130:I130)</f>
        <v>140000</v>
      </c>
      <c r="K130" s="94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>SUM(N130:O130)</f>
        <v>0</v>
      </c>
      <c r="Q130" s="41">
        <f t="shared" si="41"/>
        <v>140000</v>
      </c>
      <c r="R130" s="88"/>
    </row>
    <row r="131" spans="1:18" ht="14.4" thickBot="1" x14ac:dyDescent="0.35">
      <c r="A131" s="157"/>
      <c r="B131" s="158"/>
      <c r="C131" s="159"/>
      <c r="D131" s="50"/>
      <c r="E131" s="51"/>
      <c r="F131" s="45"/>
      <c r="G131" s="45"/>
      <c r="H131" s="45"/>
      <c r="I131" s="45"/>
      <c r="J131" s="24">
        <f>SUM(E131:I131)</f>
        <v>0</v>
      </c>
      <c r="K131" s="101"/>
      <c r="L131" s="45"/>
      <c r="M131" s="24">
        <f>SUM(K131:L131)</f>
        <v>0</v>
      </c>
      <c r="N131" s="56"/>
      <c r="O131" s="45"/>
      <c r="P131" s="24">
        <f>SUM(N131:O131)</f>
        <v>0</v>
      </c>
      <c r="Q131" s="25">
        <f t="shared" si="41"/>
        <v>0</v>
      </c>
      <c r="R131" s="88"/>
    </row>
    <row r="132" spans="1:18" hidden="1" x14ac:dyDescent="0.3">
      <c r="A132" s="118" t="s">
        <v>111</v>
      </c>
      <c r="B132" s="116"/>
      <c r="C132" s="114" t="s">
        <v>251</v>
      </c>
      <c r="D132" s="49" t="s">
        <v>112</v>
      </c>
      <c r="E132" s="26">
        <v>0</v>
      </c>
      <c r="F132" s="27">
        <v>0</v>
      </c>
      <c r="G132" s="27">
        <v>0</v>
      </c>
      <c r="H132" s="27">
        <v>0</v>
      </c>
      <c r="I132" s="27">
        <v>0</v>
      </c>
      <c r="J132" s="29">
        <f t="shared" si="38"/>
        <v>0</v>
      </c>
      <c r="K132" s="96">
        <v>0</v>
      </c>
      <c r="L132" s="27">
        <v>0</v>
      </c>
      <c r="M132" s="29">
        <f>SUM(K132:L132)</f>
        <v>0</v>
      </c>
      <c r="N132" s="54">
        <v>0</v>
      </c>
      <c r="O132" s="27">
        <v>0</v>
      </c>
      <c r="P132" s="29">
        <f t="shared" si="40"/>
        <v>0</v>
      </c>
      <c r="Q132" s="30">
        <f t="shared" si="41"/>
        <v>0</v>
      </c>
      <c r="R132" s="88"/>
    </row>
    <row r="133" spans="1:18" ht="14.4" hidden="1" thickBot="1" x14ac:dyDescent="0.35">
      <c r="A133" s="133"/>
      <c r="B133" s="134"/>
      <c r="C133" s="135"/>
      <c r="D133" s="50"/>
      <c r="E133" s="51"/>
      <c r="F133" s="45"/>
      <c r="G133" s="45"/>
      <c r="H133" s="45"/>
      <c r="I133" s="45"/>
      <c r="J133" s="24">
        <f t="shared" si="38"/>
        <v>0</v>
      </c>
      <c r="K133" s="51"/>
      <c r="L133" s="45"/>
      <c r="M133" s="24">
        <f>SUM(K133:L133)</f>
        <v>0</v>
      </c>
      <c r="N133" s="56"/>
      <c r="O133" s="45"/>
      <c r="P133" s="24">
        <f t="shared" si="40"/>
        <v>0</v>
      </c>
      <c r="Q133" s="25">
        <f t="shared" si="41"/>
        <v>0</v>
      </c>
      <c r="R133" s="88"/>
    </row>
    <row r="134" spans="1:18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8"/>
    </row>
    <row r="135" spans="1:18" x14ac:dyDescent="0.3">
      <c r="A135" s="120" t="s">
        <v>113</v>
      </c>
      <c r="B135" s="121"/>
      <c r="C135" s="124" t="s">
        <v>114</v>
      </c>
      <c r="D135" s="126"/>
      <c r="E135" s="16">
        <f t="shared" ref="E135:I136" si="42">E137+E139+E141+E143+E145</f>
        <v>200371</v>
      </c>
      <c r="F135" s="17">
        <f t="shared" si="42"/>
        <v>68892</v>
      </c>
      <c r="G135" s="17">
        <f t="shared" si="42"/>
        <v>57226</v>
      </c>
      <c r="H135" s="17">
        <f t="shared" si="42"/>
        <v>3080</v>
      </c>
      <c r="I135" s="17">
        <f t="shared" si="42"/>
        <v>0</v>
      </c>
      <c r="J135" s="18">
        <f t="shared" ref="J135:J146" si="43">SUM(E135:I135)</f>
        <v>329569</v>
      </c>
      <c r="K135" s="16">
        <f>K137+K139+K141+K143+K145</f>
        <v>0</v>
      </c>
      <c r="L135" s="17">
        <f>L137+L139+L141+L143+L145</f>
        <v>0</v>
      </c>
      <c r="M135" s="19">
        <f t="shared" ref="M135:M146" si="44">SUM(K135:L135)</f>
        <v>0</v>
      </c>
      <c r="N135" s="52">
        <f>N137+N139+N141+N143+N145</f>
        <v>0</v>
      </c>
      <c r="O135" s="52">
        <f>O137+O139+O141+O143+O145</f>
        <v>0</v>
      </c>
      <c r="P135" s="19">
        <f t="shared" ref="P135:P146" si="45">SUM(N135:O135)</f>
        <v>0</v>
      </c>
      <c r="Q135" s="20">
        <f t="shared" ref="Q135:Q146" si="46">P135+M135+J135</f>
        <v>329569</v>
      </c>
      <c r="R135" s="88"/>
    </row>
    <row r="136" spans="1:18" ht="14.4" thickBot="1" x14ac:dyDescent="0.35">
      <c r="A136" s="122"/>
      <c r="B136" s="123"/>
      <c r="C136" s="125"/>
      <c r="D136" s="127"/>
      <c r="E136" s="21">
        <f t="shared" si="42"/>
        <v>0</v>
      </c>
      <c r="F136" s="22">
        <f t="shared" si="42"/>
        <v>0</v>
      </c>
      <c r="G136" s="22">
        <f t="shared" si="42"/>
        <v>0</v>
      </c>
      <c r="H136" s="22">
        <f t="shared" si="42"/>
        <v>0</v>
      </c>
      <c r="I136" s="22">
        <f t="shared" si="42"/>
        <v>0</v>
      </c>
      <c r="J136" s="23">
        <f t="shared" si="43"/>
        <v>0</v>
      </c>
      <c r="K136" s="21">
        <f>K138+K140+K142+K144+K146</f>
        <v>0</v>
      </c>
      <c r="L136" s="22">
        <f>L138+L140+L142+L144+L146</f>
        <v>0</v>
      </c>
      <c r="M136" s="24">
        <f t="shared" si="44"/>
        <v>0</v>
      </c>
      <c r="N136" s="53">
        <f>N138+N140+N142+N144+N146</f>
        <v>0</v>
      </c>
      <c r="O136" s="53">
        <f>O138+O140+O142+O144+O146</f>
        <v>0</v>
      </c>
      <c r="P136" s="24">
        <f t="shared" si="45"/>
        <v>0</v>
      </c>
      <c r="Q136" s="25">
        <f t="shared" si="46"/>
        <v>0</v>
      </c>
      <c r="R136" s="88"/>
    </row>
    <row r="137" spans="1:18" x14ac:dyDescent="0.3">
      <c r="A137" s="118" t="s">
        <v>115</v>
      </c>
      <c r="B137" s="116"/>
      <c r="C137" s="114" t="s">
        <v>116</v>
      </c>
      <c r="D137" s="49" t="s">
        <v>117</v>
      </c>
      <c r="E137" s="26">
        <v>184261</v>
      </c>
      <c r="F137" s="27">
        <v>63907</v>
      </c>
      <c r="G137" s="27">
        <v>50168</v>
      </c>
      <c r="H137" s="27">
        <v>2694</v>
      </c>
      <c r="I137" s="27">
        <v>0</v>
      </c>
      <c r="J137" s="29">
        <f t="shared" si="43"/>
        <v>301030</v>
      </c>
      <c r="K137" s="96">
        <v>0</v>
      </c>
      <c r="L137" s="27">
        <v>0</v>
      </c>
      <c r="M137" s="29">
        <f>SUM(K137:L137)</f>
        <v>0</v>
      </c>
      <c r="N137" s="54">
        <v>0</v>
      </c>
      <c r="O137" s="27">
        <v>0</v>
      </c>
      <c r="P137" s="29">
        <f t="shared" si="45"/>
        <v>0</v>
      </c>
      <c r="Q137" s="30">
        <f t="shared" si="46"/>
        <v>301030</v>
      </c>
      <c r="R137" s="88"/>
    </row>
    <row r="138" spans="1:18" x14ac:dyDescent="0.3">
      <c r="A138" s="128"/>
      <c r="B138" s="129"/>
      <c r="C138" s="119"/>
      <c r="D138" s="36"/>
      <c r="E138" s="42"/>
      <c r="F138" s="43"/>
      <c r="G138" s="43"/>
      <c r="H138" s="43"/>
      <c r="I138" s="43"/>
      <c r="J138" s="34">
        <f t="shared" si="43"/>
        <v>0</v>
      </c>
      <c r="K138" s="95"/>
      <c r="L138" s="43"/>
      <c r="M138" s="34">
        <f t="shared" si="44"/>
        <v>0</v>
      </c>
      <c r="N138" s="55"/>
      <c r="O138" s="43"/>
      <c r="P138" s="34">
        <f t="shared" si="45"/>
        <v>0</v>
      </c>
      <c r="Q138" s="35">
        <f t="shared" si="46"/>
        <v>0</v>
      </c>
      <c r="R138" s="88"/>
    </row>
    <row r="139" spans="1:18" x14ac:dyDescent="0.3">
      <c r="A139" s="117" t="s">
        <v>118</v>
      </c>
      <c r="B139" s="115"/>
      <c r="C139" s="113" t="s">
        <v>311</v>
      </c>
      <c r="D139" s="111"/>
      <c r="E139" s="37">
        <v>0</v>
      </c>
      <c r="F139" s="38">
        <v>0</v>
      </c>
      <c r="G139" s="38">
        <v>0</v>
      </c>
      <c r="H139" s="38">
        <v>37</v>
      </c>
      <c r="I139" s="38">
        <v>0</v>
      </c>
      <c r="J139" s="28">
        <f t="shared" si="43"/>
        <v>37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5"/>
        <v>0</v>
      </c>
      <c r="Q139" s="41">
        <f t="shared" si="46"/>
        <v>37</v>
      </c>
      <c r="R139" s="88"/>
    </row>
    <row r="140" spans="1:18" x14ac:dyDescent="0.3">
      <c r="A140" s="118"/>
      <c r="B140" s="116"/>
      <c r="C140" s="114"/>
      <c r="D140" s="112"/>
      <c r="E140" s="42"/>
      <c r="F140" s="43"/>
      <c r="G140" s="43"/>
      <c r="H140" s="43"/>
      <c r="I140" s="43"/>
      <c r="J140" s="33">
        <f t="shared" si="43"/>
        <v>0</v>
      </c>
      <c r="K140" s="42"/>
      <c r="L140" s="43"/>
      <c r="M140" s="34">
        <f t="shared" si="44"/>
        <v>0</v>
      </c>
      <c r="N140" s="55"/>
      <c r="O140" s="55"/>
      <c r="P140" s="34">
        <f t="shared" si="45"/>
        <v>0</v>
      </c>
      <c r="Q140" s="35">
        <f t="shared" si="46"/>
        <v>0</v>
      </c>
      <c r="R140" s="88"/>
    </row>
    <row r="141" spans="1:18" x14ac:dyDescent="0.3">
      <c r="A141" s="128" t="s">
        <v>119</v>
      </c>
      <c r="B141" s="129"/>
      <c r="C141" s="119" t="s">
        <v>290</v>
      </c>
      <c r="D141" s="13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6"/>
        <v>150</v>
      </c>
      <c r="R141" s="88"/>
    </row>
    <row r="142" spans="1:18" x14ac:dyDescent="0.3">
      <c r="A142" s="128"/>
      <c r="B142" s="129"/>
      <c r="C142" s="119"/>
      <c r="D142" s="130"/>
      <c r="E142" s="42"/>
      <c r="F142" s="43"/>
      <c r="G142" s="43"/>
      <c r="H142" s="43"/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6"/>
        <v>0</v>
      </c>
      <c r="R142" s="88"/>
    </row>
    <row r="143" spans="1:18" ht="13.8" hidden="1" customHeight="1" x14ac:dyDescent="0.3">
      <c r="A143" s="128" t="s">
        <v>120</v>
      </c>
      <c r="B143" s="129"/>
      <c r="C143" s="119" t="s">
        <v>289</v>
      </c>
      <c r="D143" s="5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3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5"/>
        <v>0</v>
      </c>
      <c r="Q143" s="41">
        <f t="shared" si="46"/>
        <v>0</v>
      </c>
      <c r="R143" s="88"/>
    </row>
    <row r="144" spans="1:18" hidden="1" x14ac:dyDescent="0.3">
      <c r="A144" s="128"/>
      <c r="B144" s="129"/>
      <c r="C144" s="119"/>
      <c r="D144" s="59"/>
      <c r="E144" s="42"/>
      <c r="F144" s="43"/>
      <c r="G144" s="43"/>
      <c r="H144" s="43"/>
      <c r="I144" s="43"/>
      <c r="J144" s="33">
        <f t="shared" si="43"/>
        <v>0</v>
      </c>
      <c r="K144" s="42"/>
      <c r="L144" s="43"/>
      <c r="M144" s="34">
        <f t="shared" si="44"/>
        <v>0</v>
      </c>
      <c r="N144" s="55"/>
      <c r="O144" s="55"/>
      <c r="P144" s="34">
        <f t="shared" si="45"/>
        <v>0</v>
      </c>
      <c r="Q144" s="35">
        <f t="shared" si="46"/>
        <v>0</v>
      </c>
      <c r="R144" s="88"/>
    </row>
    <row r="145" spans="1:19" x14ac:dyDescent="0.3">
      <c r="A145" s="128" t="s">
        <v>120</v>
      </c>
      <c r="B145" s="129"/>
      <c r="C145" s="119" t="s">
        <v>121</v>
      </c>
      <c r="D145" s="59" t="s">
        <v>122</v>
      </c>
      <c r="E145" s="94">
        <v>16110</v>
      </c>
      <c r="F145" s="97">
        <v>4985</v>
      </c>
      <c r="G145" s="97">
        <v>7058</v>
      </c>
      <c r="H145" s="97">
        <v>199</v>
      </c>
      <c r="I145" s="38">
        <v>0</v>
      </c>
      <c r="J145" s="28">
        <f t="shared" si="43"/>
        <v>28352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5"/>
        <v>0</v>
      </c>
      <c r="Q145" s="41">
        <f t="shared" si="46"/>
        <v>28352</v>
      </c>
      <c r="R145" s="88"/>
    </row>
    <row r="146" spans="1:19" ht="14.4" thickBot="1" x14ac:dyDescent="0.35">
      <c r="A146" s="133"/>
      <c r="B146" s="134"/>
      <c r="C146" s="135"/>
      <c r="D146" s="60"/>
      <c r="E146" s="51"/>
      <c r="F146" s="45"/>
      <c r="G146" s="45"/>
      <c r="H146" s="45"/>
      <c r="I146" s="45"/>
      <c r="J146" s="23">
        <f t="shared" si="43"/>
        <v>0</v>
      </c>
      <c r="K146" s="51"/>
      <c r="L146" s="45"/>
      <c r="M146" s="24">
        <f t="shared" si="44"/>
        <v>0</v>
      </c>
      <c r="N146" s="56"/>
      <c r="O146" s="56"/>
      <c r="P146" s="24">
        <f t="shared" si="45"/>
        <v>0</v>
      </c>
      <c r="Q146" s="25">
        <f t="shared" si="46"/>
        <v>0</v>
      </c>
      <c r="R146" s="88"/>
    </row>
    <row r="147" spans="1:19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8"/>
    </row>
    <row r="148" spans="1:19" x14ac:dyDescent="0.3">
      <c r="A148" s="120" t="s">
        <v>123</v>
      </c>
      <c r="B148" s="121"/>
      <c r="C148" s="124" t="s">
        <v>124</v>
      </c>
      <c r="D148" s="131"/>
      <c r="E148" s="16">
        <f t="shared" ref="E148:H149" si="47">E150+E152+E154+E156</f>
        <v>0</v>
      </c>
      <c r="F148" s="17">
        <f t="shared" si="47"/>
        <v>0</v>
      </c>
      <c r="G148" s="17">
        <f t="shared" si="47"/>
        <v>0</v>
      </c>
      <c r="H148" s="17">
        <f t="shared" si="47"/>
        <v>182755</v>
      </c>
      <c r="I148" s="17">
        <f>I150+I152+I154+I156</f>
        <v>0</v>
      </c>
      <c r="J148" s="19">
        <f>SUM(E148:I148)</f>
        <v>182755</v>
      </c>
      <c r="K148" s="52">
        <f>K150+K152+K154+K156</f>
        <v>0</v>
      </c>
      <c r="L148" s="17">
        <f>L150+L152+L154+L156</f>
        <v>0</v>
      </c>
      <c r="M148" s="19">
        <f t="shared" ref="M148:M157" si="48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9">SUM(N148:O148)</f>
        <v>0</v>
      </c>
      <c r="Q148" s="20">
        <f>P148+M148+J148</f>
        <v>182755</v>
      </c>
      <c r="R148" s="88"/>
    </row>
    <row r="149" spans="1:19" ht="14.4" thickBot="1" x14ac:dyDescent="0.35">
      <c r="A149" s="122"/>
      <c r="B149" s="123"/>
      <c r="C149" s="125"/>
      <c r="D149" s="132"/>
      <c r="E149" s="21">
        <f t="shared" si="47"/>
        <v>0</v>
      </c>
      <c r="F149" s="22">
        <f t="shared" si="47"/>
        <v>0</v>
      </c>
      <c r="G149" s="22">
        <f t="shared" si="47"/>
        <v>0</v>
      </c>
      <c r="H149" s="22">
        <f t="shared" si="47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48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  <c r="R149" s="88"/>
    </row>
    <row r="150" spans="1:19" x14ac:dyDescent="0.3">
      <c r="A150" s="136" t="s">
        <v>125</v>
      </c>
      <c r="B150" s="137"/>
      <c r="C150" s="138" t="s">
        <v>126</v>
      </c>
      <c r="D150" s="102" t="s">
        <v>127</v>
      </c>
      <c r="E150" s="16">
        <v>0</v>
      </c>
      <c r="F150" s="17">
        <v>0</v>
      </c>
      <c r="G150" s="17">
        <v>0</v>
      </c>
      <c r="H150" s="17">
        <v>162955</v>
      </c>
      <c r="I150" s="17">
        <v>0</v>
      </c>
      <c r="J150" s="19">
        <f t="shared" ref="J150:J157" si="50">SUM(E150:I150)</f>
        <v>162955</v>
      </c>
      <c r="K150" s="52">
        <v>0</v>
      </c>
      <c r="L150" s="17">
        <v>0</v>
      </c>
      <c r="M150" s="19">
        <f t="shared" si="48"/>
        <v>0</v>
      </c>
      <c r="N150" s="52">
        <v>0</v>
      </c>
      <c r="O150" s="17">
        <v>0</v>
      </c>
      <c r="P150" s="19">
        <f t="shared" si="49"/>
        <v>0</v>
      </c>
      <c r="Q150" s="20">
        <f t="shared" ref="Q150:Q157" si="51">P150+M150+J150</f>
        <v>162955</v>
      </c>
      <c r="R150" s="136" t="s">
        <v>125</v>
      </c>
      <c r="S150" s="104">
        <f>Q150+Q152</f>
        <v>165255</v>
      </c>
    </row>
    <row r="151" spans="1:19" x14ac:dyDescent="0.3">
      <c r="A151" s="128"/>
      <c r="B151" s="129"/>
      <c r="C151" s="119"/>
      <c r="D151" s="59"/>
      <c r="E151" s="42"/>
      <c r="F151" s="43"/>
      <c r="G151" s="43"/>
      <c r="H151" s="43"/>
      <c r="I151" s="43"/>
      <c r="J151" s="34">
        <f t="shared" si="50"/>
        <v>0</v>
      </c>
      <c r="K151" s="55"/>
      <c r="L151" s="43"/>
      <c r="M151" s="34">
        <f t="shared" si="48"/>
        <v>0</v>
      </c>
      <c r="N151" s="55"/>
      <c r="O151" s="43"/>
      <c r="P151" s="34">
        <f t="shared" si="49"/>
        <v>0</v>
      </c>
      <c r="Q151" s="35">
        <f t="shared" si="51"/>
        <v>0</v>
      </c>
      <c r="R151" s="128"/>
      <c r="S151" s="105">
        <f>Q151+Q153</f>
        <v>0</v>
      </c>
    </row>
    <row r="152" spans="1:19" x14ac:dyDescent="0.3">
      <c r="A152" s="128" t="s">
        <v>125</v>
      </c>
      <c r="B152" s="129"/>
      <c r="C152" s="119" t="s">
        <v>128</v>
      </c>
      <c r="D152" s="59" t="s">
        <v>23</v>
      </c>
      <c r="E152" s="37">
        <v>0</v>
      </c>
      <c r="F152" s="38">
        <v>0</v>
      </c>
      <c r="G152" s="38">
        <v>0</v>
      </c>
      <c r="H152" s="38">
        <v>2300</v>
      </c>
      <c r="I152" s="38">
        <v>0</v>
      </c>
      <c r="J152" s="29">
        <f t="shared" si="50"/>
        <v>2300</v>
      </c>
      <c r="K152" s="44">
        <v>0</v>
      </c>
      <c r="L152" s="38">
        <v>0</v>
      </c>
      <c r="M152" s="40">
        <f t="shared" si="48"/>
        <v>0</v>
      </c>
      <c r="N152" s="44">
        <v>0</v>
      </c>
      <c r="O152" s="38">
        <v>0</v>
      </c>
      <c r="P152" s="40">
        <f t="shared" si="49"/>
        <v>0</v>
      </c>
      <c r="Q152" s="41">
        <f t="shared" si="51"/>
        <v>2300</v>
      </c>
      <c r="R152" s="88"/>
    </row>
    <row r="153" spans="1:19" x14ac:dyDescent="0.3">
      <c r="A153" s="128"/>
      <c r="B153" s="129"/>
      <c r="C153" s="119"/>
      <c r="D153" s="59"/>
      <c r="E153" s="42"/>
      <c r="F153" s="43"/>
      <c r="G153" s="43"/>
      <c r="H153" s="43"/>
      <c r="I153" s="43"/>
      <c r="J153" s="34">
        <f t="shared" si="50"/>
        <v>0</v>
      </c>
      <c r="K153" s="55"/>
      <c r="L153" s="43"/>
      <c r="M153" s="34">
        <f t="shared" si="48"/>
        <v>0</v>
      </c>
      <c r="N153" s="55"/>
      <c r="O153" s="43"/>
      <c r="P153" s="34">
        <f t="shared" si="49"/>
        <v>0</v>
      </c>
      <c r="Q153" s="35">
        <f t="shared" si="51"/>
        <v>0</v>
      </c>
      <c r="R153" s="88"/>
    </row>
    <row r="154" spans="1:19" x14ac:dyDescent="0.3">
      <c r="A154" s="128" t="s">
        <v>129</v>
      </c>
      <c r="B154" s="129"/>
      <c r="C154" s="119" t="s">
        <v>130</v>
      </c>
      <c r="D154" s="59" t="s">
        <v>127</v>
      </c>
      <c r="E154" s="37">
        <v>0</v>
      </c>
      <c r="F154" s="38">
        <v>0</v>
      </c>
      <c r="G154" s="38">
        <v>0</v>
      </c>
      <c r="H154" s="38">
        <v>17500</v>
      </c>
      <c r="I154" s="38">
        <v>0</v>
      </c>
      <c r="J154" s="29">
        <f>SUM(E154:I154)</f>
        <v>17500</v>
      </c>
      <c r="K154" s="44">
        <v>0</v>
      </c>
      <c r="L154" s="38">
        <v>0</v>
      </c>
      <c r="M154" s="40">
        <f t="shared" si="48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17500</v>
      </c>
      <c r="R154" s="88"/>
    </row>
    <row r="155" spans="1:19" ht="14.4" thickBot="1" x14ac:dyDescent="0.35">
      <c r="A155" s="133"/>
      <c r="B155" s="134"/>
      <c r="C155" s="135"/>
      <c r="D155" s="60"/>
      <c r="E155" s="51"/>
      <c r="F155" s="45"/>
      <c r="G155" s="45"/>
      <c r="H155" s="45"/>
      <c r="I155" s="45"/>
      <c r="J155" s="24">
        <f>SUM(E155:I155)</f>
        <v>0</v>
      </c>
      <c r="K155" s="56"/>
      <c r="L155" s="45"/>
      <c r="M155" s="24">
        <f t="shared" si="48"/>
        <v>0</v>
      </c>
      <c r="N155" s="56"/>
      <c r="O155" s="45"/>
      <c r="P155" s="24">
        <f>SUM(N155:O155)</f>
        <v>0</v>
      </c>
      <c r="Q155" s="25">
        <f>P155+M155+J155</f>
        <v>0</v>
      </c>
      <c r="R155" s="88"/>
    </row>
    <row r="156" spans="1:19" hidden="1" x14ac:dyDescent="0.3">
      <c r="A156" s="118" t="s">
        <v>131</v>
      </c>
      <c r="B156" s="116"/>
      <c r="C156" s="114" t="s">
        <v>132</v>
      </c>
      <c r="D156" s="58" t="s">
        <v>127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50"/>
        <v>0</v>
      </c>
      <c r="K156" s="54">
        <v>0</v>
      </c>
      <c r="L156" s="27">
        <v>0</v>
      </c>
      <c r="M156" s="29">
        <f t="shared" si="48"/>
        <v>0</v>
      </c>
      <c r="N156" s="54">
        <v>0</v>
      </c>
      <c r="O156" s="27">
        <v>0</v>
      </c>
      <c r="P156" s="29">
        <f t="shared" si="49"/>
        <v>0</v>
      </c>
      <c r="Q156" s="30">
        <f t="shared" si="51"/>
        <v>0</v>
      </c>
      <c r="R156" s="88"/>
    </row>
    <row r="157" spans="1:19" ht="14.4" hidden="1" thickBot="1" x14ac:dyDescent="0.35">
      <c r="A157" s="133"/>
      <c r="B157" s="134"/>
      <c r="C157" s="135"/>
      <c r="D157" s="60"/>
      <c r="E157" s="51"/>
      <c r="F157" s="45"/>
      <c r="G157" s="45"/>
      <c r="H157" s="45"/>
      <c r="I157" s="45"/>
      <c r="J157" s="24">
        <f t="shared" si="50"/>
        <v>0</v>
      </c>
      <c r="K157" s="56"/>
      <c r="L157" s="45"/>
      <c r="M157" s="24">
        <f t="shared" si="48"/>
        <v>0</v>
      </c>
      <c r="N157" s="56"/>
      <c r="O157" s="45"/>
      <c r="P157" s="24">
        <f t="shared" si="49"/>
        <v>0</v>
      </c>
      <c r="Q157" s="25">
        <f t="shared" si="51"/>
        <v>0</v>
      </c>
      <c r="R157" s="88"/>
    </row>
    <row r="158" spans="1:19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8"/>
    </row>
    <row r="159" spans="1:19" x14ac:dyDescent="0.3">
      <c r="A159" s="120" t="s">
        <v>133</v>
      </c>
      <c r="B159" s="121"/>
      <c r="C159" s="124" t="s">
        <v>134</v>
      </c>
      <c r="D159" s="126"/>
      <c r="E159" s="16">
        <f>E161+E163+E165+E167+E169+E171+E173+E175+E177+E179+E181+E183+E185+E187+E189+E191</f>
        <v>0</v>
      </c>
      <c r="F159" s="17">
        <f t="shared" ref="F159:I159" si="52">F161+F163+F165+F167+F169+F171+F173+F175+F177+F179+F181+F183+F185+F187+F189+F191</f>
        <v>1213</v>
      </c>
      <c r="G159" s="17">
        <f t="shared" si="52"/>
        <v>114590</v>
      </c>
      <c r="H159" s="17">
        <f t="shared" si="52"/>
        <v>0</v>
      </c>
      <c r="I159" s="17">
        <f t="shared" si="52"/>
        <v>0</v>
      </c>
      <c r="J159" s="19">
        <f t="shared" ref="J159" si="53">SUM(E159:I159)</f>
        <v>115803</v>
      </c>
      <c r="K159" s="52">
        <f t="shared" ref="K159:L160" si="54">K161+K163+K165+K167+K169+K171+K173+K175+K177+K179+K181+K183+K185+K187+K189+K191</f>
        <v>0</v>
      </c>
      <c r="L159" s="17">
        <f t="shared" si="54"/>
        <v>0</v>
      </c>
      <c r="M159" s="19">
        <f t="shared" ref="M159:M192" si="55">SUM(K159:L159)</f>
        <v>0</v>
      </c>
      <c r="N159" s="52">
        <f t="shared" ref="N159:O160" si="56">N161+N163+N165+N167+N169+N171+N173+N175+N177+N179+N181+N183+N185+N187+N189+N191</f>
        <v>0</v>
      </c>
      <c r="O159" s="17">
        <f t="shared" si="56"/>
        <v>0</v>
      </c>
      <c r="P159" s="19">
        <f>SUM(N159:O159)</f>
        <v>0</v>
      </c>
      <c r="Q159" s="20">
        <f>P159+M159+J159</f>
        <v>115803</v>
      </c>
      <c r="R159" s="88"/>
    </row>
    <row r="160" spans="1:19" ht="14.4" thickBot="1" x14ac:dyDescent="0.35">
      <c r="A160" s="122"/>
      <c r="B160" s="123"/>
      <c r="C160" s="125"/>
      <c r="D160" s="127"/>
      <c r="E160" s="21">
        <f t="shared" ref="E160:I160" si="57">E162+E164+E166+E168+E170+E172+E174+E176+E178+E180+E182+E184+E186+E188+E190+E192</f>
        <v>0</v>
      </c>
      <c r="F160" s="22">
        <f t="shared" si="57"/>
        <v>0</v>
      </c>
      <c r="G160" s="22">
        <f t="shared" si="57"/>
        <v>0</v>
      </c>
      <c r="H160" s="22">
        <f t="shared" si="57"/>
        <v>0</v>
      </c>
      <c r="I160" s="22">
        <f t="shared" si="57"/>
        <v>0</v>
      </c>
      <c r="J160" s="24">
        <f>SUM(E160:I160)</f>
        <v>0</v>
      </c>
      <c r="K160" s="53">
        <f t="shared" si="54"/>
        <v>0</v>
      </c>
      <c r="L160" s="22">
        <f t="shared" si="54"/>
        <v>0</v>
      </c>
      <c r="M160" s="24">
        <f t="shared" si="55"/>
        <v>0</v>
      </c>
      <c r="N160" s="53">
        <f t="shared" si="56"/>
        <v>0</v>
      </c>
      <c r="O160" s="22">
        <f t="shared" si="56"/>
        <v>0</v>
      </c>
      <c r="P160" s="24">
        <f t="shared" ref="P160:P178" si="58">SUM(N160:O160)</f>
        <v>0</v>
      </c>
      <c r="Q160" s="25">
        <f>P160+M160+J160</f>
        <v>0</v>
      </c>
      <c r="R160" s="88"/>
    </row>
    <row r="161" spans="1:19" x14ac:dyDescent="0.3">
      <c r="A161" s="118" t="s">
        <v>135</v>
      </c>
      <c r="B161" s="116"/>
      <c r="C161" s="114" t="s">
        <v>252</v>
      </c>
      <c r="D161" s="49" t="s">
        <v>21</v>
      </c>
      <c r="E161" s="26">
        <v>0</v>
      </c>
      <c r="F161" s="27">
        <v>1213</v>
      </c>
      <c r="G161" s="27">
        <v>0</v>
      </c>
      <c r="H161" s="27">
        <v>0</v>
      </c>
      <c r="I161" s="27">
        <v>0</v>
      </c>
      <c r="J161" s="29">
        <f t="shared" ref="J161:J192" si="59">SUM(E161:I161)</f>
        <v>1213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8"/>
        <v>0</v>
      </c>
      <c r="Q161" s="30">
        <f t="shared" ref="Q161:Q192" si="60">P161+M161+J161</f>
        <v>1213</v>
      </c>
      <c r="R161" s="118" t="s">
        <v>135</v>
      </c>
      <c r="S161" s="104">
        <f>Q161+Q163+Q165+Q167+Q169+Q171+Q173+Q175+Q177+Q179+Q181+Q183+Q185+Q187</f>
        <v>100603</v>
      </c>
    </row>
    <row r="162" spans="1:19" x14ac:dyDescent="0.3">
      <c r="A162" s="128"/>
      <c r="B162" s="129"/>
      <c r="C162" s="119"/>
      <c r="D162" s="36"/>
      <c r="E162" s="42"/>
      <c r="F162" s="43"/>
      <c r="G162" s="43"/>
      <c r="H162" s="43"/>
      <c r="I162" s="43"/>
      <c r="J162" s="34">
        <f t="shared" si="59"/>
        <v>0</v>
      </c>
      <c r="K162" s="42"/>
      <c r="L162" s="43"/>
      <c r="M162" s="34">
        <f t="shared" si="55"/>
        <v>0</v>
      </c>
      <c r="N162" s="55"/>
      <c r="O162" s="43"/>
      <c r="P162" s="34">
        <f t="shared" si="58"/>
        <v>0</v>
      </c>
      <c r="Q162" s="35">
        <f t="shared" si="60"/>
        <v>0</v>
      </c>
      <c r="R162" s="128"/>
      <c r="S162" s="105">
        <f>Q162+Q164+Q166+Q168+Q170+Q172+Q174+Q176+Q178+Q180+Q182+Q184+Q186+Q188</f>
        <v>0</v>
      </c>
    </row>
    <row r="163" spans="1:19" x14ac:dyDescent="0.3">
      <c r="A163" s="128" t="s">
        <v>135</v>
      </c>
      <c r="B163" s="129"/>
      <c r="C163" s="119" t="s">
        <v>253</v>
      </c>
      <c r="D163" s="36" t="s">
        <v>23</v>
      </c>
      <c r="E163" s="37">
        <v>0</v>
      </c>
      <c r="F163" s="38">
        <v>0</v>
      </c>
      <c r="G163" s="38">
        <v>43550</v>
      </c>
      <c r="H163" s="38">
        <v>0</v>
      </c>
      <c r="I163" s="38">
        <v>0</v>
      </c>
      <c r="J163" s="29">
        <f t="shared" si="59"/>
        <v>43550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8"/>
        <v>0</v>
      </c>
      <c r="Q163" s="41">
        <f t="shared" si="60"/>
        <v>43550</v>
      </c>
      <c r="R163" s="88"/>
    </row>
    <row r="164" spans="1:19" x14ac:dyDescent="0.3">
      <c r="A164" s="128"/>
      <c r="B164" s="129"/>
      <c r="C164" s="119"/>
      <c r="D164" s="36"/>
      <c r="E164" s="42"/>
      <c r="F164" s="43"/>
      <c r="G164" s="43"/>
      <c r="H164" s="43"/>
      <c r="I164" s="43"/>
      <c r="J164" s="34">
        <f t="shared" si="59"/>
        <v>0</v>
      </c>
      <c r="K164" s="55"/>
      <c r="L164" s="43"/>
      <c r="M164" s="34">
        <f t="shared" si="55"/>
        <v>0</v>
      </c>
      <c r="N164" s="55"/>
      <c r="O164" s="43"/>
      <c r="P164" s="34">
        <f t="shared" si="58"/>
        <v>0</v>
      </c>
      <c r="Q164" s="35">
        <f t="shared" si="60"/>
        <v>0</v>
      </c>
      <c r="R164" s="88"/>
    </row>
    <row r="165" spans="1:19" x14ac:dyDescent="0.3">
      <c r="A165" s="128" t="s">
        <v>135</v>
      </c>
      <c r="B165" s="129"/>
      <c r="C165" s="119" t="s">
        <v>254</v>
      </c>
      <c r="D165" s="130"/>
      <c r="E165" s="37">
        <v>0</v>
      </c>
      <c r="F165" s="38">
        <v>0</v>
      </c>
      <c r="G165" s="38">
        <v>1000</v>
      </c>
      <c r="H165" s="38">
        <v>0</v>
      </c>
      <c r="I165" s="38">
        <v>0</v>
      </c>
      <c r="J165" s="29">
        <f t="shared" si="59"/>
        <v>1000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8"/>
        <v>0</v>
      </c>
      <c r="Q165" s="41">
        <f t="shared" si="60"/>
        <v>1000</v>
      </c>
      <c r="R165" s="88"/>
    </row>
    <row r="166" spans="1:19" x14ac:dyDescent="0.3">
      <c r="A166" s="128"/>
      <c r="B166" s="129"/>
      <c r="C166" s="119"/>
      <c r="D166" s="130"/>
      <c r="E166" s="42"/>
      <c r="F166" s="43"/>
      <c r="G166" s="43"/>
      <c r="H166" s="43"/>
      <c r="I166" s="43"/>
      <c r="J166" s="34">
        <f t="shared" si="59"/>
        <v>0</v>
      </c>
      <c r="K166" s="55"/>
      <c r="L166" s="43"/>
      <c r="M166" s="34">
        <f t="shared" si="55"/>
        <v>0</v>
      </c>
      <c r="N166" s="55"/>
      <c r="O166" s="43"/>
      <c r="P166" s="34">
        <f t="shared" si="58"/>
        <v>0</v>
      </c>
      <c r="Q166" s="35">
        <f t="shared" si="60"/>
        <v>0</v>
      </c>
      <c r="R166" s="88"/>
    </row>
    <row r="167" spans="1:19" x14ac:dyDescent="0.3">
      <c r="A167" s="128" t="s">
        <v>135</v>
      </c>
      <c r="B167" s="129"/>
      <c r="C167" s="119" t="s">
        <v>291</v>
      </c>
      <c r="D167" s="130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59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0"/>
        <v>1500</v>
      </c>
      <c r="R167" s="88"/>
    </row>
    <row r="168" spans="1:19" x14ac:dyDescent="0.3">
      <c r="A168" s="128"/>
      <c r="B168" s="129"/>
      <c r="C168" s="119"/>
      <c r="D168" s="130"/>
      <c r="E168" s="42"/>
      <c r="F168" s="43"/>
      <c r="G168" s="43"/>
      <c r="H168" s="43"/>
      <c r="I168" s="43"/>
      <c r="J168" s="34">
        <f t="shared" si="59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60"/>
        <v>0</v>
      </c>
      <c r="R168" s="88"/>
    </row>
    <row r="169" spans="1:19" x14ac:dyDescent="0.3">
      <c r="A169" s="128" t="s">
        <v>135</v>
      </c>
      <c r="B169" s="129"/>
      <c r="C169" s="119" t="s">
        <v>312</v>
      </c>
      <c r="D169" s="13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9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0"/>
        <v>2500</v>
      </c>
      <c r="R169" s="88"/>
    </row>
    <row r="170" spans="1:19" x14ac:dyDescent="0.3">
      <c r="A170" s="128"/>
      <c r="B170" s="129"/>
      <c r="C170" s="119"/>
      <c r="D170" s="130"/>
      <c r="E170" s="42"/>
      <c r="F170" s="43"/>
      <c r="G170" s="43"/>
      <c r="H170" s="43"/>
      <c r="I170" s="43"/>
      <c r="J170" s="34">
        <f t="shared" si="59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0"/>
        <v>0</v>
      </c>
      <c r="R170" s="88"/>
    </row>
    <row r="171" spans="1:19" x14ac:dyDescent="0.3">
      <c r="A171" s="128" t="s">
        <v>135</v>
      </c>
      <c r="B171" s="129"/>
      <c r="C171" s="119" t="s">
        <v>313</v>
      </c>
      <c r="D171" s="130"/>
      <c r="E171" s="37">
        <v>0</v>
      </c>
      <c r="F171" s="38">
        <v>0</v>
      </c>
      <c r="G171" s="97">
        <v>2000</v>
      </c>
      <c r="H171" s="38">
        <v>0</v>
      </c>
      <c r="I171" s="38">
        <v>0</v>
      </c>
      <c r="J171" s="29">
        <f t="shared" si="59"/>
        <v>2000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58"/>
        <v>0</v>
      </c>
      <c r="Q171" s="41">
        <f t="shared" si="60"/>
        <v>2000</v>
      </c>
      <c r="R171" s="88"/>
    </row>
    <row r="172" spans="1:19" x14ac:dyDescent="0.3">
      <c r="A172" s="128"/>
      <c r="B172" s="129"/>
      <c r="C172" s="119"/>
      <c r="D172" s="130"/>
      <c r="E172" s="42"/>
      <c r="F172" s="43"/>
      <c r="G172" s="43"/>
      <c r="H172" s="43"/>
      <c r="I172" s="43"/>
      <c r="J172" s="34">
        <f t="shared" si="59"/>
        <v>0</v>
      </c>
      <c r="K172" s="55"/>
      <c r="L172" s="43"/>
      <c r="M172" s="34">
        <f t="shared" si="55"/>
        <v>0</v>
      </c>
      <c r="N172" s="55"/>
      <c r="O172" s="43"/>
      <c r="P172" s="34">
        <f t="shared" si="58"/>
        <v>0</v>
      </c>
      <c r="Q172" s="35">
        <f t="shared" si="60"/>
        <v>0</v>
      </c>
      <c r="R172" s="88"/>
    </row>
    <row r="173" spans="1:19" x14ac:dyDescent="0.3">
      <c r="A173" s="128" t="s">
        <v>135</v>
      </c>
      <c r="B173" s="129"/>
      <c r="C173" s="119" t="s">
        <v>316</v>
      </c>
      <c r="D173" s="130"/>
      <c r="E173" s="37">
        <v>0</v>
      </c>
      <c r="F173" s="38">
        <v>0</v>
      </c>
      <c r="G173" s="97">
        <v>3000</v>
      </c>
      <c r="H173" s="38">
        <v>0</v>
      </c>
      <c r="I173" s="38">
        <v>0</v>
      </c>
      <c r="J173" s="29">
        <f t="shared" si="59"/>
        <v>3000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8"/>
        <v>0</v>
      </c>
      <c r="Q173" s="41">
        <f t="shared" si="60"/>
        <v>3000</v>
      </c>
      <c r="R173" s="88"/>
    </row>
    <row r="174" spans="1:19" x14ac:dyDescent="0.3">
      <c r="A174" s="128"/>
      <c r="B174" s="129"/>
      <c r="C174" s="119"/>
      <c r="D174" s="130"/>
      <c r="E174" s="42"/>
      <c r="F174" s="43"/>
      <c r="G174" s="43"/>
      <c r="H174" s="43"/>
      <c r="I174" s="43"/>
      <c r="J174" s="34">
        <f t="shared" si="59"/>
        <v>0</v>
      </c>
      <c r="K174" s="55"/>
      <c r="L174" s="43"/>
      <c r="M174" s="34">
        <f t="shared" ref="M174" si="61">SUM(K174:L174)</f>
        <v>0</v>
      </c>
      <c r="N174" s="55"/>
      <c r="O174" s="43"/>
      <c r="P174" s="34">
        <f t="shared" si="58"/>
        <v>0</v>
      </c>
      <c r="Q174" s="35">
        <f t="shared" si="60"/>
        <v>0</v>
      </c>
      <c r="R174" s="88"/>
    </row>
    <row r="175" spans="1:19" x14ac:dyDescent="0.3">
      <c r="A175" s="128" t="s">
        <v>135</v>
      </c>
      <c r="B175" s="129"/>
      <c r="C175" s="119" t="s">
        <v>317</v>
      </c>
      <c r="D175" s="130"/>
      <c r="E175" s="37">
        <v>0</v>
      </c>
      <c r="F175" s="38">
        <v>0</v>
      </c>
      <c r="G175" s="97">
        <v>1000</v>
      </c>
      <c r="H175" s="38">
        <v>0</v>
      </c>
      <c r="I175" s="38">
        <v>0</v>
      </c>
      <c r="J175" s="29">
        <f t="shared" ref="J175:J176" si="62">SUM(E175:I175)</f>
        <v>1000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76" si="63">SUM(N175:O175)</f>
        <v>0</v>
      </c>
      <c r="Q175" s="41">
        <f t="shared" si="60"/>
        <v>1000</v>
      </c>
      <c r="R175" s="88"/>
    </row>
    <row r="176" spans="1:19" x14ac:dyDescent="0.3">
      <c r="A176" s="128"/>
      <c r="B176" s="129"/>
      <c r="C176" s="119"/>
      <c r="D176" s="130"/>
      <c r="E176" s="42"/>
      <c r="F176" s="43"/>
      <c r="G176" s="43"/>
      <c r="H176" s="43"/>
      <c r="I176" s="43"/>
      <c r="J176" s="34">
        <f t="shared" si="62"/>
        <v>0</v>
      </c>
      <c r="K176" s="55"/>
      <c r="L176" s="43"/>
      <c r="M176" s="34">
        <f t="shared" ref="M176" si="64">SUM(K176:L176)</f>
        <v>0</v>
      </c>
      <c r="N176" s="55"/>
      <c r="O176" s="43"/>
      <c r="P176" s="34">
        <f t="shared" si="63"/>
        <v>0</v>
      </c>
      <c r="Q176" s="35">
        <f t="shared" si="60"/>
        <v>0</v>
      </c>
      <c r="R176" s="88"/>
    </row>
    <row r="177" spans="1:19" x14ac:dyDescent="0.3">
      <c r="A177" s="128" t="s">
        <v>135</v>
      </c>
      <c r="B177" s="129"/>
      <c r="C177" s="119" t="s">
        <v>314</v>
      </c>
      <c r="D177" s="130"/>
      <c r="E177" s="37">
        <v>0</v>
      </c>
      <c r="F177" s="38">
        <v>0</v>
      </c>
      <c r="G177" s="38">
        <v>36400</v>
      </c>
      <c r="H177" s="38">
        <v>0</v>
      </c>
      <c r="I177" s="38">
        <v>0</v>
      </c>
      <c r="J177" s="29">
        <f t="shared" si="59"/>
        <v>36400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8"/>
        <v>0</v>
      </c>
      <c r="Q177" s="41">
        <f t="shared" si="60"/>
        <v>36400</v>
      </c>
      <c r="R177" s="88"/>
    </row>
    <row r="178" spans="1:19" x14ac:dyDescent="0.3">
      <c r="A178" s="128"/>
      <c r="B178" s="129"/>
      <c r="C178" s="119"/>
      <c r="D178" s="130"/>
      <c r="E178" s="42"/>
      <c r="F178" s="43"/>
      <c r="G178" s="43"/>
      <c r="H178" s="43"/>
      <c r="I178" s="43"/>
      <c r="J178" s="34">
        <f t="shared" si="59"/>
        <v>0</v>
      </c>
      <c r="K178" s="55"/>
      <c r="L178" s="43"/>
      <c r="M178" s="34">
        <f t="shared" si="55"/>
        <v>0</v>
      </c>
      <c r="N178" s="55"/>
      <c r="O178" s="43"/>
      <c r="P178" s="34">
        <f t="shared" si="58"/>
        <v>0</v>
      </c>
      <c r="Q178" s="35">
        <f t="shared" si="60"/>
        <v>0</v>
      </c>
      <c r="R178" s="88"/>
    </row>
    <row r="179" spans="1:19" x14ac:dyDescent="0.3">
      <c r="A179" s="128" t="s">
        <v>135</v>
      </c>
      <c r="B179" s="129"/>
      <c r="C179" s="119" t="s">
        <v>256</v>
      </c>
      <c r="D179" s="130"/>
      <c r="E179" s="37">
        <v>0</v>
      </c>
      <c r="F179" s="38">
        <v>0</v>
      </c>
      <c r="G179" s="38">
        <v>3500</v>
      </c>
      <c r="H179" s="38">
        <v>0</v>
      </c>
      <c r="I179" s="38">
        <v>0</v>
      </c>
      <c r="J179" s="29">
        <f t="shared" ref="J179:J180" si="65">SUM(E179:I179)</f>
        <v>3500</v>
      </c>
      <c r="K179" s="44">
        <v>0</v>
      </c>
      <c r="L179" s="38">
        <v>0</v>
      </c>
      <c r="M179" s="40">
        <f t="shared" ref="M179:M180" si="66">SUM(K179:L179)</f>
        <v>0</v>
      </c>
      <c r="N179" s="44">
        <v>0</v>
      </c>
      <c r="O179" s="38">
        <v>0</v>
      </c>
      <c r="P179" s="40">
        <f t="shared" ref="P179:P192" si="67">SUM(N179:O179)</f>
        <v>0</v>
      </c>
      <c r="Q179" s="41">
        <f t="shared" si="60"/>
        <v>3500</v>
      </c>
      <c r="R179" s="88"/>
    </row>
    <row r="180" spans="1:19" x14ac:dyDescent="0.3">
      <c r="A180" s="128"/>
      <c r="B180" s="129"/>
      <c r="C180" s="119"/>
      <c r="D180" s="130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6"/>
        <v>0</v>
      </c>
      <c r="N180" s="55"/>
      <c r="O180" s="43"/>
      <c r="P180" s="34">
        <f t="shared" si="67"/>
        <v>0</v>
      </c>
      <c r="Q180" s="35">
        <f t="shared" si="60"/>
        <v>0</v>
      </c>
      <c r="R180" s="88"/>
    </row>
    <row r="181" spans="1:19" x14ac:dyDescent="0.3">
      <c r="A181" s="128" t="s">
        <v>135</v>
      </c>
      <c r="B181" s="129"/>
      <c r="C181" s="119" t="s">
        <v>212</v>
      </c>
      <c r="D181" s="130"/>
      <c r="E181" s="37">
        <v>0</v>
      </c>
      <c r="F181" s="38">
        <v>0</v>
      </c>
      <c r="G181" s="38">
        <v>150</v>
      </c>
      <c r="H181" s="38">
        <v>0</v>
      </c>
      <c r="I181" s="38">
        <v>0</v>
      </c>
      <c r="J181" s="29">
        <f>SUM(E181:I181)</f>
        <v>150</v>
      </c>
      <c r="K181" s="44">
        <v>0</v>
      </c>
      <c r="L181" s="38">
        <v>0</v>
      </c>
      <c r="M181" s="40">
        <f>SUM(K181:L181)</f>
        <v>0</v>
      </c>
      <c r="N181" s="44">
        <v>0</v>
      </c>
      <c r="O181" s="38">
        <v>0</v>
      </c>
      <c r="P181" s="40">
        <f t="shared" si="67"/>
        <v>0</v>
      </c>
      <c r="Q181" s="41">
        <f t="shared" si="60"/>
        <v>150</v>
      </c>
      <c r="R181" s="88"/>
    </row>
    <row r="182" spans="1:19" x14ac:dyDescent="0.3">
      <c r="A182" s="128"/>
      <c r="B182" s="129"/>
      <c r="C182" s="119"/>
      <c r="D182" s="130"/>
      <c r="E182" s="42"/>
      <c r="F182" s="43"/>
      <c r="G182" s="43"/>
      <c r="H182" s="43"/>
      <c r="I182" s="43"/>
      <c r="J182" s="34">
        <f t="shared" si="59"/>
        <v>0</v>
      </c>
      <c r="K182" s="55"/>
      <c r="L182" s="43"/>
      <c r="M182" s="34">
        <f t="shared" si="55"/>
        <v>0</v>
      </c>
      <c r="N182" s="55"/>
      <c r="O182" s="43"/>
      <c r="P182" s="34">
        <f t="shared" si="67"/>
        <v>0</v>
      </c>
      <c r="Q182" s="35">
        <f t="shared" si="60"/>
        <v>0</v>
      </c>
      <c r="R182" s="88"/>
    </row>
    <row r="183" spans="1:19" x14ac:dyDescent="0.3">
      <c r="A183" s="128" t="s">
        <v>255</v>
      </c>
      <c r="B183" s="129"/>
      <c r="C183" s="119" t="s">
        <v>136</v>
      </c>
      <c r="D183" s="130"/>
      <c r="E183" s="37">
        <v>0</v>
      </c>
      <c r="F183" s="38">
        <v>0</v>
      </c>
      <c r="G183" s="38">
        <v>2540</v>
      </c>
      <c r="H183" s="38">
        <v>0</v>
      </c>
      <c r="I183" s="38">
        <v>0</v>
      </c>
      <c r="J183" s="29">
        <f t="shared" ref="J183:J191" si="68">SUM(E183:I183)</f>
        <v>2540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7"/>
        <v>0</v>
      </c>
      <c r="Q183" s="41">
        <f t="shared" si="60"/>
        <v>2540</v>
      </c>
      <c r="R183" s="88"/>
    </row>
    <row r="184" spans="1:19" x14ac:dyDescent="0.3">
      <c r="A184" s="128"/>
      <c r="B184" s="129"/>
      <c r="C184" s="119"/>
      <c r="D184" s="130"/>
      <c r="E184" s="42"/>
      <c r="F184" s="43"/>
      <c r="G184" s="43"/>
      <c r="H184" s="43"/>
      <c r="I184" s="43"/>
      <c r="J184" s="34">
        <f t="shared" si="59"/>
        <v>0</v>
      </c>
      <c r="K184" s="55"/>
      <c r="L184" s="43"/>
      <c r="M184" s="34">
        <f t="shared" si="55"/>
        <v>0</v>
      </c>
      <c r="N184" s="55"/>
      <c r="O184" s="43"/>
      <c r="P184" s="34">
        <f t="shared" si="67"/>
        <v>0</v>
      </c>
      <c r="Q184" s="35">
        <f t="shared" si="60"/>
        <v>0</v>
      </c>
      <c r="R184" s="88"/>
    </row>
    <row r="185" spans="1:19" x14ac:dyDescent="0.3">
      <c r="A185" s="128" t="s">
        <v>135</v>
      </c>
      <c r="B185" s="129"/>
      <c r="C185" s="119" t="s">
        <v>257</v>
      </c>
      <c r="D185" s="130"/>
      <c r="E185" s="37">
        <v>0</v>
      </c>
      <c r="F185" s="38">
        <v>0</v>
      </c>
      <c r="G185" s="38">
        <v>1500</v>
      </c>
      <c r="H185" s="38">
        <v>0</v>
      </c>
      <c r="I185" s="38">
        <v>0</v>
      </c>
      <c r="J185" s="29">
        <f t="shared" si="68"/>
        <v>1500</v>
      </c>
      <c r="K185" s="44">
        <v>0</v>
      </c>
      <c r="L185" s="38">
        <v>0</v>
      </c>
      <c r="M185" s="40">
        <f t="shared" si="55"/>
        <v>0</v>
      </c>
      <c r="N185" s="44">
        <v>0</v>
      </c>
      <c r="O185" s="38">
        <v>0</v>
      </c>
      <c r="P185" s="40">
        <f t="shared" si="67"/>
        <v>0</v>
      </c>
      <c r="Q185" s="41">
        <f t="shared" si="60"/>
        <v>1500</v>
      </c>
      <c r="R185" s="88"/>
    </row>
    <row r="186" spans="1:19" x14ac:dyDescent="0.3">
      <c r="A186" s="128"/>
      <c r="B186" s="129"/>
      <c r="C186" s="119"/>
      <c r="D186" s="130"/>
      <c r="E186" s="42"/>
      <c r="F186" s="43"/>
      <c r="G186" s="43"/>
      <c r="H186" s="43"/>
      <c r="I186" s="43"/>
      <c r="J186" s="34">
        <f t="shared" si="59"/>
        <v>0</v>
      </c>
      <c r="K186" s="55"/>
      <c r="L186" s="43"/>
      <c r="M186" s="34">
        <f t="shared" si="55"/>
        <v>0</v>
      </c>
      <c r="N186" s="55"/>
      <c r="O186" s="43"/>
      <c r="P186" s="34">
        <f t="shared" si="67"/>
        <v>0</v>
      </c>
      <c r="Q186" s="35">
        <f t="shared" si="60"/>
        <v>0</v>
      </c>
      <c r="R186" s="88"/>
    </row>
    <row r="187" spans="1:19" x14ac:dyDescent="0.3">
      <c r="A187" s="128" t="s">
        <v>255</v>
      </c>
      <c r="B187" s="129"/>
      <c r="C187" s="119" t="s">
        <v>224</v>
      </c>
      <c r="D187" s="130"/>
      <c r="E187" s="37">
        <v>0</v>
      </c>
      <c r="F187" s="38">
        <v>0</v>
      </c>
      <c r="G187" s="38">
        <v>750</v>
      </c>
      <c r="H187" s="38">
        <v>0</v>
      </c>
      <c r="I187" s="38">
        <v>0</v>
      </c>
      <c r="J187" s="29">
        <f t="shared" si="68"/>
        <v>750</v>
      </c>
      <c r="K187" s="44">
        <v>0</v>
      </c>
      <c r="L187" s="38">
        <v>0</v>
      </c>
      <c r="M187" s="40">
        <f t="shared" si="55"/>
        <v>0</v>
      </c>
      <c r="N187" s="44">
        <v>0</v>
      </c>
      <c r="O187" s="38">
        <v>0</v>
      </c>
      <c r="P187" s="40">
        <f t="shared" si="67"/>
        <v>0</v>
      </c>
      <c r="Q187" s="41">
        <f t="shared" si="60"/>
        <v>750</v>
      </c>
      <c r="R187" s="88"/>
    </row>
    <row r="188" spans="1:19" x14ac:dyDescent="0.3">
      <c r="A188" s="128"/>
      <c r="B188" s="129"/>
      <c r="C188" s="119"/>
      <c r="D188" s="130"/>
      <c r="E188" s="42"/>
      <c r="F188" s="43"/>
      <c r="G188" s="43"/>
      <c r="H188" s="43"/>
      <c r="I188" s="43"/>
      <c r="J188" s="34">
        <f t="shared" si="59"/>
        <v>0</v>
      </c>
      <c r="K188" s="55"/>
      <c r="L188" s="43"/>
      <c r="M188" s="34">
        <f t="shared" si="55"/>
        <v>0</v>
      </c>
      <c r="N188" s="55"/>
      <c r="O188" s="43"/>
      <c r="P188" s="34">
        <f t="shared" si="67"/>
        <v>0</v>
      </c>
      <c r="Q188" s="35">
        <f t="shared" si="60"/>
        <v>0</v>
      </c>
      <c r="R188" s="88"/>
    </row>
    <row r="189" spans="1:19" x14ac:dyDescent="0.3">
      <c r="A189" s="128" t="s">
        <v>285</v>
      </c>
      <c r="B189" s="129"/>
      <c r="C189" s="119" t="s">
        <v>286</v>
      </c>
      <c r="D189" s="130"/>
      <c r="E189" s="37">
        <v>0</v>
      </c>
      <c r="F189" s="38">
        <v>0</v>
      </c>
      <c r="G189" s="38">
        <v>11200</v>
      </c>
      <c r="H189" s="38">
        <v>0</v>
      </c>
      <c r="I189" s="38">
        <v>0</v>
      </c>
      <c r="J189" s="29">
        <f t="shared" si="68"/>
        <v>11200</v>
      </c>
      <c r="K189" s="44">
        <v>0</v>
      </c>
      <c r="L189" s="38">
        <v>0</v>
      </c>
      <c r="M189" s="40">
        <f>SUM(K189:L189)</f>
        <v>0</v>
      </c>
      <c r="N189" s="44">
        <v>0</v>
      </c>
      <c r="O189" s="38">
        <v>0</v>
      </c>
      <c r="P189" s="40">
        <f t="shared" si="67"/>
        <v>0</v>
      </c>
      <c r="Q189" s="41">
        <f t="shared" si="60"/>
        <v>11200</v>
      </c>
      <c r="R189" s="128" t="s">
        <v>285</v>
      </c>
      <c r="S189" s="104">
        <f t="shared" ref="S189:S190" si="69">Q189+Q191</f>
        <v>15200</v>
      </c>
    </row>
    <row r="190" spans="1:19" x14ac:dyDescent="0.3">
      <c r="A190" s="128"/>
      <c r="B190" s="129"/>
      <c r="C190" s="119"/>
      <c r="D190" s="130"/>
      <c r="E190" s="42"/>
      <c r="F190" s="43"/>
      <c r="G190" s="43"/>
      <c r="H190" s="43"/>
      <c r="I190" s="43"/>
      <c r="J190" s="34">
        <f t="shared" si="59"/>
        <v>0</v>
      </c>
      <c r="K190" s="55"/>
      <c r="L190" s="43"/>
      <c r="M190" s="34">
        <f t="shared" si="55"/>
        <v>0</v>
      </c>
      <c r="N190" s="55"/>
      <c r="O190" s="43"/>
      <c r="P190" s="34">
        <f t="shared" si="67"/>
        <v>0</v>
      </c>
      <c r="Q190" s="35">
        <f t="shared" si="60"/>
        <v>0</v>
      </c>
      <c r="R190" s="128"/>
      <c r="S190" s="105">
        <f t="shared" si="69"/>
        <v>0</v>
      </c>
    </row>
    <row r="191" spans="1:19" x14ac:dyDescent="0.3">
      <c r="A191" s="128" t="s">
        <v>285</v>
      </c>
      <c r="B191" s="129"/>
      <c r="C191" s="119" t="s">
        <v>315</v>
      </c>
      <c r="D191" s="130"/>
      <c r="E191" s="37">
        <v>0</v>
      </c>
      <c r="F191" s="38">
        <v>0</v>
      </c>
      <c r="G191" s="38">
        <v>4000</v>
      </c>
      <c r="H191" s="38">
        <v>0</v>
      </c>
      <c r="I191" s="38">
        <v>0</v>
      </c>
      <c r="J191" s="29">
        <f t="shared" si="68"/>
        <v>4000</v>
      </c>
      <c r="K191" s="44">
        <v>0</v>
      </c>
      <c r="L191" s="38">
        <v>0</v>
      </c>
      <c r="M191" s="40">
        <f t="shared" si="55"/>
        <v>0</v>
      </c>
      <c r="N191" s="44">
        <v>0</v>
      </c>
      <c r="O191" s="38">
        <v>0</v>
      </c>
      <c r="P191" s="40">
        <f t="shared" si="67"/>
        <v>0</v>
      </c>
      <c r="Q191" s="41">
        <f t="shared" si="60"/>
        <v>4000</v>
      </c>
      <c r="R191" s="88"/>
    </row>
    <row r="192" spans="1:19" ht="14.4" thickBot="1" x14ac:dyDescent="0.35">
      <c r="A192" s="133"/>
      <c r="B192" s="134"/>
      <c r="C192" s="135"/>
      <c r="D192" s="127"/>
      <c r="E192" s="51"/>
      <c r="F192" s="45"/>
      <c r="G192" s="45"/>
      <c r="H192" s="45"/>
      <c r="I192" s="45"/>
      <c r="J192" s="24">
        <f t="shared" si="59"/>
        <v>0</v>
      </c>
      <c r="K192" s="56"/>
      <c r="L192" s="45"/>
      <c r="M192" s="24">
        <f t="shared" si="55"/>
        <v>0</v>
      </c>
      <c r="N192" s="56"/>
      <c r="O192" s="45"/>
      <c r="P192" s="24">
        <f t="shared" si="67"/>
        <v>0</v>
      </c>
      <c r="Q192" s="25">
        <f t="shared" si="60"/>
        <v>0</v>
      </c>
      <c r="R192" s="88"/>
    </row>
    <row r="193" spans="1:19" s="89" customFormat="1" ht="14.4" thickBot="1" x14ac:dyDescent="0.35">
      <c r="A193" s="85"/>
      <c r="B193" s="85"/>
      <c r="C193" s="86"/>
      <c r="D193" s="85"/>
      <c r="E193" s="87"/>
      <c r="F193" s="87"/>
      <c r="G193" s="87"/>
      <c r="H193" s="87"/>
      <c r="I193" s="87"/>
      <c r="J193" s="88"/>
      <c r="K193" s="87"/>
      <c r="L193" s="87"/>
      <c r="M193" s="88"/>
      <c r="N193" s="87"/>
      <c r="O193" s="87"/>
      <c r="P193" s="88"/>
      <c r="Q193" s="88"/>
      <c r="R193" s="88"/>
    </row>
    <row r="194" spans="1:19" x14ac:dyDescent="0.3">
      <c r="A194" s="120" t="s">
        <v>137</v>
      </c>
      <c r="B194" s="121"/>
      <c r="C194" s="124" t="s">
        <v>138</v>
      </c>
      <c r="D194" s="126"/>
      <c r="E194" s="16">
        <f>E196+E202+E204+E206+E222+E224+E226+E228+E238+E240</f>
        <v>99672</v>
      </c>
      <c r="F194" s="17">
        <f t="shared" ref="F194:I194" si="70">F196+F202+F204+F206+F222+F224+F226+F228+F238+F240</f>
        <v>34447</v>
      </c>
      <c r="G194" s="17">
        <f t="shared" si="70"/>
        <v>279420</v>
      </c>
      <c r="H194" s="17">
        <f t="shared" si="70"/>
        <v>877</v>
      </c>
      <c r="I194" s="17">
        <f t="shared" si="70"/>
        <v>7720</v>
      </c>
      <c r="J194" s="19">
        <f>SUM(E194:I194)</f>
        <v>422136</v>
      </c>
      <c r="K194" s="52">
        <f t="shared" ref="K194:L195" si="71">K196+K202+K204+K206+K222+K224+K226+K228+K238+K240</f>
        <v>0</v>
      </c>
      <c r="L194" s="17">
        <f t="shared" si="71"/>
        <v>0</v>
      </c>
      <c r="M194" s="19">
        <f t="shared" ref="M194:M229" si="72">SUM(K194:L194)</f>
        <v>0</v>
      </c>
      <c r="N194" s="52">
        <f t="shared" ref="N194:O195" si="73">N196+N202+N204+N206+N222+N224+N226+N228+N238+N240</f>
        <v>0</v>
      </c>
      <c r="O194" s="17">
        <f>O196+O202+O204+O206+O222+O224+O226+O228+O238+O240</f>
        <v>110132</v>
      </c>
      <c r="P194" s="19">
        <f>SUM(N194:O194)</f>
        <v>110132</v>
      </c>
      <c r="Q194" s="20">
        <f>P194+M194+J194</f>
        <v>532268</v>
      </c>
      <c r="R194" s="88"/>
    </row>
    <row r="195" spans="1:19" ht="14.4" thickBot="1" x14ac:dyDescent="0.35">
      <c r="A195" s="122"/>
      <c r="B195" s="123"/>
      <c r="C195" s="125"/>
      <c r="D195" s="127"/>
      <c r="E195" s="21">
        <f t="shared" ref="E195:I195" si="74">E197+E203+E205+E207+E223+E225+E227+E229+E239+E241</f>
        <v>0</v>
      </c>
      <c r="F195" s="22">
        <f t="shared" si="74"/>
        <v>0</v>
      </c>
      <c r="G195" s="22">
        <f t="shared" si="74"/>
        <v>0</v>
      </c>
      <c r="H195" s="22">
        <f t="shared" si="74"/>
        <v>0</v>
      </c>
      <c r="I195" s="22">
        <f t="shared" si="74"/>
        <v>0</v>
      </c>
      <c r="J195" s="24">
        <f t="shared" ref="J195:J241" si="75">SUM(E195:I195)</f>
        <v>0</v>
      </c>
      <c r="K195" s="53">
        <f t="shared" si="71"/>
        <v>0</v>
      </c>
      <c r="L195" s="22">
        <f t="shared" si="71"/>
        <v>0</v>
      </c>
      <c r="M195" s="24">
        <f t="shared" si="72"/>
        <v>0</v>
      </c>
      <c r="N195" s="53">
        <f t="shared" si="73"/>
        <v>0</v>
      </c>
      <c r="O195" s="22">
        <f t="shared" si="73"/>
        <v>0</v>
      </c>
      <c r="P195" s="24">
        <f t="shared" ref="P195:P241" si="76">SUM(N195:O195)</f>
        <v>0</v>
      </c>
      <c r="Q195" s="25">
        <f t="shared" ref="Q195:Q241" si="77">P195+M195+J195</f>
        <v>0</v>
      </c>
      <c r="R195" s="88"/>
    </row>
    <row r="196" spans="1:19" x14ac:dyDescent="0.3">
      <c r="A196" s="155" t="s">
        <v>139</v>
      </c>
      <c r="B196" s="137"/>
      <c r="C196" s="138" t="s">
        <v>318</v>
      </c>
      <c r="D196" s="100" t="s">
        <v>26</v>
      </c>
      <c r="E196" s="16">
        <f>E198+E200</f>
        <v>48151</v>
      </c>
      <c r="F196" s="17">
        <f>F198+F200</f>
        <v>16441</v>
      </c>
      <c r="G196" s="17">
        <f t="shared" ref="G196:I197" si="78">G198+G200</f>
        <v>13139</v>
      </c>
      <c r="H196" s="17">
        <f t="shared" si="78"/>
        <v>386</v>
      </c>
      <c r="I196" s="17">
        <f t="shared" si="78"/>
        <v>0</v>
      </c>
      <c r="J196" s="18">
        <f t="shared" ref="J196:J201" si="79">SUM(E196:I196)</f>
        <v>78117</v>
      </c>
      <c r="K196" s="16">
        <f>K198+K200</f>
        <v>0</v>
      </c>
      <c r="L196" s="17">
        <f>L198+L200</f>
        <v>0</v>
      </c>
      <c r="M196" s="18">
        <f t="shared" ref="M196:M201" si="80">SUM(K196:L196)</f>
        <v>0</v>
      </c>
      <c r="N196" s="16">
        <f>N198+N200</f>
        <v>0</v>
      </c>
      <c r="O196" s="17">
        <f>O198+O200</f>
        <v>0</v>
      </c>
      <c r="P196" s="19">
        <f t="shared" ref="P196:P201" si="81">SUM(N196:O196)</f>
        <v>0</v>
      </c>
      <c r="Q196" s="20">
        <f t="shared" si="77"/>
        <v>78117</v>
      </c>
      <c r="R196" s="88"/>
    </row>
    <row r="197" spans="1:19" x14ac:dyDescent="0.3">
      <c r="A197" s="118"/>
      <c r="B197" s="129"/>
      <c r="C197" s="119"/>
      <c r="D197" s="36"/>
      <c r="E197" s="31">
        <f>E199+E201</f>
        <v>0</v>
      </c>
      <c r="F197" s="32">
        <f>F199+F201</f>
        <v>0</v>
      </c>
      <c r="G197" s="32">
        <f t="shared" si="78"/>
        <v>0</v>
      </c>
      <c r="H197" s="32">
        <f t="shared" si="78"/>
        <v>0</v>
      </c>
      <c r="I197" s="32">
        <f t="shared" si="78"/>
        <v>0</v>
      </c>
      <c r="J197" s="33">
        <f t="shared" si="79"/>
        <v>0</v>
      </c>
      <c r="K197" s="31">
        <f>K199+K201</f>
        <v>0</v>
      </c>
      <c r="L197" s="32">
        <f>L199+L201</f>
        <v>0</v>
      </c>
      <c r="M197" s="33">
        <f t="shared" si="80"/>
        <v>0</v>
      </c>
      <c r="N197" s="31">
        <f>N199+N201</f>
        <v>0</v>
      </c>
      <c r="O197" s="32">
        <f>O199+O201</f>
        <v>0</v>
      </c>
      <c r="P197" s="34">
        <f t="shared" si="81"/>
        <v>0</v>
      </c>
      <c r="Q197" s="35">
        <f t="shared" si="77"/>
        <v>0</v>
      </c>
      <c r="R197" s="88"/>
    </row>
    <row r="198" spans="1:19" x14ac:dyDescent="0.3">
      <c r="A198" s="128"/>
      <c r="B198" s="129" t="s">
        <v>320</v>
      </c>
      <c r="C198" s="114" t="s">
        <v>258</v>
      </c>
      <c r="D198" s="36"/>
      <c r="E198" s="37">
        <v>40320</v>
      </c>
      <c r="F198" s="38">
        <v>14092</v>
      </c>
      <c r="G198" s="38">
        <v>11819</v>
      </c>
      <c r="H198" s="38">
        <v>282</v>
      </c>
      <c r="I198" s="38">
        <v>0</v>
      </c>
      <c r="J198" s="39">
        <f t="shared" si="79"/>
        <v>66513</v>
      </c>
      <c r="K198" s="37">
        <v>0</v>
      </c>
      <c r="L198" s="38">
        <v>0</v>
      </c>
      <c r="M198" s="39">
        <f t="shared" si="80"/>
        <v>0</v>
      </c>
      <c r="N198" s="37">
        <v>0</v>
      </c>
      <c r="O198" s="38">
        <v>0</v>
      </c>
      <c r="P198" s="40">
        <f t="shared" si="81"/>
        <v>0</v>
      </c>
      <c r="Q198" s="41">
        <f t="shared" si="77"/>
        <v>66513</v>
      </c>
      <c r="R198" s="88"/>
    </row>
    <row r="199" spans="1:19" x14ac:dyDescent="0.3">
      <c r="A199" s="128"/>
      <c r="B199" s="129"/>
      <c r="C199" s="119"/>
      <c r="D199" s="36"/>
      <c r="E199" s="42"/>
      <c r="F199" s="43"/>
      <c r="G199" s="43"/>
      <c r="H199" s="43"/>
      <c r="I199" s="43"/>
      <c r="J199" s="33">
        <f t="shared" si="79"/>
        <v>0</v>
      </c>
      <c r="K199" s="42"/>
      <c r="L199" s="43"/>
      <c r="M199" s="33">
        <f t="shared" si="80"/>
        <v>0</v>
      </c>
      <c r="N199" s="42"/>
      <c r="O199" s="43"/>
      <c r="P199" s="34">
        <f t="shared" si="81"/>
        <v>0</v>
      </c>
      <c r="Q199" s="35">
        <f t="shared" si="77"/>
        <v>0</v>
      </c>
      <c r="R199" s="88"/>
    </row>
    <row r="200" spans="1:19" x14ac:dyDescent="0.3">
      <c r="A200" s="128"/>
      <c r="B200" s="129" t="s">
        <v>321</v>
      </c>
      <c r="C200" s="114" t="s">
        <v>319</v>
      </c>
      <c r="D200" s="36"/>
      <c r="E200" s="37">
        <v>7831</v>
      </c>
      <c r="F200" s="38">
        <v>2349</v>
      </c>
      <c r="G200" s="38">
        <v>1320</v>
      </c>
      <c r="H200" s="38">
        <v>104</v>
      </c>
      <c r="I200" s="38">
        <v>0</v>
      </c>
      <c r="J200" s="39">
        <f t="shared" si="79"/>
        <v>11604</v>
      </c>
      <c r="K200" s="37">
        <v>0</v>
      </c>
      <c r="L200" s="38">
        <v>0</v>
      </c>
      <c r="M200" s="39">
        <f t="shared" si="80"/>
        <v>0</v>
      </c>
      <c r="N200" s="37">
        <v>0</v>
      </c>
      <c r="O200" s="38">
        <v>0</v>
      </c>
      <c r="P200" s="40">
        <f t="shared" si="81"/>
        <v>0</v>
      </c>
      <c r="Q200" s="41">
        <f t="shared" si="77"/>
        <v>11604</v>
      </c>
      <c r="R200" s="88"/>
    </row>
    <row r="201" spans="1:19" x14ac:dyDescent="0.3">
      <c r="A201" s="128"/>
      <c r="B201" s="129"/>
      <c r="C201" s="119"/>
      <c r="D201" s="36"/>
      <c r="E201" s="42"/>
      <c r="F201" s="43"/>
      <c r="G201" s="43"/>
      <c r="H201" s="43"/>
      <c r="I201" s="43"/>
      <c r="J201" s="33">
        <f t="shared" si="79"/>
        <v>0</v>
      </c>
      <c r="K201" s="42"/>
      <c r="L201" s="43"/>
      <c r="M201" s="33">
        <f t="shared" si="80"/>
        <v>0</v>
      </c>
      <c r="N201" s="42"/>
      <c r="O201" s="43"/>
      <c r="P201" s="34">
        <f t="shared" si="81"/>
        <v>0</v>
      </c>
      <c r="Q201" s="35">
        <f t="shared" si="77"/>
        <v>0</v>
      </c>
      <c r="R201" s="88"/>
    </row>
    <row r="202" spans="1:19" x14ac:dyDescent="0.3">
      <c r="A202" s="128" t="s">
        <v>140</v>
      </c>
      <c r="B202" s="129"/>
      <c r="C202" s="119" t="s">
        <v>141</v>
      </c>
      <c r="D202" s="36" t="s">
        <v>142</v>
      </c>
      <c r="E202" s="37">
        <v>0</v>
      </c>
      <c r="F202" s="38">
        <v>0</v>
      </c>
      <c r="G202" s="38">
        <v>1600</v>
      </c>
      <c r="H202" s="38">
        <v>0</v>
      </c>
      <c r="I202" s="38">
        <v>0</v>
      </c>
      <c r="J202" s="29">
        <f t="shared" si="75"/>
        <v>1600</v>
      </c>
      <c r="K202" s="44">
        <v>0</v>
      </c>
      <c r="L202" s="38">
        <v>0</v>
      </c>
      <c r="M202" s="40">
        <f t="shared" si="72"/>
        <v>0</v>
      </c>
      <c r="N202" s="44">
        <v>0</v>
      </c>
      <c r="O202" s="38">
        <v>0</v>
      </c>
      <c r="P202" s="40">
        <f t="shared" si="76"/>
        <v>0</v>
      </c>
      <c r="Q202" s="41">
        <f t="shared" si="77"/>
        <v>1600</v>
      </c>
      <c r="R202" s="88"/>
    </row>
    <row r="203" spans="1:19" x14ac:dyDescent="0.3">
      <c r="A203" s="128"/>
      <c r="B203" s="129"/>
      <c r="C203" s="119"/>
      <c r="D203" s="36"/>
      <c r="E203" s="42"/>
      <c r="F203" s="43"/>
      <c r="G203" s="43"/>
      <c r="H203" s="43"/>
      <c r="I203" s="43"/>
      <c r="J203" s="34">
        <f t="shared" si="75"/>
        <v>0</v>
      </c>
      <c r="K203" s="55"/>
      <c r="L203" s="43"/>
      <c r="M203" s="34">
        <f t="shared" si="72"/>
        <v>0</v>
      </c>
      <c r="N203" s="55"/>
      <c r="O203" s="43"/>
      <c r="P203" s="34">
        <f t="shared" si="76"/>
        <v>0</v>
      </c>
      <c r="Q203" s="35">
        <f t="shared" si="77"/>
        <v>0</v>
      </c>
      <c r="R203" s="88"/>
    </row>
    <row r="204" spans="1:19" x14ac:dyDescent="0.3">
      <c r="A204" s="128" t="s">
        <v>143</v>
      </c>
      <c r="B204" s="129"/>
      <c r="C204" s="119" t="s">
        <v>144</v>
      </c>
      <c r="D204" s="36" t="s">
        <v>26</v>
      </c>
      <c r="E204" s="37">
        <v>0</v>
      </c>
      <c r="F204" s="38">
        <v>0</v>
      </c>
      <c r="G204" s="97">
        <v>17000</v>
      </c>
      <c r="H204" s="38">
        <v>0</v>
      </c>
      <c r="I204" s="38">
        <v>0</v>
      </c>
      <c r="J204" s="29">
        <f t="shared" si="75"/>
        <v>17000</v>
      </c>
      <c r="K204" s="44">
        <v>0</v>
      </c>
      <c r="L204" s="38">
        <v>0</v>
      </c>
      <c r="M204" s="40">
        <f t="shared" si="72"/>
        <v>0</v>
      </c>
      <c r="N204" s="44">
        <v>0</v>
      </c>
      <c r="O204" s="38">
        <v>0</v>
      </c>
      <c r="P204" s="40">
        <f t="shared" si="76"/>
        <v>0</v>
      </c>
      <c r="Q204" s="41">
        <f t="shared" si="77"/>
        <v>17000</v>
      </c>
      <c r="R204" s="88"/>
    </row>
    <row r="205" spans="1:19" x14ac:dyDescent="0.3">
      <c r="A205" s="128"/>
      <c r="B205" s="129"/>
      <c r="C205" s="119"/>
      <c r="D205" s="36"/>
      <c r="E205" s="42"/>
      <c r="F205" s="43"/>
      <c r="G205" s="43"/>
      <c r="H205" s="43"/>
      <c r="I205" s="43"/>
      <c r="J205" s="34">
        <f t="shared" si="75"/>
        <v>0</v>
      </c>
      <c r="K205" s="55"/>
      <c r="L205" s="43"/>
      <c r="M205" s="34">
        <f t="shared" si="72"/>
        <v>0</v>
      </c>
      <c r="N205" s="55"/>
      <c r="O205" s="43"/>
      <c r="P205" s="34">
        <f t="shared" si="76"/>
        <v>0</v>
      </c>
      <c r="Q205" s="35">
        <f t="shared" si="77"/>
        <v>0</v>
      </c>
      <c r="R205" s="88"/>
    </row>
    <row r="206" spans="1:19" x14ac:dyDescent="0.3">
      <c r="A206" s="128" t="s">
        <v>145</v>
      </c>
      <c r="B206" s="129"/>
      <c r="C206" s="119" t="s">
        <v>323</v>
      </c>
      <c r="D206" s="36" t="s">
        <v>112</v>
      </c>
      <c r="E206" s="37">
        <f>E208+E210+E212+E214+E216+E218+E220</f>
        <v>0</v>
      </c>
      <c r="F206" s="38">
        <f t="shared" ref="F206:I206" si="82">F208+F210+F212+F214+F216+F218+F220</f>
        <v>0</v>
      </c>
      <c r="G206" s="38">
        <f t="shared" si="82"/>
        <v>0</v>
      </c>
      <c r="H206" s="38">
        <f t="shared" si="82"/>
        <v>0</v>
      </c>
      <c r="I206" s="38">
        <f t="shared" si="82"/>
        <v>7720</v>
      </c>
      <c r="J206" s="29">
        <f>SUM(E206:I206)</f>
        <v>7720</v>
      </c>
      <c r="K206" s="44">
        <f t="shared" ref="K206:L207" si="83">K208+K210+K212+K214+K216+K218+K220</f>
        <v>0</v>
      </c>
      <c r="L206" s="38">
        <f t="shared" si="83"/>
        <v>0</v>
      </c>
      <c r="M206" s="40">
        <f t="shared" si="72"/>
        <v>0</v>
      </c>
      <c r="N206" s="44">
        <f t="shared" ref="N206:O207" si="84">N208+N210+N212+N214+N216+N218+N220</f>
        <v>0</v>
      </c>
      <c r="O206" s="38">
        <f>O208+O210+O212+O214+O216+O218+O220</f>
        <v>110132</v>
      </c>
      <c r="P206" s="40">
        <f>SUM(N206:O206)</f>
        <v>110132</v>
      </c>
      <c r="Q206" s="41">
        <f>P206+M206+J206</f>
        <v>117852</v>
      </c>
      <c r="R206" s="128" t="s">
        <v>145</v>
      </c>
      <c r="S206" s="104">
        <f>Q206+Q222</f>
        <v>123352</v>
      </c>
    </row>
    <row r="207" spans="1:19" x14ac:dyDescent="0.3">
      <c r="A207" s="128"/>
      <c r="B207" s="129"/>
      <c r="C207" s="119"/>
      <c r="D207" s="36"/>
      <c r="E207" s="42">
        <f t="shared" ref="E207:I207" si="85">E209+E211+E213+E215+E217+E219+E221</f>
        <v>0</v>
      </c>
      <c r="F207" s="57">
        <f t="shared" si="85"/>
        <v>0</v>
      </c>
      <c r="G207" s="57">
        <f t="shared" si="85"/>
        <v>0</v>
      </c>
      <c r="H207" s="57">
        <f t="shared" si="85"/>
        <v>0</v>
      </c>
      <c r="I207" s="57">
        <f t="shared" si="85"/>
        <v>0</v>
      </c>
      <c r="J207" s="34">
        <f t="shared" si="75"/>
        <v>0</v>
      </c>
      <c r="K207" s="57">
        <f t="shared" si="83"/>
        <v>0</v>
      </c>
      <c r="L207" s="32">
        <f t="shared" si="83"/>
        <v>0</v>
      </c>
      <c r="M207" s="34">
        <f t="shared" si="72"/>
        <v>0</v>
      </c>
      <c r="N207" s="57">
        <f t="shared" si="84"/>
        <v>0</v>
      </c>
      <c r="O207" s="32">
        <f t="shared" si="84"/>
        <v>0</v>
      </c>
      <c r="P207" s="34">
        <f t="shared" si="76"/>
        <v>0</v>
      </c>
      <c r="Q207" s="35">
        <f t="shared" si="77"/>
        <v>0</v>
      </c>
      <c r="R207" s="128"/>
      <c r="S207" s="105">
        <f>Q207+Q223</f>
        <v>0</v>
      </c>
    </row>
    <row r="208" spans="1:19" x14ac:dyDescent="0.3">
      <c r="A208" s="128"/>
      <c r="B208" s="129" t="s">
        <v>259</v>
      </c>
      <c r="C208" s="119" t="s">
        <v>264</v>
      </c>
      <c r="D208" s="36" t="s">
        <v>112</v>
      </c>
      <c r="E208" s="37">
        <v>0</v>
      </c>
      <c r="F208" s="38">
        <v>0</v>
      </c>
      <c r="G208" s="97">
        <v>0</v>
      </c>
      <c r="H208" s="38">
        <v>0</v>
      </c>
      <c r="I208" s="38">
        <v>1100</v>
      </c>
      <c r="J208" s="29">
        <f t="shared" si="75"/>
        <v>1100</v>
      </c>
      <c r="K208" s="44">
        <v>0</v>
      </c>
      <c r="L208" s="38">
        <v>0</v>
      </c>
      <c r="M208" s="40">
        <f t="shared" si="72"/>
        <v>0</v>
      </c>
      <c r="N208" s="44">
        <v>0</v>
      </c>
      <c r="O208" s="38">
        <v>10000</v>
      </c>
      <c r="P208" s="40">
        <f t="shared" si="76"/>
        <v>10000</v>
      </c>
      <c r="Q208" s="41">
        <f t="shared" si="77"/>
        <v>11100</v>
      </c>
      <c r="R208" s="88"/>
    </row>
    <row r="209" spans="1:18" x14ac:dyDescent="0.3">
      <c r="A209" s="128"/>
      <c r="B209" s="129"/>
      <c r="C209" s="119"/>
      <c r="D209" s="36"/>
      <c r="E209" s="42"/>
      <c r="F209" s="43"/>
      <c r="G209" s="98"/>
      <c r="H209" s="43"/>
      <c r="I209" s="43"/>
      <c r="J209" s="34">
        <f t="shared" si="75"/>
        <v>0</v>
      </c>
      <c r="K209" s="55"/>
      <c r="L209" s="43"/>
      <c r="M209" s="34">
        <f t="shared" si="72"/>
        <v>0</v>
      </c>
      <c r="N209" s="55"/>
      <c r="O209" s="43"/>
      <c r="P209" s="34">
        <f t="shared" si="76"/>
        <v>0</v>
      </c>
      <c r="Q209" s="35">
        <f t="shared" si="77"/>
        <v>0</v>
      </c>
      <c r="R209" s="88"/>
    </row>
    <row r="210" spans="1:18" ht="12.75" customHeight="1" x14ac:dyDescent="0.3">
      <c r="A210" s="128"/>
      <c r="B210" s="129" t="s">
        <v>259</v>
      </c>
      <c r="C210" s="119" t="s">
        <v>266</v>
      </c>
      <c r="D210" s="36" t="s">
        <v>112</v>
      </c>
      <c r="E210" s="37">
        <v>0</v>
      </c>
      <c r="F210" s="38">
        <v>0</v>
      </c>
      <c r="G210" s="97">
        <v>0</v>
      </c>
      <c r="H210" s="38">
        <v>0</v>
      </c>
      <c r="I210" s="38">
        <v>2000</v>
      </c>
      <c r="J210" s="29">
        <f t="shared" si="75"/>
        <v>2000</v>
      </c>
      <c r="K210" s="44">
        <v>0</v>
      </c>
      <c r="L210" s="38">
        <v>0</v>
      </c>
      <c r="M210" s="40">
        <f t="shared" si="72"/>
        <v>0</v>
      </c>
      <c r="N210" s="44">
        <v>0</v>
      </c>
      <c r="O210" s="38">
        <v>11244</v>
      </c>
      <c r="P210" s="40">
        <f>SUM(N210:O210)</f>
        <v>11244</v>
      </c>
      <c r="Q210" s="41">
        <f t="shared" si="77"/>
        <v>13244</v>
      </c>
      <c r="R210" s="88"/>
    </row>
    <row r="211" spans="1:18" x14ac:dyDescent="0.3">
      <c r="A211" s="128"/>
      <c r="B211" s="129"/>
      <c r="C211" s="119"/>
      <c r="D211" s="36"/>
      <c r="E211" s="42"/>
      <c r="F211" s="43"/>
      <c r="G211" s="98"/>
      <c r="H211" s="43"/>
      <c r="I211" s="43"/>
      <c r="J211" s="34">
        <f t="shared" si="75"/>
        <v>0</v>
      </c>
      <c r="K211" s="55"/>
      <c r="L211" s="43"/>
      <c r="M211" s="34">
        <f t="shared" si="72"/>
        <v>0</v>
      </c>
      <c r="N211" s="55"/>
      <c r="O211" s="43"/>
      <c r="P211" s="34">
        <f t="shared" si="76"/>
        <v>0</v>
      </c>
      <c r="Q211" s="35">
        <f t="shared" si="77"/>
        <v>0</v>
      </c>
      <c r="R211" s="88"/>
    </row>
    <row r="212" spans="1:18" ht="12.75" customHeight="1" x14ac:dyDescent="0.3">
      <c r="A212" s="128"/>
      <c r="B212" s="129" t="s">
        <v>259</v>
      </c>
      <c r="C212" s="119" t="s">
        <v>265</v>
      </c>
      <c r="D212" s="36" t="s">
        <v>112</v>
      </c>
      <c r="E212" s="37">
        <v>0</v>
      </c>
      <c r="F212" s="38">
        <v>0</v>
      </c>
      <c r="G212" s="97">
        <v>0</v>
      </c>
      <c r="H212" s="38">
        <v>0</v>
      </c>
      <c r="I212" s="38">
        <v>750</v>
      </c>
      <c r="J212" s="29">
        <f t="shared" si="75"/>
        <v>750</v>
      </c>
      <c r="K212" s="44">
        <v>0</v>
      </c>
      <c r="L212" s="38">
        <v>0</v>
      </c>
      <c r="M212" s="40">
        <f t="shared" si="72"/>
        <v>0</v>
      </c>
      <c r="N212" s="44">
        <v>0</v>
      </c>
      <c r="O212" s="38">
        <v>32928</v>
      </c>
      <c r="P212" s="40">
        <f t="shared" si="76"/>
        <v>32928</v>
      </c>
      <c r="Q212" s="41">
        <f t="shared" si="77"/>
        <v>33678</v>
      </c>
      <c r="R212" s="88"/>
    </row>
    <row r="213" spans="1:18" x14ac:dyDescent="0.3">
      <c r="A213" s="128"/>
      <c r="B213" s="129"/>
      <c r="C213" s="119"/>
      <c r="D213" s="36"/>
      <c r="E213" s="42"/>
      <c r="F213" s="43"/>
      <c r="G213" s="98"/>
      <c r="H213" s="43"/>
      <c r="I213" s="43"/>
      <c r="J213" s="34">
        <f t="shared" si="75"/>
        <v>0</v>
      </c>
      <c r="K213" s="55"/>
      <c r="L213" s="43"/>
      <c r="M213" s="34">
        <f t="shared" si="72"/>
        <v>0</v>
      </c>
      <c r="N213" s="55"/>
      <c r="O213" s="43"/>
      <c r="P213" s="34">
        <f t="shared" si="76"/>
        <v>0</v>
      </c>
      <c r="Q213" s="35">
        <f t="shared" si="77"/>
        <v>0</v>
      </c>
      <c r="R213" s="88"/>
    </row>
    <row r="214" spans="1:18" x14ac:dyDescent="0.3">
      <c r="A214" s="128"/>
      <c r="B214" s="129" t="s">
        <v>259</v>
      </c>
      <c r="C214" s="119" t="s">
        <v>292</v>
      </c>
      <c r="D214" s="36" t="s">
        <v>112</v>
      </c>
      <c r="E214" s="37">
        <v>0</v>
      </c>
      <c r="F214" s="38">
        <v>0</v>
      </c>
      <c r="G214" s="97">
        <v>0</v>
      </c>
      <c r="H214" s="38">
        <v>0</v>
      </c>
      <c r="I214" s="38">
        <v>1000</v>
      </c>
      <c r="J214" s="29">
        <f t="shared" ref="J214:J215" si="86">SUM(E214:I214)</f>
        <v>1000</v>
      </c>
      <c r="K214" s="44">
        <v>0</v>
      </c>
      <c r="L214" s="38">
        <v>0</v>
      </c>
      <c r="M214" s="40">
        <f t="shared" ref="M214:M215" si="87">SUM(K214:L214)</f>
        <v>0</v>
      </c>
      <c r="N214" s="44">
        <v>0</v>
      </c>
      <c r="O214" s="38">
        <v>16080</v>
      </c>
      <c r="P214" s="40">
        <f t="shared" ref="P214:P215" si="88">SUM(N214:O214)</f>
        <v>16080</v>
      </c>
      <c r="Q214" s="41">
        <f t="shared" si="77"/>
        <v>17080</v>
      </c>
      <c r="R214" s="88"/>
    </row>
    <row r="215" spans="1:18" x14ac:dyDescent="0.3">
      <c r="A215" s="128"/>
      <c r="B215" s="129"/>
      <c r="C215" s="119"/>
      <c r="D215" s="36"/>
      <c r="E215" s="42"/>
      <c r="F215" s="43"/>
      <c r="G215" s="43"/>
      <c r="H215" s="43"/>
      <c r="I215" s="43"/>
      <c r="J215" s="34">
        <f t="shared" si="86"/>
        <v>0</v>
      </c>
      <c r="K215" s="55"/>
      <c r="L215" s="43"/>
      <c r="M215" s="34">
        <f t="shared" si="87"/>
        <v>0</v>
      </c>
      <c r="N215" s="55"/>
      <c r="O215" s="43"/>
      <c r="P215" s="34">
        <f t="shared" si="88"/>
        <v>0</v>
      </c>
      <c r="Q215" s="35">
        <f t="shared" si="77"/>
        <v>0</v>
      </c>
      <c r="R215" s="88"/>
    </row>
    <row r="216" spans="1:18" ht="13.8" customHeight="1" x14ac:dyDescent="0.3">
      <c r="A216" s="128"/>
      <c r="B216" s="129" t="s">
        <v>259</v>
      </c>
      <c r="C216" s="119" t="s">
        <v>322</v>
      </c>
      <c r="D216" s="36" t="s">
        <v>112</v>
      </c>
      <c r="E216" s="37">
        <v>0</v>
      </c>
      <c r="F216" s="38">
        <v>0</v>
      </c>
      <c r="G216" s="97">
        <v>0</v>
      </c>
      <c r="H216" s="38">
        <v>0</v>
      </c>
      <c r="I216" s="38">
        <v>650</v>
      </c>
      <c r="J216" s="29">
        <f t="shared" si="75"/>
        <v>650</v>
      </c>
      <c r="K216" s="44">
        <v>0</v>
      </c>
      <c r="L216" s="38">
        <v>0</v>
      </c>
      <c r="M216" s="40">
        <f t="shared" si="72"/>
        <v>0</v>
      </c>
      <c r="N216" s="44">
        <v>0</v>
      </c>
      <c r="O216" s="38">
        <v>10000</v>
      </c>
      <c r="P216" s="40">
        <f t="shared" si="76"/>
        <v>10000</v>
      </c>
      <c r="Q216" s="41">
        <f t="shared" si="77"/>
        <v>10650</v>
      </c>
      <c r="R216" s="88"/>
    </row>
    <row r="217" spans="1:18" x14ac:dyDescent="0.3">
      <c r="A217" s="128"/>
      <c r="B217" s="129"/>
      <c r="C217" s="119"/>
      <c r="D217" s="36"/>
      <c r="E217" s="42"/>
      <c r="F217" s="43"/>
      <c r="G217" s="43"/>
      <c r="H217" s="43"/>
      <c r="I217" s="43"/>
      <c r="J217" s="34">
        <f t="shared" si="75"/>
        <v>0</v>
      </c>
      <c r="K217" s="55"/>
      <c r="L217" s="43"/>
      <c r="M217" s="34">
        <f t="shared" si="72"/>
        <v>0</v>
      </c>
      <c r="N217" s="55"/>
      <c r="O217" s="43"/>
      <c r="P217" s="34">
        <f t="shared" si="76"/>
        <v>0</v>
      </c>
      <c r="Q217" s="35">
        <f t="shared" si="77"/>
        <v>0</v>
      </c>
      <c r="R217" s="88"/>
    </row>
    <row r="218" spans="1:18" ht="13.8" customHeight="1" x14ac:dyDescent="0.3">
      <c r="A218" s="128"/>
      <c r="B218" s="129" t="s">
        <v>259</v>
      </c>
      <c r="C218" s="119" t="s">
        <v>293</v>
      </c>
      <c r="D218" s="36" t="s">
        <v>112</v>
      </c>
      <c r="E218" s="37">
        <v>0</v>
      </c>
      <c r="F218" s="38">
        <v>0</v>
      </c>
      <c r="G218" s="38">
        <v>0</v>
      </c>
      <c r="H218" s="38">
        <v>0</v>
      </c>
      <c r="I218" s="38">
        <v>1600</v>
      </c>
      <c r="J218" s="29">
        <f>SUM(E218:I218)</f>
        <v>1600</v>
      </c>
      <c r="K218" s="44">
        <v>0</v>
      </c>
      <c r="L218" s="38">
        <v>0</v>
      </c>
      <c r="M218" s="40">
        <f>SUM(K218:L218)</f>
        <v>0</v>
      </c>
      <c r="N218" s="44">
        <v>0</v>
      </c>
      <c r="O218" s="38">
        <v>29880</v>
      </c>
      <c r="P218" s="40">
        <f>SUM(N218:O218)</f>
        <v>29880</v>
      </c>
      <c r="Q218" s="41">
        <f t="shared" si="77"/>
        <v>31480</v>
      </c>
      <c r="R218" s="88"/>
    </row>
    <row r="219" spans="1:18" x14ac:dyDescent="0.3">
      <c r="A219" s="128"/>
      <c r="B219" s="129"/>
      <c r="C219" s="119"/>
      <c r="D219" s="36"/>
      <c r="E219" s="42"/>
      <c r="F219" s="43"/>
      <c r="G219" s="43"/>
      <c r="H219" s="43"/>
      <c r="I219" s="43"/>
      <c r="J219" s="34">
        <f>SUM(E219:I219)</f>
        <v>0</v>
      </c>
      <c r="K219" s="55"/>
      <c r="L219" s="43"/>
      <c r="M219" s="34">
        <f>SUM(K219:L219)</f>
        <v>0</v>
      </c>
      <c r="N219" s="55"/>
      <c r="O219" s="43"/>
      <c r="P219" s="34">
        <f>SUM(N219:O219)</f>
        <v>0</v>
      </c>
      <c r="Q219" s="35">
        <f t="shared" si="77"/>
        <v>0</v>
      </c>
      <c r="R219" s="88"/>
    </row>
    <row r="220" spans="1:18" x14ac:dyDescent="0.3">
      <c r="A220" s="128"/>
      <c r="B220" s="129" t="s">
        <v>259</v>
      </c>
      <c r="C220" s="119" t="s">
        <v>267</v>
      </c>
      <c r="D220" s="36" t="s">
        <v>63</v>
      </c>
      <c r="E220" s="37">
        <v>0</v>
      </c>
      <c r="F220" s="38">
        <v>0</v>
      </c>
      <c r="G220" s="38">
        <v>0</v>
      </c>
      <c r="H220" s="38">
        <v>0</v>
      </c>
      <c r="I220" s="38">
        <v>620</v>
      </c>
      <c r="J220" s="29">
        <f t="shared" si="75"/>
        <v>620</v>
      </c>
      <c r="K220" s="44">
        <v>0</v>
      </c>
      <c r="L220" s="38">
        <v>0</v>
      </c>
      <c r="M220" s="40">
        <f t="shared" si="72"/>
        <v>0</v>
      </c>
      <c r="N220" s="44">
        <v>0</v>
      </c>
      <c r="O220" s="38">
        <v>0</v>
      </c>
      <c r="P220" s="40">
        <f t="shared" si="76"/>
        <v>0</v>
      </c>
      <c r="Q220" s="41">
        <f t="shared" si="77"/>
        <v>620</v>
      </c>
      <c r="R220" s="88"/>
    </row>
    <row r="221" spans="1:18" x14ac:dyDescent="0.3">
      <c r="A221" s="128"/>
      <c r="B221" s="129"/>
      <c r="C221" s="119"/>
      <c r="D221" s="36"/>
      <c r="E221" s="42"/>
      <c r="F221" s="43"/>
      <c r="G221" s="43"/>
      <c r="H221" s="43"/>
      <c r="I221" s="43"/>
      <c r="J221" s="34">
        <f t="shared" si="75"/>
        <v>0</v>
      </c>
      <c r="K221" s="55"/>
      <c r="L221" s="43"/>
      <c r="M221" s="34">
        <f t="shared" si="72"/>
        <v>0</v>
      </c>
      <c r="N221" s="55"/>
      <c r="O221" s="43"/>
      <c r="P221" s="34">
        <f t="shared" si="76"/>
        <v>0</v>
      </c>
      <c r="Q221" s="35">
        <f t="shared" si="77"/>
        <v>0</v>
      </c>
      <c r="R221" s="88"/>
    </row>
    <row r="222" spans="1:18" x14ac:dyDescent="0.3">
      <c r="A222" s="128" t="s">
        <v>145</v>
      </c>
      <c r="B222" s="129"/>
      <c r="C222" s="119" t="s">
        <v>324</v>
      </c>
      <c r="D222" s="36" t="s">
        <v>112</v>
      </c>
      <c r="E222" s="37">
        <v>0</v>
      </c>
      <c r="F222" s="38">
        <v>0</v>
      </c>
      <c r="G222" s="38">
        <v>5500</v>
      </c>
      <c r="H222" s="38">
        <v>0</v>
      </c>
      <c r="I222" s="38">
        <v>0</v>
      </c>
      <c r="J222" s="29">
        <f>SUM(E222:I222)</f>
        <v>5500</v>
      </c>
      <c r="K222" s="44">
        <v>0</v>
      </c>
      <c r="L222" s="38">
        <v>0</v>
      </c>
      <c r="M222" s="40">
        <f t="shared" ref="M222:M223" si="89">SUM(K222:L222)</f>
        <v>0</v>
      </c>
      <c r="N222" s="44">
        <v>0</v>
      </c>
      <c r="O222" s="38">
        <v>0</v>
      </c>
      <c r="P222" s="40">
        <f>SUM(N222:O222)</f>
        <v>0</v>
      </c>
      <c r="Q222" s="41">
        <f>P222+M222+J222</f>
        <v>5500</v>
      </c>
      <c r="R222" s="88"/>
    </row>
    <row r="223" spans="1:18" x14ac:dyDescent="0.3">
      <c r="A223" s="128"/>
      <c r="B223" s="129"/>
      <c r="C223" s="119"/>
      <c r="D223" s="36"/>
      <c r="E223" s="42"/>
      <c r="F223" s="57"/>
      <c r="G223" s="57"/>
      <c r="H223" s="57"/>
      <c r="I223" s="57"/>
      <c r="J223" s="34">
        <f t="shared" ref="J223" si="90">SUM(E223:I223)</f>
        <v>0</v>
      </c>
      <c r="K223" s="57"/>
      <c r="L223" s="32"/>
      <c r="M223" s="34">
        <f t="shared" si="89"/>
        <v>0</v>
      </c>
      <c r="N223" s="57"/>
      <c r="O223" s="32"/>
      <c r="P223" s="34">
        <f t="shared" ref="P223" si="91">SUM(N223:O223)</f>
        <v>0</v>
      </c>
      <c r="Q223" s="35">
        <f t="shared" ref="Q223" si="92">P223+M223+J223</f>
        <v>0</v>
      </c>
      <c r="R223" s="88"/>
    </row>
    <row r="224" spans="1:18" x14ac:dyDescent="0.3">
      <c r="A224" s="128" t="s">
        <v>146</v>
      </c>
      <c r="B224" s="129"/>
      <c r="C224" s="119" t="s">
        <v>147</v>
      </c>
      <c r="D224" s="36" t="s">
        <v>142</v>
      </c>
      <c r="E224" s="37">
        <v>0</v>
      </c>
      <c r="F224" s="38">
        <v>0</v>
      </c>
      <c r="G224" s="38">
        <v>109210</v>
      </c>
      <c r="H224" s="38">
        <v>0</v>
      </c>
      <c r="I224" s="38">
        <v>0</v>
      </c>
      <c r="J224" s="29">
        <f t="shared" si="75"/>
        <v>109210</v>
      </c>
      <c r="K224" s="44">
        <v>0</v>
      </c>
      <c r="L224" s="38">
        <v>0</v>
      </c>
      <c r="M224" s="40">
        <f t="shared" si="72"/>
        <v>0</v>
      </c>
      <c r="N224" s="44">
        <v>0</v>
      </c>
      <c r="O224" s="38">
        <v>0</v>
      </c>
      <c r="P224" s="40">
        <f t="shared" si="76"/>
        <v>0</v>
      </c>
      <c r="Q224" s="41">
        <f t="shared" si="77"/>
        <v>109210</v>
      </c>
      <c r="R224" s="88"/>
    </row>
    <row r="225" spans="1:18" x14ac:dyDescent="0.3">
      <c r="A225" s="128"/>
      <c r="B225" s="129"/>
      <c r="C225" s="119"/>
      <c r="D225" s="36"/>
      <c r="E225" s="42"/>
      <c r="F225" s="43"/>
      <c r="G225" s="43"/>
      <c r="H225" s="43"/>
      <c r="I225" s="43"/>
      <c r="J225" s="34">
        <f t="shared" si="75"/>
        <v>0</v>
      </c>
      <c r="K225" s="55"/>
      <c r="L225" s="43"/>
      <c r="M225" s="34">
        <f t="shared" si="72"/>
        <v>0</v>
      </c>
      <c r="N225" s="55"/>
      <c r="O225" s="43"/>
      <c r="P225" s="34">
        <f t="shared" si="76"/>
        <v>0</v>
      </c>
      <c r="Q225" s="35">
        <f t="shared" si="77"/>
        <v>0</v>
      </c>
      <c r="R225" s="88"/>
    </row>
    <row r="226" spans="1:18" x14ac:dyDescent="0.3">
      <c r="A226" s="128" t="s">
        <v>148</v>
      </c>
      <c r="B226" s="129"/>
      <c r="C226" s="119" t="s">
        <v>149</v>
      </c>
      <c r="D226" s="36" t="s">
        <v>26</v>
      </c>
      <c r="E226" s="37">
        <v>0</v>
      </c>
      <c r="F226" s="38">
        <v>0</v>
      </c>
      <c r="G226" s="38">
        <v>7500</v>
      </c>
      <c r="H226" s="38">
        <v>0</v>
      </c>
      <c r="I226" s="38">
        <v>0</v>
      </c>
      <c r="J226" s="29">
        <f t="shared" si="75"/>
        <v>7500</v>
      </c>
      <c r="K226" s="44">
        <v>0</v>
      </c>
      <c r="L226" s="38">
        <v>0</v>
      </c>
      <c r="M226" s="40">
        <f t="shared" si="72"/>
        <v>0</v>
      </c>
      <c r="N226" s="44">
        <v>0</v>
      </c>
      <c r="O226" s="38">
        <v>0</v>
      </c>
      <c r="P226" s="40">
        <f t="shared" si="76"/>
        <v>0</v>
      </c>
      <c r="Q226" s="41">
        <f t="shared" si="77"/>
        <v>7500</v>
      </c>
      <c r="R226" s="88"/>
    </row>
    <row r="227" spans="1:18" x14ac:dyDescent="0.3">
      <c r="A227" s="128"/>
      <c r="B227" s="129"/>
      <c r="C227" s="119"/>
      <c r="D227" s="36"/>
      <c r="E227" s="42"/>
      <c r="F227" s="43"/>
      <c r="G227" s="43"/>
      <c r="H227" s="43"/>
      <c r="I227" s="43"/>
      <c r="J227" s="34">
        <f t="shared" si="75"/>
        <v>0</v>
      </c>
      <c r="K227" s="55"/>
      <c r="L227" s="43"/>
      <c r="M227" s="34">
        <f t="shared" si="72"/>
        <v>0</v>
      </c>
      <c r="N227" s="55"/>
      <c r="O227" s="43"/>
      <c r="P227" s="34">
        <f t="shared" si="76"/>
        <v>0</v>
      </c>
      <c r="Q227" s="35">
        <f t="shared" si="77"/>
        <v>0</v>
      </c>
      <c r="R227" s="88"/>
    </row>
    <row r="228" spans="1:18" x14ac:dyDescent="0.3">
      <c r="A228" s="128" t="s">
        <v>150</v>
      </c>
      <c r="B228" s="129"/>
      <c r="C228" s="119" t="s">
        <v>151</v>
      </c>
      <c r="D228" s="130"/>
      <c r="E228" s="37">
        <f>E230+E232+E234+E236</f>
        <v>0</v>
      </c>
      <c r="F228" s="38">
        <f t="shared" ref="F228:I228" si="93">F230+F232+F234+F236</f>
        <v>0</v>
      </c>
      <c r="G228" s="38">
        <f t="shared" si="93"/>
        <v>100500</v>
      </c>
      <c r="H228" s="38">
        <f t="shared" si="93"/>
        <v>0</v>
      </c>
      <c r="I228" s="38">
        <f t="shared" si="93"/>
        <v>0</v>
      </c>
      <c r="J228" s="29">
        <f t="shared" si="75"/>
        <v>100500</v>
      </c>
      <c r="K228" s="44">
        <f t="shared" ref="K228:L229" si="94">K230+K232+K234+K236</f>
        <v>0</v>
      </c>
      <c r="L228" s="38">
        <f t="shared" si="94"/>
        <v>0</v>
      </c>
      <c r="M228" s="40">
        <f t="shared" si="72"/>
        <v>0</v>
      </c>
      <c r="N228" s="44">
        <f t="shared" ref="N228:O229" si="95">N230+N232+N234+N236</f>
        <v>0</v>
      </c>
      <c r="O228" s="38">
        <f t="shared" si="95"/>
        <v>0</v>
      </c>
      <c r="P228" s="40">
        <f>SUM(N228:O228)</f>
        <v>0</v>
      </c>
      <c r="Q228" s="41">
        <f>P228+M228+J228</f>
        <v>100500</v>
      </c>
      <c r="R228" s="88"/>
    </row>
    <row r="229" spans="1:18" x14ac:dyDescent="0.3">
      <c r="A229" s="128"/>
      <c r="B229" s="129"/>
      <c r="C229" s="119"/>
      <c r="D229" s="130"/>
      <c r="E229" s="31">
        <f t="shared" ref="E229:I229" si="96">E231+E233+E235+E237</f>
        <v>0</v>
      </c>
      <c r="F229" s="32">
        <f t="shared" si="96"/>
        <v>0</v>
      </c>
      <c r="G229" s="32">
        <f t="shared" si="96"/>
        <v>0</v>
      </c>
      <c r="H229" s="32">
        <f t="shared" si="96"/>
        <v>0</v>
      </c>
      <c r="I229" s="32">
        <f t="shared" si="96"/>
        <v>0</v>
      </c>
      <c r="J229" s="34">
        <f t="shared" si="75"/>
        <v>0</v>
      </c>
      <c r="K229" s="57">
        <f t="shared" si="94"/>
        <v>0</v>
      </c>
      <c r="L229" s="32">
        <f t="shared" si="94"/>
        <v>0</v>
      </c>
      <c r="M229" s="34">
        <f t="shared" si="72"/>
        <v>0</v>
      </c>
      <c r="N229" s="57">
        <f t="shared" si="95"/>
        <v>0</v>
      </c>
      <c r="O229" s="32">
        <f t="shared" si="95"/>
        <v>0</v>
      </c>
      <c r="P229" s="34">
        <f>SUM(N229:O229)</f>
        <v>0</v>
      </c>
      <c r="Q229" s="35">
        <f>P229+M229+J229</f>
        <v>0</v>
      </c>
      <c r="R229" s="88"/>
    </row>
    <row r="230" spans="1:18" x14ac:dyDescent="0.3">
      <c r="A230" s="128"/>
      <c r="B230" s="129" t="s">
        <v>152</v>
      </c>
      <c r="C230" s="119" t="s">
        <v>260</v>
      </c>
      <c r="D230" s="36" t="s">
        <v>30</v>
      </c>
      <c r="E230" s="37">
        <v>0</v>
      </c>
      <c r="F230" s="38">
        <v>0</v>
      </c>
      <c r="G230" s="97">
        <v>68000</v>
      </c>
      <c r="H230" s="38">
        <v>0</v>
      </c>
      <c r="I230" s="38">
        <v>0</v>
      </c>
      <c r="J230" s="29">
        <f>SUM(E230:I230)</f>
        <v>68000</v>
      </c>
      <c r="K230" s="44">
        <v>0</v>
      </c>
      <c r="L230" s="38">
        <v>0</v>
      </c>
      <c r="M230" s="40">
        <f t="shared" ref="M230:M241" si="97">SUM(K230:L230)</f>
        <v>0</v>
      </c>
      <c r="N230" s="44">
        <v>0</v>
      </c>
      <c r="O230" s="38">
        <v>0</v>
      </c>
      <c r="P230" s="40">
        <f t="shared" si="76"/>
        <v>0</v>
      </c>
      <c r="Q230" s="41">
        <f t="shared" si="77"/>
        <v>68000</v>
      </c>
      <c r="R230" s="88"/>
    </row>
    <row r="231" spans="1:18" x14ac:dyDescent="0.3">
      <c r="A231" s="128"/>
      <c r="B231" s="129"/>
      <c r="C231" s="119"/>
      <c r="D231" s="36"/>
      <c r="E231" s="42"/>
      <c r="F231" s="43"/>
      <c r="G231" s="98"/>
      <c r="H231" s="43"/>
      <c r="I231" s="43"/>
      <c r="J231" s="34">
        <f t="shared" si="75"/>
        <v>0</v>
      </c>
      <c r="K231" s="55"/>
      <c r="L231" s="43"/>
      <c r="M231" s="34">
        <f t="shared" si="97"/>
        <v>0</v>
      </c>
      <c r="N231" s="55"/>
      <c r="O231" s="43"/>
      <c r="P231" s="34">
        <f t="shared" si="76"/>
        <v>0</v>
      </c>
      <c r="Q231" s="35">
        <f t="shared" si="77"/>
        <v>0</v>
      </c>
      <c r="R231" s="88"/>
    </row>
    <row r="232" spans="1:18" x14ac:dyDescent="0.3">
      <c r="A232" s="128"/>
      <c r="B232" s="129" t="s">
        <v>152</v>
      </c>
      <c r="C232" s="119" t="s">
        <v>294</v>
      </c>
      <c r="D232" s="36" t="s">
        <v>30</v>
      </c>
      <c r="E232" s="37">
        <v>0</v>
      </c>
      <c r="F232" s="38">
        <v>0</v>
      </c>
      <c r="G232" s="97">
        <v>3000</v>
      </c>
      <c r="H232" s="38">
        <v>0</v>
      </c>
      <c r="I232" s="38">
        <v>0</v>
      </c>
      <c r="J232" s="29">
        <f>SUM(E232:I232)</f>
        <v>3000</v>
      </c>
      <c r="K232" s="44">
        <v>0</v>
      </c>
      <c r="L232" s="38">
        <v>0</v>
      </c>
      <c r="M232" s="40">
        <f t="shared" si="97"/>
        <v>0</v>
      </c>
      <c r="N232" s="44">
        <v>0</v>
      </c>
      <c r="O232" s="38">
        <v>0</v>
      </c>
      <c r="P232" s="40">
        <f>SUM(N232:O232)</f>
        <v>0</v>
      </c>
      <c r="Q232" s="41">
        <f t="shared" si="77"/>
        <v>3000</v>
      </c>
      <c r="R232" s="88"/>
    </row>
    <row r="233" spans="1:18" x14ac:dyDescent="0.3">
      <c r="A233" s="128"/>
      <c r="B233" s="129"/>
      <c r="C233" s="119"/>
      <c r="D233" s="36"/>
      <c r="E233" s="31"/>
      <c r="F233" s="43"/>
      <c r="G233" s="98"/>
      <c r="H233" s="43"/>
      <c r="I233" s="43"/>
      <c r="J233" s="34">
        <f>SUM(E233:I233)</f>
        <v>0</v>
      </c>
      <c r="K233" s="55"/>
      <c r="L233" s="43"/>
      <c r="M233" s="34">
        <f t="shared" si="97"/>
        <v>0</v>
      </c>
      <c r="N233" s="55"/>
      <c r="O233" s="43"/>
      <c r="P233" s="34">
        <f>SUM(N233:O233)</f>
        <v>0</v>
      </c>
      <c r="Q233" s="35">
        <f t="shared" si="77"/>
        <v>0</v>
      </c>
      <c r="R233" s="88"/>
    </row>
    <row r="234" spans="1:18" x14ac:dyDescent="0.3">
      <c r="A234" s="128"/>
      <c r="B234" s="129" t="s">
        <v>152</v>
      </c>
      <c r="C234" s="119" t="s">
        <v>261</v>
      </c>
      <c r="D234" s="36" t="s">
        <v>30</v>
      </c>
      <c r="E234" s="37">
        <v>0</v>
      </c>
      <c r="F234" s="38">
        <v>0</v>
      </c>
      <c r="G234" s="97">
        <v>18500</v>
      </c>
      <c r="H234" s="38">
        <v>0</v>
      </c>
      <c r="I234" s="38">
        <v>0</v>
      </c>
      <c r="J234" s="29">
        <f t="shared" si="75"/>
        <v>18500</v>
      </c>
      <c r="K234" s="44">
        <v>0</v>
      </c>
      <c r="L234" s="38">
        <v>0</v>
      </c>
      <c r="M234" s="40">
        <f t="shared" si="97"/>
        <v>0</v>
      </c>
      <c r="N234" s="44">
        <v>0</v>
      </c>
      <c r="O234" s="38">
        <v>0</v>
      </c>
      <c r="P234" s="40">
        <f t="shared" si="76"/>
        <v>0</v>
      </c>
      <c r="Q234" s="41">
        <f t="shared" si="77"/>
        <v>18500</v>
      </c>
      <c r="R234" s="88"/>
    </row>
    <row r="235" spans="1:18" x14ac:dyDescent="0.3">
      <c r="A235" s="128"/>
      <c r="B235" s="129"/>
      <c r="C235" s="119"/>
      <c r="D235" s="36"/>
      <c r="E235" s="31"/>
      <c r="F235" s="43"/>
      <c r="G235" s="98"/>
      <c r="H235" s="43"/>
      <c r="I235" s="43"/>
      <c r="J235" s="34">
        <f t="shared" si="75"/>
        <v>0</v>
      </c>
      <c r="K235" s="55"/>
      <c r="L235" s="43"/>
      <c r="M235" s="34">
        <f t="shared" si="97"/>
        <v>0</v>
      </c>
      <c r="N235" s="55"/>
      <c r="O235" s="43"/>
      <c r="P235" s="34">
        <f t="shared" si="76"/>
        <v>0</v>
      </c>
      <c r="Q235" s="35">
        <f t="shared" si="77"/>
        <v>0</v>
      </c>
      <c r="R235" s="88"/>
    </row>
    <row r="236" spans="1:18" x14ac:dyDescent="0.3">
      <c r="A236" s="128"/>
      <c r="B236" s="129" t="s">
        <v>152</v>
      </c>
      <c r="C236" s="119" t="s">
        <v>262</v>
      </c>
      <c r="D236" s="36" t="s">
        <v>30</v>
      </c>
      <c r="E236" s="37">
        <v>0</v>
      </c>
      <c r="F236" s="38">
        <v>0</v>
      </c>
      <c r="G236" s="97">
        <v>11000</v>
      </c>
      <c r="H236" s="38">
        <v>0</v>
      </c>
      <c r="I236" s="38">
        <v>0</v>
      </c>
      <c r="J236" s="29">
        <f t="shared" si="75"/>
        <v>11000</v>
      </c>
      <c r="K236" s="44">
        <v>0</v>
      </c>
      <c r="L236" s="38">
        <v>0</v>
      </c>
      <c r="M236" s="40">
        <f t="shared" si="97"/>
        <v>0</v>
      </c>
      <c r="N236" s="44">
        <v>0</v>
      </c>
      <c r="O236" s="38">
        <v>0</v>
      </c>
      <c r="P236" s="40">
        <f t="shared" si="76"/>
        <v>0</v>
      </c>
      <c r="Q236" s="41">
        <f t="shared" si="77"/>
        <v>11000</v>
      </c>
      <c r="R236" s="88"/>
    </row>
    <row r="237" spans="1:18" x14ac:dyDescent="0.3">
      <c r="A237" s="128"/>
      <c r="B237" s="129"/>
      <c r="C237" s="119"/>
      <c r="D237" s="36"/>
      <c r="E237" s="31"/>
      <c r="F237" s="43"/>
      <c r="G237" s="43"/>
      <c r="H237" s="43"/>
      <c r="I237" s="43"/>
      <c r="J237" s="34">
        <f t="shared" si="75"/>
        <v>0</v>
      </c>
      <c r="K237" s="55"/>
      <c r="L237" s="43"/>
      <c r="M237" s="34">
        <f t="shared" si="97"/>
        <v>0</v>
      </c>
      <c r="N237" s="55"/>
      <c r="O237" s="43"/>
      <c r="P237" s="34">
        <f t="shared" si="76"/>
        <v>0</v>
      </c>
      <c r="Q237" s="35">
        <f t="shared" si="77"/>
        <v>0</v>
      </c>
      <c r="R237" s="88"/>
    </row>
    <row r="238" spans="1:18" x14ac:dyDescent="0.3">
      <c r="A238" s="128" t="s">
        <v>153</v>
      </c>
      <c r="B238" s="129"/>
      <c r="C238" s="119" t="s">
        <v>263</v>
      </c>
      <c r="D238" s="36" t="s">
        <v>66</v>
      </c>
      <c r="E238" s="94">
        <v>51521</v>
      </c>
      <c r="F238" s="97">
        <v>18006</v>
      </c>
      <c r="G238" s="97">
        <v>24971</v>
      </c>
      <c r="H238" s="97">
        <v>491</v>
      </c>
      <c r="I238" s="38">
        <v>0</v>
      </c>
      <c r="J238" s="29">
        <f t="shared" si="75"/>
        <v>94989</v>
      </c>
      <c r="K238" s="44">
        <v>0</v>
      </c>
      <c r="L238" s="38">
        <v>0</v>
      </c>
      <c r="M238" s="40">
        <f t="shared" si="97"/>
        <v>0</v>
      </c>
      <c r="N238" s="44">
        <v>0</v>
      </c>
      <c r="O238" s="38">
        <v>0</v>
      </c>
      <c r="P238" s="40">
        <f t="shared" si="76"/>
        <v>0</v>
      </c>
      <c r="Q238" s="41">
        <f t="shared" si="77"/>
        <v>94989</v>
      </c>
      <c r="R238" s="88"/>
    </row>
    <row r="239" spans="1:18" ht="14.4" thickBot="1" x14ac:dyDescent="0.35">
      <c r="A239" s="133"/>
      <c r="B239" s="134"/>
      <c r="C239" s="135"/>
      <c r="D239" s="50"/>
      <c r="E239" s="51"/>
      <c r="F239" s="45"/>
      <c r="G239" s="45"/>
      <c r="H239" s="45"/>
      <c r="I239" s="45"/>
      <c r="J239" s="24">
        <f t="shared" si="75"/>
        <v>0</v>
      </c>
      <c r="K239" s="56"/>
      <c r="L239" s="45"/>
      <c r="M239" s="24">
        <f t="shared" si="97"/>
        <v>0</v>
      </c>
      <c r="N239" s="56"/>
      <c r="O239" s="45"/>
      <c r="P239" s="24">
        <f t="shared" si="76"/>
        <v>0</v>
      </c>
      <c r="Q239" s="25">
        <f t="shared" si="77"/>
        <v>0</v>
      </c>
      <c r="R239" s="88"/>
    </row>
    <row r="240" spans="1:18" hidden="1" x14ac:dyDescent="0.3">
      <c r="A240" s="118" t="s">
        <v>154</v>
      </c>
      <c r="B240" s="116"/>
      <c r="C240" s="114" t="s">
        <v>155</v>
      </c>
      <c r="D240" s="49" t="s">
        <v>66</v>
      </c>
      <c r="E240" s="26">
        <v>0</v>
      </c>
      <c r="F240" s="27">
        <v>0</v>
      </c>
      <c r="G240" s="27">
        <v>0</v>
      </c>
      <c r="H240" s="27">
        <v>0</v>
      </c>
      <c r="I240" s="27">
        <v>0</v>
      </c>
      <c r="J240" s="29">
        <f t="shared" si="75"/>
        <v>0</v>
      </c>
      <c r="K240" s="54">
        <v>0</v>
      </c>
      <c r="L240" s="27">
        <v>0</v>
      </c>
      <c r="M240" s="29">
        <f t="shared" si="97"/>
        <v>0</v>
      </c>
      <c r="N240" s="54">
        <v>0</v>
      </c>
      <c r="O240" s="27">
        <v>0</v>
      </c>
      <c r="P240" s="29">
        <f t="shared" si="76"/>
        <v>0</v>
      </c>
      <c r="Q240" s="30">
        <f t="shared" si="77"/>
        <v>0</v>
      </c>
      <c r="R240" s="88"/>
    </row>
    <row r="241" spans="1:19" ht="14.4" hidden="1" thickBot="1" x14ac:dyDescent="0.35">
      <c r="A241" s="133"/>
      <c r="B241" s="134"/>
      <c r="C241" s="135"/>
      <c r="D241" s="50"/>
      <c r="E241" s="51"/>
      <c r="F241" s="45"/>
      <c r="G241" s="45"/>
      <c r="H241" s="45"/>
      <c r="I241" s="45"/>
      <c r="J241" s="24">
        <f t="shared" si="75"/>
        <v>0</v>
      </c>
      <c r="K241" s="56"/>
      <c r="L241" s="45"/>
      <c r="M241" s="24">
        <f t="shared" si="97"/>
        <v>0</v>
      </c>
      <c r="N241" s="56"/>
      <c r="O241" s="45"/>
      <c r="P241" s="24">
        <f t="shared" si="76"/>
        <v>0</v>
      </c>
      <c r="Q241" s="25">
        <f t="shared" si="77"/>
        <v>0</v>
      </c>
      <c r="R241" s="88"/>
    </row>
    <row r="242" spans="1:19" ht="14.4" thickBot="1" x14ac:dyDescent="0.35">
      <c r="D242" s="48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8"/>
    </row>
    <row r="243" spans="1:19" x14ac:dyDescent="0.3">
      <c r="A243" s="120" t="s">
        <v>156</v>
      </c>
      <c r="B243" s="121"/>
      <c r="C243" s="124" t="s">
        <v>157</v>
      </c>
      <c r="D243" s="126"/>
      <c r="E243" s="16">
        <f t="shared" ref="E243:H244" si="98">E245+E247+E249+E251+E253+E255+E257+E259+E261+E263+E265</f>
        <v>139988</v>
      </c>
      <c r="F243" s="17">
        <f t="shared" si="98"/>
        <v>50972</v>
      </c>
      <c r="G243" s="17">
        <f t="shared" si="98"/>
        <v>52487</v>
      </c>
      <c r="H243" s="17">
        <f>H245+H247+H249+H251+H253+H255+H257+H259+H261+H263+H265</f>
        <v>5210</v>
      </c>
      <c r="I243" s="17">
        <f>I245+I247+I249+I251+I253+I255+I257+I259+I261+I263+I265</f>
        <v>0</v>
      </c>
      <c r="J243" s="19">
        <f t="shared" ref="J243:J266" si="99">SUM(E243:I243)</f>
        <v>248657</v>
      </c>
      <c r="K243" s="52">
        <f t="shared" ref="K243:M244" si="100">K245+K247+K249+K251+K253+K255+K257+K259+K261+K263+K265</f>
        <v>0</v>
      </c>
      <c r="L243" s="17">
        <f t="shared" si="100"/>
        <v>0</v>
      </c>
      <c r="M243" s="19">
        <f t="shared" si="100"/>
        <v>0</v>
      </c>
      <c r="N243" s="52">
        <f>N245+N247+N249+N251+N253+N255+N257+N259+N261+N265</f>
        <v>0</v>
      </c>
      <c r="O243" s="17">
        <f>O245+O247+O249+O251+O253+O255+O257+O259+O261+O263+O265</f>
        <v>0</v>
      </c>
      <c r="P243" s="19">
        <f>P245+P247+P249+P251+P253+P255+P257+P259+P261+P263+P265</f>
        <v>0</v>
      </c>
      <c r="Q243" s="20">
        <f t="shared" ref="Q243:Q266" si="101">P243+M243+J243</f>
        <v>248657</v>
      </c>
      <c r="R243" s="88"/>
    </row>
    <row r="244" spans="1:19" ht="14.4" thickBot="1" x14ac:dyDescent="0.35">
      <c r="A244" s="122"/>
      <c r="B244" s="123"/>
      <c r="C244" s="125"/>
      <c r="D244" s="127"/>
      <c r="E244" s="21">
        <f t="shared" si="98"/>
        <v>0</v>
      </c>
      <c r="F244" s="22">
        <f t="shared" si="98"/>
        <v>0</v>
      </c>
      <c r="G244" s="22">
        <f t="shared" si="98"/>
        <v>0</v>
      </c>
      <c r="H244" s="22">
        <f t="shared" si="98"/>
        <v>0</v>
      </c>
      <c r="I244" s="22">
        <f>I246+I248+I250+I252+I254+I256+I258+I260+I262+I264+I266</f>
        <v>0</v>
      </c>
      <c r="J244" s="24">
        <f t="shared" si="99"/>
        <v>0</v>
      </c>
      <c r="K244" s="53">
        <f t="shared" si="100"/>
        <v>0</v>
      </c>
      <c r="L244" s="22">
        <f t="shared" si="100"/>
        <v>0</v>
      </c>
      <c r="M244" s="24">
        <f t="shared" si="100"/>
        <v>0</v>
      </c>
      <c r="N244" s="53">
        <f>N246+N248+N250+N252+N254+N256+N258+N260+N262+N266</f>
        <v>0</v>
      </c>
      <c r="O244" s="22">
        <f>O246+O248+O250+O252+O254+O256+O258+O260+O262+O264+O266</f>
        <v>0</v>
      </c>
      <c r="P244" s="24">
        <f>P246+P248+P250+P252+P254+P256+P258+P260+P262+P264+P266</f>
        <v>0</v>
      </c>
      <c r="Q244" s="25">
        <f t="shared" si="101"/>
        <v>0</v>
      </c>
      <c r="R244" s="88"/>
    </row>
    <row r="245" spans="1:19" x14ac:dyDescent="0.3">
      <c r="A245" s="118" t="s">
        <v>158</v>
      </c>
      <c r="B245" s="116"/>
      <c r="C245" s="114" t="s">
        <v>159</v>
      </c>
      <c r="D245" s="49" t="s">
        <v>160</v>
      </c>
      <c r="E245" s="26">
        <v>0</v>
      </c>
      <c r="F245" s="27">
        <v>0</v>
      </c>
      <c r="G245" s="27">
        <v>0</v>
      </c>
      <c r="H245" s="27">
        <v>1000</v>
      </c>
      <c r="I245" s="27">
        <v>0</v>
      </c>
      <c r="J245" s="29">
        <f t="shared" si="99"/>
        <v>1000</v>
      </c>
      <c r="K245" s="54">
        <v>0</v>
      </c>
      <c r="L245" s="27">
        <v>0</v>
      </c>
      <c r="M245" s="29">
        <f>SUM(K245:L245)</f>
        <v>0</v>
      </c>
      <c r="N245" s="54">
        <v>0</v>
      </c>
      <c r="O245" s="27">
        <v>0</v>
      </c>
      <c r="P245" s="29">
        <f t="shared" ref="P245:P266" si="102">SUM(N245:O245)</f>
        <v>0</v>
      </c>
      <c r="Q245" s="30">
        <f t="shared" si="101"/>
        <v>1000</v>
      </c>
      <c r="R245" s="88"/>
    </row>
    <row r="246" spans="1:19" x14ac:dyDescent="0.3">
      <c r="A246" s="128"/>
      <c r="B246" s="129"/>
      <c r="C246" s="119"/>
      <c r="D246" s="36"/>
      <c r="E246" s="42"/>
      <c r="F246" s="43"/>
      <c r="G246" s="43"/>
      <c r="H246" s="43"/>
      <c r="I246" s="43"/>
      <c r="J246" s="34">
        <f t="shared" si="99"/>
        <v>0</v>
      </c>
      <c r="K246" s="55"/>
      <c r="L246" s="43"/>
      <c r="M246" s="34">
        <f t="shared" ref="M246:M266" si="103">SUM(K246:L246)</f>
        <v>0</v>
      </c>
      <c r="N246" s="55"/>
      <c r="O246" s="43"/>
      <c r="P246" s="34">
        <f t="shared" si="102"/>
        <v>0</v>
      </c>
      <c r="Q246" s="35">
        <f t="shared" si="101"/>
        <v>0</v>
      </c>
      <c r="R246" s="88"/>
    </row>
    <row r="247" spans="1:19" x14ac:dyDescent="0.3">
      <c r="A247" s="128" t="s">
        <v>161</v>
      </c>
      <c r="B247" s="129"/>
      <c r="C247" s="119" t="s">
        <v>162</v>
      </c>
      <c r="D247" s="36" t="s">
        <v>163</v>
      </c>
      <c r="E247" s="37">
        <v>0</v>
      </c>
      <c r="F247" s="38">
        <v>0</v>
      </c>
      <c r="G247" s="38">
        <v>0</v>
      </c>
      <c r="H247" s="38">
        <v>3000</v>
      </c>
      <c r="I247" s="38">
        <v>0</v>
      </c>
      <c r="J247" s="29">
        <f t="shared" si="99"/>
        <v>3000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2"/>
        <v>0</v>
      </c>
      <c r="Q247" s="41">
        <f t="shared" si="101"/>
        <v>3000</v>
      </c>
      <c r="R247" s="88"/>
    </row>
    <row r="248" spans="1:19" x14ac:dyDescent="0.3">
      <c r="A248" s="128"/>
      <c r="B248" s="129"/>
      <c r="C248" s="119"/>
      <c r="D248" s="36"/>
      <c r="E248" s="42"/>
      <c r="F248" s="43"/>
      <c r="G248" s="43"/>
      <c r="H248" s="43"/>
      <c r="I248" s="43"/>
      <c r="J248" s="34">
        <f t="shared" si="99"/>
        <v>0</v>
      </c>
      <c r="K248" s="55"/>
      <c r="L248" s="43"/>
      <c r="M248" s="34">
        <f t="shared" si="103"/>
        <v>0</v>
      </c>
      <c r="N248" s="55"/>
      <c r="O248" s="43"/>
      <c r="P248" s="34">
        <f t="shared" si="102"/>
        <v>0</v>
      </c>
      <c r="Q248" s="35">
        <f t="shared" si="101"/>
        <v>0</v>
      </c>
      <c r="R248" s="88"/>
    </row>
    <row r="249" spans="1:19" x14ac:dyDescent="0.3">
      <c r="A249" s="128" t="s">
        <v>164</v>
      </c>
      <c r="B249" s="129"/>
      <c r="C249" s="119" t="s">
        <v>165</v>
      </c>
      <c r="D249" s="36" t="s">
        <v>160</v>
      </c>
      <c r="E249" s="37">
        <v>0</v>
      </c>
      <c r="F249" s="38">
        <v>0</v>
      </c>
      <c r="G249" s="38">
        <v>600</v>
      </c>
      <c r="H249" s="38">
        <v>0</v>
      </c>
      <c r="I249" s="38">
        <v>0</v>
      </c>
      <c r="J249" s="29">
        <f t="shared" si="99"/>
        <v>600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2"/>
        <v>0</v>
      </c>
      <c r="Q249" s="41">
        <f t="shared" si="101"/>
        <v>600</v>
      </c>
      <c r="R249" s="88"/>
    </row>
    <row r="250" spans="1:19" x14ac:dyDescent="0.3">
      <c r="A250" s="128"/>
      <c r="B250" s="129"/>
      <c r="C250" s="119"/>
      <c r="D250" s="36"/>
      <c r="E250" s="42"/>
      <c r="F250" s="43"/>
      <c r="G250" s="43"/>
      <c r="H250" s="43"/>
      <c r="I250" s="43"/>
      <c r="J250" s="34">
        <f t="shared" si="99"/>
        <v>0</v>
      </c>
      <c r="K250" s="55"/>
      <c r="L250" s="43"/>
      <c r="M250" s="34">
        <f t="shared" si="103"/>
        <v>0</v>
      </c>
      <c r="N250" s="55"/>
      <c r="O250" s="43"/>
      <c r="P250" s="34">
        <f t="shared" si="102"/>
        <v>0</v>
      </c>
      <c r="Q250" s="35">
        <f t="shared" si="101"/>
        <v>0</v>
      </c>
      <c r="R250" s="88"/>
    </row>
    <row r="251" spans="1:19" x14ac:dyDescent="0.3">
      <c r="A251" s="128" t="s">
        <v>166</v>
      </c>
      <c r="B251" s="129"/>
      <c r="C251" s="119" t="s">
        <v>167</v>
      </c>
      <c r="D251" s="36" t="s">
        <v>168</v>
      </c>
      <c r="E251" s="94">
        <v>22134</v>
      </c>
      <c r="F251" s="97">
        <v>7735</v>
      </c>
      <c r="G251" s="99">
        <v>198</v>
      </c>
      <c r="H251" s="97">
        <v>250</v>
      </c>
      <c r="I251" s="38">
        <v>0</v>
      </c>
      <c r="J251" s="29">
        <f t="shared" si="99"/>
        <v>30317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2"/>
        <v>0</v>
      </c>
      <c r="Q251" s="41">
        <f t="shared" si="101"/>
        <v>30317</v>
      </c>
      <c r="R251" s="128" t="s">
        <v>166</v>
      </c>
      <c r="S251" s="104">
        <f>Q251+Q253</f>
        <v>214442</v>
      </c>
    </row>
    <row r="252" spans="1:19" x14ac:dyDescent="0.3">
      <c r="A252" s="128"/>
      <c r="B252" s="129"/>
      <c r="C252" s="119"/>
      <c r="D252" s="36"/>
      <c r="E252" s="42"/>
      <c r="F252" s="43"/>
      <c r="G252" s="43"/>
      <c r="H252" s="43"/>
      <c r="I252" s="43"/>
      <c r="J252" s="34">
        <f t="shared" si="99"/>
        <v>0</v>
      </c>
      <c r="K252" s="55"/>
      <c r="L252" s="43"/>
      <c r="M252" s="34">
        <f t="shared" si="103"/>
        <v>0</v>
      </c>
      <c r="N252" s="55"/>
      <c r="O252" s="43"/>
      <c r="P252" s="34">
        <f t="shared" si="102"/>
        <v>0</v>
      </c>
      <c r="Q252" s="35">
        <f t="shared" si="101"/>
        <v>0</v>
      </c>
      <c r="R252" s="128"/>
      <c r="S252" s="105">
        <f>Q252+Q254</f>
        <v>0</v>
      </c>
    </row>
    <row r="253" spans="1:19" x14ac:dyDescent="0.3">
      <c r="A253" s="128" t="s">
        <v>166</v>
      </c>
      <c r="B253" s="129"/>
      <c r="C253" s="119" t="s">
        <v>167</v>
      </c>
      <c r="D253" s="36" t="s">
        <v>169</v>
      </c>
      <c r="E253" s="94">
        <v>117854</v>
      </c>
      <c r="F253" s="97">
        <v>43045</v>
      </c>
      <c r="G253" s="97">
        <v>22836</v>
      </c>
      <c r="H253" s="97">
        <v>390</v>
      </c>
      <c r="I253" s="38">
        <v>0</v>
      </c>
      <c r="J253" s="29">
        <f t="shared" si="99"/>
        <v>184125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2"/>
        <v>0</v>
      </c>
      <c r="Q253" s="41">
        <f t="shared" si="101"/>
        <v>184125</v>
      </c>
      <c r="R253" s="88"/>
    </row>
    <row r="254" spans="1:19" x14ac:dyDescent="0.3">
      <c r="A254" s="128"/>
      <c r="B254" s="129"/>
      <c r="C254" s="119"/>
      <c r="D254" s="36"/>
      <c r="E254" s="42"/>
      <c r="F254" s="43"/>
      <c r="G254" s="43"/>
      <c r="H254" s="43"/>
      <c r="I254" s="43"/>
      <c r="J254" s="34">
        <f t="shared" si="99"/>
        <v>0</v>
      </c>
      <c r="K254" s="55"/>
      <c r="L254" s="43"/>
      <c r="M254" s="34">
        <f t="shared" si="103"/>
        <v>0</v>
      </c>
      <c r="N254" s="55"/>
      <c r="O254" s="43"/>
      <c r="P254" s="34">
        <f t="shared" si="102"/>
        <v>0</v>
      </c>
      <c r="Q254" s="35">
        <f t="shared" si="101"/>
        <v>0</v>
      </c>
      <c r="R254" s="88"/>
    </row>
    <row r="255" spans="1:19" x14ac:dyDescent="0.3">
      <c r="A255" s="128" t="s">
        <v>170</v>
      </c>
      <c r="B255" s="129"/>
      <c r="C255" s="119" t="s">
        <v>171</v>
      </c>
      <c r="D255" s="36" t="s">
        <v>160</v>
      </c>
      <c r="E255" s="37">
        <v>0</v>
      </c>
      <c r="F255" s="38">
        <v>0</v>
      </c>
      <c r="G255" s="38">
        <v>16000</v>
      </c>
      <c r="H255" s="38">
        <v>0</v>
      </c>
      <c r="I255" s="38">
        <v>0</v>
      </c>
      <c r="J255" s="29">
        <f t="shared" si="99"/>
        <v>16000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2"/>
        <v>0</v>
      </c>
      <c r="Q255" s="41">
        <f t="shared" si="101"/>
        <v>16000</v>
      </c>
      <c r="R255" s="88"/>
    </row>
    <row r="256" spans="1:19" x14ac:dyDescent="0.3">
      <c r="A256" s="128"/>
      <c r="B256" s="129"/>
      <c r="C256" s="119"/>
      <c r="D256" s="36"/>
      <c r="E256" s="42"/>
      <c r="F256" s="43"/>
      <c r="G256" s="43"/>
      <c r="H256" s="43"/>
      <c r="I256" s="43"/>
      <c r="J256" s="34">
        <f t="shared" si="99"/>
        <v>0</v>
      </c>
      <c r="K256" s="55"/>
      <c r="L256" s="43"/>
      <c r="M256" s="34">
        <f t="shared" si="103"/>
        <v>0</v>
      </c>
      <c r="N256" s="55"/>
      <c r="O256" s="43"/>
      <c r="P256" s="34">
        <f t="shared" si="102"/>
        <v>0</v>
      </c>
      <c r="Q256" s="35">
        <f t="shared" si="101"/>
        <v>0</v>
      </c>
      <c r="R256" s="88"/>
    </row>
    <row r="257" spans="1:18" x14ac:dyDescent="0.3">
      <c r="A257" s="128" t="s">
        <v>172</v>
      </c>
      <c r="B257" s="129"/>
      <c r="C257" s="119" t="s">
        <v>173</v>
      </c>
      <c r="D257" s="36" t="s">
        <v>174</v>
      </c>
      <c r="E257" s="37">
        <v>0</v>
      </c>
      <c r="F257" s="38">
        <v>192</v>
      </c>
      <c r="G257" s="38">
        <v>6981</v>
      </c>
      <c r="H257" s="38">
        <v>0</v>
      </c>
      <c r="I257" s="38">
        <v>0</v>
      </c>
      <c r="J257" s="29">
        <f t="shared" si="99"/>
        <v>7173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2"/>
        <v>0</v>
      </c>
      <c r="Q257" s="41">
        <f t="shared" si="101"/>
        <v>7173</v>
      </c>
      <c r="R257" s="88"/>
    </row>
    <row r="258" spans="1:18" x14ac:dyDescent="0.3">
      <c r="A258" s="128"/>
      <c r="B258" s="129"/>
      <c r="C258" s="119"/>
      <c r="D258" s="36"/>
      <c r="E258" s="42"/>
      <c r="F258" s="43"/>
      <c r="G258" s="43"/>
      <c r="H258" s="43"/>
      <c r="I258" s="43"/>
      <c r="J258" s="34">
        <f t="shared" si="99"/>
        <v>0</v>
      </c>
      <c r="K258" s="55"/>
      <c r="L258" s="43"/>
      <c r="M258" s="34">
        <f t="shared" si="103"/>
        <v>0</v>
      </c>
      <c r="N258" s="55"/>
      <c r="O258" s="43"/>
      <c r="P258" s="34">
        <f t="shared" si="102"/>
        <v>0</v>
      </c>
      <c r="Q258" s="35">
        <f t="shared" si="101"/>
        <v>0</v>
      </c>
      <c r="R258" s="88"/>
    </row>
    <row r="259" spans="1:18" x14ac:dyDescent="0.3">
      <c r="A259" s="128" t="s">
        <v>175</v>
      </c>
      <c r="B259" s="129"/>
      <c r="C259" s="119" t="s">
        <v>176</v>
      </c>
      <c r="D259" s="36" t="s">
        <v>160</v>
      </c>
      <c r="E259" s="37">
        <v>0</v>
      </c>
      <c r="F259" s="38">
        <v>0</v>
      </c>
      <c r="G259" s="38">
        <v>0</v>
      </c>
      <c r="H259" s="38">
        <v>570</v>
      </c>
      <c r="I259" s="38">
        <v>0</v>
      </c>
      <c r="J259" s="29">
        <f t="shared" si="99"/>
        <v>570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2"/>
        <v>0</v>
      </c>
      <c r="Q259" s="41">
        <f t="shared" si="101"/>
        <v>570</v>
      </c>
      <c r="R259" s="88"/>
    </row>
    <row r="260" spans="1:18" x14ac:dyDescent="0.3">
      <c r="A260" s="128"/>
      <c r="B260" s="129"/>
      <c r="C260" s="119"/>
      <c r="D260" s="36"/>
      <c r="E260" s="42"/>
      <c r="F260" s="43"/>
      <c r="G260" s="43"/>
      <c r="H260" s="43"/>
      <c r="I260" s="43"/>
      <c r="J260" s="34">
        <f t="shared" si="99"/>
        <v>0</v>
      </c>
      <c r="K260" s="55"/>
      <c r="L260" s="43"/>
      <c r="M260" s="34">
        <f t="shared" si="103"/>
        <v>0</v>
      </c>
      <c r="N260" s="55"/>
      <c r="O260" s="43"/>
      <c r="P260" s="34">
        <f t="shared" si="102"/>
        <v>0</v>
      </c>
      <c r="Q260" s="35">
        <f t="shared" si="101"/>
        <v>0</v>
      </c>
      <c r="R260" s="88"/>
    </row>
    <row r="261" spans="1:18" x14ac:dyDescent="0.3">
      <c r="A261" s="128" t="s">
        <v>177</v>
      </c>
      <c r="B261" s="129"/>
      <c r="C261" s="119" t="s">
        <v>178</v>
      </c>
      <c r="D261" s="36" t="s">
        <v>160</v>
      </c>
      <c r="E261" s="37">
        <v>0</v>
      </c>
      <c r="F261" s="38">
        <v>0</v>
      </c>
      <c r="G261" s="38">
        <v>70</v>
      </c>
      <c r="H261" s="38">
        <v>0</v>
      </c>
      <c r="I261" s="38">
        <v>0</v>
      </c>
      <c r="J261" s="29">
        <f t="shared" si="99"/>
        <v>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2"/>
        <v>0</v>
      </c>
      <c r="Q261" s="41">
        <f t="shared" si="101"/>
        <v>70</v>
      </c>
      <c r="R261" s="88"/>
    </row>
    <row r="262" spans="1:18" x14ac:dyDescent="0.3">
      <c r="A262" s="128"/>
      <c r="B262" s="129"/>
      <c r="C262" s="119"/>
      <c r="D262" s="36"/>
      <c r="E262" s="42"/>
      <c r="F262" s="43"/>
      <c r="G262" s="43"/>
      <c r="H262" s="43"/>
      <c r="I262" s="43"/>
      <c r="J262" s="34">
        <f t="shared" si="99"/>
        <v>0</v>
      </c>
      <c r="K262" s="55"/>
      <c r="L262" s="43"/>
      <c r="M262" s="34">
        <f t="shared" si="103"/>
        <v>0</v>
      </c>
      <c r="N262" s="55"/>
      <c r="O262" s="43"/>
      <c r="P262" s="34">
        <f t="shared" si="102"/>
        <v>0</v>
      </c>
      <c r="Q262" s="35">
        <f t="shared" si="101"/>
        <v>0</v>
      </c>
      <c r="R262" s="88"/>
    </row>
    <row r="263" spans="1:18" x14ac:dyDescent="0.3">
      <c r="A263" s="128" t="s">
        <v>179</v>
      </c>
      <c r="B263" s="129"/>
      <c r="C263" s="119" t="s">
        <v>180</v>
      </c>
      <c r="D263" s="36" t="s">
        <v>181</v>
      </c>
      <c r="E263" s="37">
        <v>0</v>
      </c>
      <c r="F263" s="38">
        <v>0</v>
      </c>
      <c r="G263" s="38">
        <v>4640</v>
      </c>
      <c r="H263" s="38">
        <v>0</v>
      </c>
      <c r="I263" s="38">
        <v>0</v>
      </c>
      <c r="J263" s="29">
        <f>SUM(E263:I263)</f>
        <v>4640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2"/>
        <v>0</v>
      </c>
      <c r="Q263" s="41">
        <f t="shared" si="101"/>
        <v>4640</v>
      </c>
      <c r="R263" s="88"/>
    </row>
    <row r="264" spans="1:18" x14ac:dyDescent="0.3">
      <c r="A264" s="128"/>
      <c r="B264" s="129"/>
      <c r="C264" s="119"/>
      <c r="D264" s="36"/>
      <c r="E264" s="42"/>
      <c r="F264" s="43"/>
      <c r="G264" s="43"/>
      <c r="H264" s="43"/>
      <c r="I264" s="43"/>
      <c r="J264" s="34">
        <f>SUM(E264:I264)</f>
        <v>0</v>
      </c>
      <c r="K264" s="55"/>
      <c r="L264" s="43"/>
      <c r="M264" s="34">
        <f>SUM(K264:L264)</f>
        <v>0</v>
      </c>
      <c r="N264" s="55"/>
      <c r="O264" s="43"/>
      <c r="P264" s="34">
        <f t="shared" si="102"/>
        <v>0</v>
      </c>
      <c r="Q264" s="35">
        <f t="shared" si="101"/>
        <v>0</v>
      </c>
      <c r="R264" s="88"/>
    </row>
    <row r="265" spans="1:18" x14ac:dyDescent="0.3">
      <c r="A265" s="128" t="s">
        <v>295</v>
      </c>
      <c r="B265" s="129"/>
      <c r="C265" s="119" t="s">
        <v>296</v>
      </c>
      <c r="D265" s="36" t="s">
        <v>181</v>
      </c>
      <c r="E265" s="37">
        <v>0</v>
      </c>
      <c r="F265" s="38">
        <v>0</v>
      </c>
      <c r="G265" s="38">
        <v>1162</v>
      </c>
      <c r="H265" s="38">
        <v>0</v>
      </c>
      <c r="I265" s="38">
        <v>0</v>
      </c>
      <c r="J265" s="29">
        <f t="shared" si="99"/>
        <v>1162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2"/>
        <v>0</v>
      </c>
      <c r="Q265" s="41">
        <f t="shared" si="101"/>
        <v>1162</v>
      </c>
      <c r="R265" s="88"/>
    </row>
    <row r="266" spans="1:18" ht="14.4" thickBot="1" x14ac:dyDescent="0.35">
      <c r="A266" s="133"/>
      <c r="B266" s="134"/>
      <c r="C266" s="135"/>
      <c r="D266" s="50"/>
      <c r="E266" s="51"/>
      <c r="F266" s="45"/>
      <c r="G266" s="45"/>
      <c r="H266" s="45"/>
      <c r="I266" s="45"/>
      <c r="J266" s="24">
        <f t="shared" si="99"/>
        <v>0</v>
      </c>
      <c r="K266" s="56"/>
      <c r="L266" s="45"/>
      <c r="M266" s="24">
        <f t="shared" si="103"/>
        <v>0</v>
      </c>
      <c r="N266" s="56"/>
      <c r="O266" s="45"/>
      <c r="P266" s="24">
        <f t="shared" si="102"/>
        <v>0</v>
      </c>
      <c r="Q266" s="25">
        <f t="shared" si="101"/>
        <v>0</v>
      </c>
      <c r="R266" s="88"/>
    </row>
    <row r="267" spans="1:18" ht="14.4" thickBot="1" x14ac:dyDescent="0.35">
      <c r="D267" s="48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8"/>
    </row>
    <row r="268" spans="1:18" x14ac:dyDescent="0.3">
      <c r="A268" s="120" t="s">
        <v>182</v>
      </c>
      <c r="B268" s="121"/>
      <c r="C268" s="124" t="s">
        <v>183</v>
      </c>
      <c r="D268" s="126"/>
      <c r="E268" s="16">
        <f>E270+E272+E274+E276+E278+E280+E282+E284+E286</f>
        <v>0</v>
      </c>
      <c r="F268" s="17">
        <f t="shared" ref="E268:I269" si="104">F270+F272+F274+F276+F278+F280+F282+F284+F286</f>
        <v>0</v>
      </c>
      <c r="G268" s="17">
        <f>G270+G272+G274+G276+G278+G280+G282+G284+G286</f>
        <v>68400</v>
      </c>
      <c r="H268" s="17">
        <f t="shared" si="104"/>
        <v>0</v>
      </c>
      <c r="I268" s="17">
        <f>I270+I272+I274+I276+I278+I280+I282+I284+I286</f>
        <v>11946</v>
      </c>
      <c r="J268" s="19">
        <f>SUM(E268:I268)</f>
        <v>80346</v>
      </c>
      <c r="K268" s="52">
        <f>K270+K272+K274+K276+K278+K280+K282+K284+K286</f>
        <v>18000</v>
      </c>
      <c r="L268" s="17">
        <f>L270+L272+L274+L276+L278+L280+L282+L284+L286</f>
        <v>0</v>
      </c>
      <c r="M268" s="19">
        <f>SUM(K268:L268)</f>
        <v>18000</v>
      </c>
      <c r="N268" s="52">
        <f>N270+N272+N274+N276+N278+N280+N282+N284+N286</f>
        <v>0</v>
      </c>
      <c r="O268" s="17">
        <f>O270+O272+O274+O276+O278+O280+O282+O284+O286</f>
        <v>48750</v>
      </c>
      <c r="P268" s="19">
        <f>SUM(N268:O268)</f>
        <v>48750</v>
      </c>
      <c r="Q268" s="20">
        <f>P268+M268+J268</f>
        <v>147096</v>
      </c>
      <c r="R268" s="88"/>
    </row>
    <row r="269" spans="1:18" ht="14.4" thickBot="1" x14ac:dyDescent="0.35">
      <c r="A269" s="122"/>
      <c r="B269" s="123"/>
      <c r="C269" s="125"/>
      <c r="D269" s="127"/>
      <c r="E269" s="21">
        <f t="shared" si="104"/>
        <v>0</v>
      </c>
      <c r="F269" s="22">
        <f t="shared" si="104"/>
        <v>0</v>
      </c>
      <c r="G269" s="22">
        <f t="shared" si="104"/>
        <v>0</v>
      </c>
      <c r="H269" s="22">
        <f t="shared" si="104"/>
        <v>0</v>
      </c>
      <c r="I269" s="22">
        <f t="shared" si="104"/>
        <v>0</v>
      </c>
      <c r="J269" s="24">
        <f t="shared" ref="J269:J287" si="105">SUM(E269:I269)</f>
        <v>0</v>
      </c>
      <c r="K269" s="53">
        <f>K271+K273+K275+K277+K279+K281+K283+K285+K287</f>
        <v>0</v>
      </c>
      <c r="L269" s="22">
        <f>L271+L273+L275+L277+L279+L281+L283+L285+L287</f>
        <v>0</v>
      </c>
      <c r="M269" s="24">
        <f t="shared" ref="M269:M285" si="106">SUM(K269:L269)</f>
        <v>0</v>
      </c>
      <c r="N269" s="53">
        <f>N271+N273+N275+N277+N279+N281+N283+N285+N287</f>
        <v>0</v>
      </c>
      <c r="O269" s="22">
        <f>O271+O273+O275+O277+O279+O281+O283+O285+O287</f>
        <v>0</v>
      </c>
      <c r="P269" s="24">
        <f t="shared" ref="P269:P287" si="107">SUM(N269:O269)</f>
        <v>0</v>
      </c>
      <c r="Q269" s="25">
        <f t="shared" ref="Q269:Q287" si="108">P269+M269+J269</f>
        <v>0</v>
      </c>
      <c r="R269" s="88"/>
    </row>
    <row r="270" spans="1:18" hidden="1" x14ac:dyDescent="0.3">
      <c r="A270" s="118" t="s">
        <v>184</v>
      </c>
      <c r="B270" s="116"/>
      <c r="C270" s="114" t="s">
        <v>185</v>
      </c>
      <c r="D270" s="156"/>
      <c r="E270" s="26">
        <v>0</v>
      </c>
      <c r="F270" s="27">
        <v>0</v>
      </c>
      <c r="G270" s="27">
        <v>0</v>
      </c>
      <c r="H270" s="27">
        <v>0</v>
      </c>
      <c r="I270" s="27">
        <v>0</v>
      </c>
      <c r="J270" s="29">
        <f t="shared" si="105"/>
        <v>0</v>
      </c>
      <c r="K270" s="54">
        <v>0</v>
      </c>
      <c r="L270" s="27">
        <v>0</v>
      </c>
      <c r="M270" s="29">
        <f>SUM(K270:L270)</f>
        <v>0</v>
      </c>
      <c r="N270" s="54">
        <v>0</v>
      </c>
      <c r="O270" s="27">
        <v>0</v>
      </c>
      <c r="P270" s="29">
        <f t="shared" si="107"/>
        <v>0</v>
      </c>
      <c r="Q270" s="30">
        <f t="shared" si="108"/>
        <v>0</v>
      </c>
      <c r="R270" s="88"/>
    </row>
    <row r="271" spans="1:18" hidden="1" x14ac:dyDescent="0.3">
      <c r="A271" s="128"/>
      <c r="B271" s="129"/>
      <c r="C271" s="119"/>
      <c r="D271" s="130"/>
      <c r="E271" s="42"/>
      <c r="F271" s="43"/>
      <c r="G271" s="43"/>
      <c r="H271" s="43"/>
      <c r="I271" s="43"/>
      <c r="J271" s="34"/>
      <c r="K271" s="55"/>
      <c r="L271" s="43"/>
      <c r="M271" s="34">
        <f t="shared" si="106"/>
        <v>0</v>
      </c>
      <c r="N271" s="55"/>
      <c r="O271" s="43"/>
      <c r="P271" s="34">
        <f t="shared" si="107"/>
        <v>0</v>
      </c>
      <c r="Q271" s="35">
        <f t="shared" si="108"/>
        <v>0</v>
      </c>
      <c r="R271" s="88"/>
    </row>
    <row r="272" spans="1:18" x14ac:dyDescent="0.3">
      <c r="A272" s="128" t="s">
        <v>186</v>
      </c>
      <c r="B272" s="129"/>
      <c r="C272" s="119" t="s">
        <v>187</v>
      </c>
      <c r="D272" s="36" t="s">
        <v>26</v>
      </c>
      <c r="E272" s="37">
        <v>0</v>
      </c>
      <c r="F272" s="38">
        <v>0</v>
      </c>
      <c r="G272" s="38">
        <v>68200</v>
      </c>
      <c r="H272" s="38">
        <v>0</v>
      </c>
      <c r="I272" s="38">
        <v>0</v>
      </c>
      <c r="J272" s="29">
        <f t="shared" si="105"/>
        <v>68200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0</v>
      </c>
      <c r="P272" s="40">
        <f t="shared" si="107"/>
        <v>0</v>
      </c>
      <c r="Q272" s="41">
        <f t="shared" si="108"/>
        <v>68200</v>
      </c>
      <c r="R272" s="88"/>
    </row>
    <row r="273" spans="1:19" x14ac:dyDescent="0.3">
      <c r="A273" s="128"/>
      <c r="B273" s="129"/>
      <c r="C273" s="119"/>
      <c r="D273" s="36"/>
      <c r="E273" s="42"/>
      <c r="F273" s="43"/>
      <c r="G273" s="43"/>
      <c r="H273" s="43"/>
      <c r="I273" s="43"/>
      <c r="J273" s="34">
        <f t="shared" si="105"/>
        <v>0</v>
      </c>
      <c r="K273" s="55"/>
      <c r="L273" s="43"/>
      <c r="M273" s="34">
        <f t="shared" si="106"/>
        <v>0</v>
      </c>
      <c r="N273" s="55"/>
      <c r="O273" s="43"/>
      <c r="P273" s="34">
        <f t="shared" si="107"/>
        <v>0</v>
      </c>
      <c r="Q273" s="35">
        <f t="shared" si="108"/>
        <v>0</v>
      </c>
      <c r="R273" s="88"/>
    </row>
    <row r="274" spans="1:19" hidden="1" x14ac:dyDescent="0.3">
      <c r="A274" s="128" t="s">
        <v>188</v>
      </c>
      <c r="B274" s="129"/>
      <c r="C274" s="119" t="s">
        <v>297</v>
      </c>
      <c r="D274" s="36" t="s">
        <v>112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5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7"/>
        <v>0</v>
      </c>
      <c r="Q274" s="41">
        <f t="shared" si="108"/>
        <v>0</v>
      </c>
      <c r="R274" s="128" t="s">
        <v>188</v>
      </c>
      <c r="S274" s="104">
        <f>Q274+Q276</f>
        <v>10000</v>
      </c>
    </row>
    <row r="275" spans="1:19" hidden="1" x14ac:dyDescent="0.3">
      <c r="A275" s="128"/>
      <c r="B275" s="129"/>
      <c r="C275" s="119"/>
      <c r="D275" s="36"/>
      <c r="E275" s="42"/>
      <c r="F275" s="43"/>
      <c r="G275" s="43"/>
      <c r="H275" s="43"/>
      <c r="I275" s="43"/>
      <c r="J275" s="34">
        <f t="shared" si="105"/>
        <v>0</v>
      </c>
      <c r="K275" s="55"/>
      <c r="L275" s="43"/>
      <c r="M275" s="34">
        <f t="shared" si="106"/>
        <v>0</v>
      </c>
      <c r="N275" s="55"/>
      <c r="O275" s="43"/>
      <c r="P275" s="34">
        <f t="shared" si="107"/>
        <v>0</v>
      </c>
      <c r="Q275" s="35">
        <f t="shared" si="108"/>
        <v>0</v>
      </c>
      <c r="R275" s="128"/>
      <c r="S275" s="105">
        <f>Q275+Q277</f>
        <v>0</v>
      </c>
    </row>
    <row r="276" spans="1:19" x14ac:dyDescent="0.3">
      <c r="A276" s="128" t="s">
        <v>188</v>
      </c>
      <c r="B276" s="129"/>
      <c r="C276" s="119" t="s">
        <v>298</v>
      </c>
      <c r="D276" s="36" t="s">
        <v>26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5"/>
        <v>0</v>
      </c>
      <c r="K276" s="44">
        <v>10000</v>
      </c>
      <c r="L276" s="38">
        <v>0</v>
      </c>
      <c r="M276" s="40">
        <f>SUM(K276:L276)</f>
        <v>10000</v>
      </c>
      <c r="N276" s="44">
        <v>0</v>
      </c>
      <c r="O276" s="38">
        <v>0</v>
      </c>
      <c r="P276" s="40">
        <f t="shared" si="107"/>
        <v>0</v>
      </c>
      <c r="Q276" s="41">
        <f t="shared" si="108"/>
        <v>10000</v>
      </c>
      <c r="R276" s="88"/>
    </row>
    <row r="277" spans="1:19" x14ac:dyDescent="0.3">
      <c r="A277" s="128"/>
      <c r="B277" s="129"/>
      <c r="C277" s="119"/>
      <c r="D277" s="36"/>
      <c r="E277" s="42"/>
      <c r="F277" s="43"/>
      <c r="G277" s="43"/>
      <c r="H277" s="43"/>
      <c r="I277" s="43"/>
      <c r="J277" s="34">
        <f t="shared" si="105"/>
        <v>0</v>
      </c>
      <c r="K277" s="55"/>
      <c r="L277" s="43"/>
      <c r="M277" s="34">
        <f t="shared" si="106"/>
        <v>0</v>
      </c>
      <c r="N277" s="55"/>
      <c r="O277" s="43"/>
      <c r="P277" s="34">
        <f t="shared" si="107"/>
        <v>0</v>
      </c>
      <c r="Q277" s="35">
        <f t="shared" si="108"/>
        <v>0</v>
      </c>
      <c r="R277" s="88"/>
    </row>
    <row r="278" spans="1:19" x14ac:dyDescent="0.3">
      <c r="A278" s="128" t="s">
        <v>189</v>
      </c>
      <c r="B278" s="129"/>
      <c r="C278" s="119" t="s">
        <v>190</v>
      </c>
      <c r="D278" s="36" t="s">
        <v>26</v>
      </c>
      <c r="E278" s="37">
        <v>0</v>
      </c>
      <c r="F278" s="38">
        <v>0</v>
      </c>
      <c r="G278" s="38">
        <v>200</v>
      </c>
      <c r="H278" s="38">
        <v>0</v>
      </c>
      <c r="I278" s="38">
        <v>0</v>
      </c>
      <c r="J278" s="29">
        <f t="shared" si="105"/>
        <v>200</v>
      </c>
      <c r="K278" s="44">
        <v>8000</v>
      </c>
      <c r="L278" s="38">
        <v>0</v>
      </c>
      <c r="M278" s="40">
        <f>SUM(K278:L278)</f>
        <v>8000</v>
      </c>
      <c r="N278" s="44">
        <v>0</v>
      </c>
      <c r="O278" s="38">
        <v>0</v>
      </c>
      <c r="P278" s="40">
        <f t="shared" si="107"/>
        <v>0</v>
      </c>
      <c r="Q278" s="41">
        <f t="shared" si="108"/>
        <v>8200</v>
      </c>
      <c r="R278" s="88"/>
    </row>
    <row r="279" spans="1:19" x14ac:dyDescent="0.3">
      <c r="A279" s="128"/>
      <c r="B279" s="129"/>
      <c r="C279" s="119"/>
      <c r="D279" s="36"/>
      <c r="E279" s="42"/>
      <c r="F279" s="43"/>
      <c r="G279" s="43"/>
      <c r="H279" s="43"/>
      <c r="I279" s="43"/>
      <c r="J279" s="34">
        <f t="shared" si="105"/>
        <v>0</v>
      </c>
      <c r="K279" s="55"/>
      <c r="L279" s="43"/>
      <c r="M279" s="34">
        <f t="shared" si="106"/>
        <v>0</v>
      </c>
      <c r="N279" s="55"/>
      <c r="O279" s="43"/>
      <c r="P279" s="34">
        <f t="shared" si="107"/>
        <v>0</v>
      </c>
      <c r="Q279" s="35">
        <f t="shared" si="108"/>
        <v>0</v>
      </c>
      <c r="R279" s="88"/>
    </row>
    <row r="280" spans="1:19" x14ac:dyDescent="0.3">
      <c r="A280" s="128" t="s">
        <v>191</v>
      </c>
      <c r="B280" s="129"/>
      <c r="C280" s="119" t="s">
        <v>194</v>
      </c>
      <c r="D280" s="36" t="s">
        <v>112</v>
      </c>
      <c r="E280" s="37">
        <v>0</v>
      </c>
      <c r="F280" s="38">
        <v>0</v>
      </c>
      <c r="G280" s="38">
        <v>0</v>
      </c>
      <c r="H280" s="38">
        <v>0</v>
      </c>
      <c r="I280" s="38">
        <v>3279</v>
      </c>
      <c r="J280" s="29">
        <f t="shared" si="105"/>
        <v>3279</v>
      </c>
      <c r="K280" s="44">
        <v>0</v>
      </c>
      <c r="L280" s="38">
        <v>0</v>
      </c>
      <c r="M280" s="40">
        <f>SUM(K280:L280)</f>
        <v>0</v>
      </c>
      <c r="N280" s="44">
        <v>0</v>
      </c>
      <c r="O280" s="97">
        <v>15317</v>
      </c>
      <c r="P280" s="40">
        <f t="shared" si="107"/>
        <v>15317</v>
      </c>
      <c r="Q280" s="41">
        <f t="shared" si="108"/>
        <v>18596</v>
      </c>
      <c r="R280" s="128" t="s">
        <v>191</v>
      </c>
      <c r="S280" s="104">
        <f>Q280+Q282+Q284</f>
        <v>60696</v>
      </c>
    </row>
    <row r="281" spans="1:19" x14ac:dyDescent="0.3">
      <c r="A281" s="128"/>
      <c r="B281" s="129"/>
      <c r="C281" s="119"/>
      <c r="D281" s="36"/>
      <c r="E281" s="42"/>
      <c r="F281" s="43"/>
      <c r="G281" s="43"/>
      <c r="H281" s="43"/>
      <c r="I281" s="43"/>
      <c r="J281" s="34">
        <f t="shared" si="105"/>
        <v>0</v>
      </c>
      <c r="K281" s="55"/>
      <c r="L281" s="43"/>
      <c r="M281" s="34">
        <f t="shared" si="106"/>
        <v>0</v>
      </c>
      <c r="N281" s="55"/>
      <c r="O281" s="98"/>
      <c r="P281" s="34">
        <f t="shared" si="107"/>
        <v>0</v>
      </c>
      <c r="Q281" s="35">
        <f t="shared" si="108"/>
        <v>0</v>
      </c>
      <c r="R281" s="128"/>
      <c r="S281" s="105">
        <f>Q281+Q283+Q285</f>
        <v>0</v>
      </c>
    </row>
    <row r="282" spans="1:19" x14ac:dyDescent="0.3">
      <c r="A282" s="128" t="s">
        <v>191</v>
      </c>
      <c r="B282" s="129"/>
      <c r="C282" s="113" t="s">
        <v>192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97">
        <v>4030</v>
      </c>
      <c r="J282" s="29">
        <f t="shared" si="105"/>
        <v>4030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7">
        <v>16753</v>
      </c>
      <c r="P282" s="40">
        <f t="shared" si="107"/>
        <v>16753</v>
      </c>
      <c r="Q282" s="41">
        <f t="shared" si="108"/>
        <v>20783</v>
      </c>
      <c r="R282" s="88"/>
    </row>
    <row r="283" spans="1:19" x14ac:dyDescent="0.3">
      <c r="A283" s="128"/>
      <c r="B283" s="129"/>
      <c r="C283" s="114"/>
      <c r="D283" s="36"/>
      <c r="E283" s="42"/>
      <c r="F283" s="43"/>
      <c r="G283" s="43"/>
      <c r="H283" s="43"/>
      <c r="I283" s="98"/>
      <c r="J283" s="34">
        <f t="shared" si="105"/>
        <v>0</v>
      </c>
      <c r="K283" s="55"/>
      <c r="L283" s="43"/>
      <c r="M283" s="34">
        <f t="shared" si="106"/>
        <v>0</v>
      </c>
      <c r="N283" s="55"/>
      <c r="O283" s="98"/>
      <c r="P283" s="34">
        <f t="shared" si="107"/>
        <v>0</v>
      </c>
      <c r="Q283" s="35">
        <f t="shared" si="108"/>
        <v>0</v>
      </c>
      <c r="R283" s="88"/>
    </row>
    <row r="284" spans="1:19" ht="12.75" customHeight="1" x14ac:dyDescent="0.3">
      <c r="A284" s="128" t="s">
        <v>191</v>
      </c>
      <c r="B284" s="129"/>
      <c r="C284" s="113" t="s">
        <v>193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7">
        <v>4637</v>
      </c>
      <c r="J284" s="29">
        <f t="shared" si="105"/>
        <v>4637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7">
        <v>16680</v>
      </c>
      <c r="P284" s="40">
        <f t="shared" si="107"/>
        <v>16680</v>
      </c>
      <c r="Q284" s="41">
        <f t="shared" si="108"/>
        <v>21317</v>
      </c>
      <c r="R284" s="88"/>
    </row>
    <row r="285" spans="1:19" x14ac:dyDescent="0.3">
      <c r="A285" s="128"/>
      <c r="B285" s="129"/>
      <c r="C285" s="114"/>
      <c r="D285" s="36"/>
      <c r="E285" s="42"/>
      <c r="F285" s="43"/>
      <c r="G285" s="43"/>
      <c r="H285" s="43"/>
      <c r="I285" s="43"/>
      <c r="J285" s="34">
        <f t="shared" si="105"/>
        <v>0</v>
      </c>
      <c r="K285" s="55"/>
      <c r="L285" s="43"/>
      <c r="M285" s="34">
        <f t="shared" si="106"/>
        <v>0</v>
      </c>
      <c r="N285" s="55"/>
      <c r="O285" s="43"/>
      <c r="P285" s="34">
        <f t="shared" si="107"/>
        <v>0</v>
      </c>
      <c r="Q285" s="35">
        <f t="shared" si="108"/>
        <v>0</v>
      </c>
      <c r="R285" s="88"/>
    </row>
    <row r="286" spans="1:19" ht="13.8" hidden="1" customHeight="1" x14ac:dyDescent="0.3">
      <c r="A286" s="128" t="s">
        <v>191</v>
      </c>
      <c r="B286" s="129"/>
      <c r="C286" s="119" t="s">
        <v>195</v>
      </c>
      <c r="D286" s="36" t="s">
        <v>26</v>
      </c>
      <c r="E286" s="37">
        <v>0</v>
      </c>
      <c r="F286" s="38">
        <v>0</v>
      </c>
      <c r="G286" s="38">
        <v>0</v>
      </c>
      <c r="H286" s="38">
        <v>0</v>
      </c>
      <c r="I286" s="38">
        <v>0</v>
      </c>
      <c r="J286" s="29">
        <f t="shared" si="105"/>
        <v>0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38">
        <v>0</v>
      </c>
      <c r="P286" s="40">
        <f t="shared" si="107"/>
        <v>0</v>
      </c>
      <c r="Q286" s="41">
        <f t="shared" si="108"/>
        <v>0</v>
      </c>
      <c r="R286" s="88"/>
    </row>
    <row r="287" spans="1:19" ht="14.4" hidden="1" customHeight="1" x14ac:dyDescent="0.3">
      <c r="A287" s="133"/>
      <c r="B287" s="134"/>
      <c r="C287" s="135"/>
      <c r="D287" s="50"/>
      <c r="E287" s="51"/>
      <c r="F287" s="45"/>
      <c r="G287" s="45"/>
      <c r="H287" s="45"/>
      <c r="I287" s="45"/>
      <c r="J287" s="24">
        <f t="shared" si="105"/>
        <v>0</v>
      </c>
      <c r="K287" s="56"/>
      <c r="L287" s="45"/>
      <c r="M287" s="24">
        <v>0</v>
      </c>
      <c r="N287" s="56"/>
      <c r="O287" s="45"/>
      <c r="P287" s="24">
        <f t="shared" si="107"/>
        <v>0</v>
      </c>
      <c r="Q287" s="25">
        <f t="shared" si="108"/>
        <v>0</v>
      </c>
      <c r="R287" s="88"/>
    </row>
    <row r="288" spans="1:19" ht="14.4" thickBot="1" x14ac:dyDescent="0.35">
      <c r="D288" s="48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8"/>
    </row>
    <row r="289" spans="1:18" x14ac:dyDescent="0.3">
      <c r="A289" s="120" t="s">
        <v>196</v>
      </c>
      <c r="B289" s="121"/>
      <c r="C289" s="124" t="s">
        <v>197</v>
      </c>
      <c r="D289" s="126"/>
      <c r="E289" s="16">
        <f>E291+E293+E295+E297+E317+E319+E321+E343+E345+E347</f>
        <v>378651</v>
      </c>
      <c r="F289" s="17">
        <f>F291+F293+F295+F297+F317+F319+F321+F343+F345+F347</f>
        <v>135838</v>
      </c>
      <c r="G289" s="17">
        <f>G291+G293+G295+G297+G317+G319+G321+G345+G347</f>
        <v>126055</v>
      </c>
      <c r="H289" s="17">
        <f>H291+H293+H295+H297+H317+H319+H321+H345+H347+H349</f>
        <v>11141</v>
      </c>
      <c r="I289" s="17">
        <f>I291+I293+I295+I297+I317+I319+I321+I343+I345+I347</f>
        <v>0</v>
      </c>
      <c r="J289" s="19">
        <f>SUM(E289:I289)</f>
        <v>651685</v>
      </c>
      <c r="K289" s="52">
        <f>K291+K293+K295+K297+K317+K319+K321+K343+K345+K347</f>
        <v>0</v>
      </c>
      <c r="L289" s="17">
        <f>L291+L293+L295+L297+L317+L319+L321+L343+L345+L347</f>
        <v>0</v>
      </c>
      <c r="M289" s="19">
        <f>SUM(K289:L289)</f>
        <v>0</v>
      </c>
      <c r="N289" s="52">
        <f>N291+N293+N295+N297+N317+N319+N321+N343+N345+N347</f>
        <v>0</v>
      </c>
      <c r="O289" s="17">
        <f>O291+O293+O295+O297+O317+O319+O321+O343+O345+O347</f>
        <v>0</v>
      </c>
      <c r="P289" s="18">
        <f>SUM(N289:O289)</f>
        <v>0</v>
      </c>
      <c r="Q289" s="61">
        <f>P289+M289+J289</f>
        <v>651685</v>
      </c>
      <c r="R289" s="88"/>
    </row>
    <row r="290" spans="1:18" ht="14.4" thickBot="1" x14ac:dyDescent="0.35">
      <c r="A290" s="122"/>
      <c r="B290" s="123"/>
      <c r="C290" s="125"/>
      <c r="D290" s="127"/>
      <c r="E290" s="21">
        <f>E292+E294+E296+E298+E318+E320+E322+E344+E346+E348</f>
        <v>0</v>
      </c>
      <c r="F290" s="22">
        <f>F292+F294+F296+F298+F318+F320+F322+F344+F346+F348</f>
        <v>0</v>
      </c>
      <c r="G290" s="22">
        <f>G292+G294+G296+G298+G318+G320+G322+G346+G348</f>
        <v>0</v>
      </c>
      <c r="H290" s="22">
        <f>H292+H294+H296+H298+H318+H320+H322+H350+H346+H348</f>
        <v>0</v>
      </c>
      <c r="I290" s="22">
        <f>I292+I294+I296+I298+I318+I320+I322+I344+I346+I348</f>
        <v>0</v>
      </c>
      <c r="J290" s="24">
        <f>SUM(E290:I290)</f>
        <v>0</v>
      </c>
      <c r="K290" s="53">
        <f>K292+K294+K296+K298+K318+K320+K322+K344+K346+K348</f>
        <v>0</v>
      </c>
      <c r="L290" s="22">
        <f>L292+L294+L296+L298+L318+L320+L322+L344+L346+L348</f>
        <v>0</v>
      </c>
      <c r="M290" s="24">
        <f>SUM(K290:L290)</f>
        <v>0</v>
      </c>
      <c r="N290" s="53">
        <f>N292+N294+N296+N298+N318+N320+N322+N344+N346+N348</f>
        <v>0</v>
      </c>
      <c r="O290" s="22">
        <f>O292+O294+O296+O298+O318+O320+O322+O344+O346+O348+O350</f>
        <v>0</v>
      </c>
      <c r="P290" s="23">
        <f>SUM(N290:O290)</f>
        <v>0</v>
      </c>
      <c r="Q290" s="62">
        <f>P290+M290+J290</f>
        <v>0</v>
      </c>
      <c r="R290" s="88"/>
    </row>
    <row r="291" spans="1:18" x14ac:dyDescent="0.3">
      <c r="A291" s="118" t="s">
        <v>198</v>
      </c>
      <c r="B291" s="116"/>
      <c r="C291" s="114" t="s">
        <v>199</v>
      </c>
      <c r="D291" s="49" t="s">
        <v>41</v>
      </c>
      <c r="E291" s="96">
        <v>378651</v>
      </c>
      <c r="F291" s="27">
        <v>135838</v>
      </c>
      <c r="G291" s="27">
        <v>0</v>
      </c>
      <c r="H291" s="27">
        <v>0</v>
      </c>
      <c r="I291" s="27">
        <v>0</v>
      </c>
      <c r="J291" s="29">
        <f t="shared" ref="J291:J319" si="109">SUM(E291:I291)</f>
        <v>514489</v>
      </c>
      <c r="K291" s="54"/>
      <c r="L291" s="27">
        <v>0</v>
      </c>
      <c r="M291" s="29">
        <f t="shared" ref="M291:M303" si="110">SUM(K291:L291)</f>
        <v>0</v>
      </c>
      <c r="N291" s="54">
        <v>0</v>
      </c>
      <c r="O291" s="27">
        <v>0</v>
      </c>
      <c r="P291" s="28">
        <f t="shared" ref="P291:P348" si="111">SUM(N291:O291)</f>
        <v>0</v>
      </c>
      <c r="Q291" s="63">
        <f t="shared" ref="Q291:Q350" si="112">P291+M291+J291</f>
        <v>514489</v>
      </c>
      <c r="R291" s="88"/>
    </row>
    <row r="292" spans="1:18" x14ac:dyDescent="0.3">
      <c r="A292" s="128"/>
      <c r="B292" s="129"/>
      <c r="C292" s="119"/>
      <c r="D292" s="36"/>
      <c r="E292" s="42"/>
      <c r="F292" s="43"/>
      <c r="G292" s="43"/>
      <c r="H292" s="43"/>
      <c r="I292" s="43"/>
      <c r="J292" s="34">
        <f t="shared" si="109"/>
        <v>0</v>
      </c>
      <c r="K292" s="55"/>
      <c r="L292" s="43"/>
      <c r="M292" s="34">
        <f t="shared" si="110"/>
        <v>0</v>
      </c>
      <c r="N292" s="55"/>
      <c r="O292" s="43"/>
      <c r="P292" s="33">
        <f t="shared" si="111"/>
        <v>0</v>
      </c>
      <c r="Q292" s="64">
        <f t="shared" si="112"/>
        <v>0</v>
      </c>
      <c r="R292" s="88"/>
    </row>
    <row r="293" spans="1:18" x14ac:dyDescent="0.3">
      <c r="A293" s="128" t="s">
        <v>198</v>
      </c>
      <c r="B293" s="129"/>
      <c r="C293" s="119" t="s">
        <v>200</v>
      </c>
      <c r="D293" s="36"/>
      <c r="E293" s="37">
        <v>0</v>
      </c>
      <c r="F293" s="38">
        <v>0</v>
      </c>
      <c r="G293" s="38">
        <v>2000</v>
      </c>
      <c r="H293" s="38">
        <v>0</v>
      </c>
      <c r="I293" s="38">
        <v>0</v>
      </c>
      <c r="J293" s="40">
        <f t="shared" si="109"/>
        <v>2000</v>
      </c>
      <c r="K293" s="44">
        <v>0</v>
      </c>
      <c r="L293" s="38">
        <v>0</v>
      </c>
      <c r="M293" s="40">
        <f t="shared" si="110"/>
        <v>0</v>
      </c>
      <c r="N293" s="44">
        <v>0</v>
      </c>
      <c r="O293" s="38">
        <v>0</v>
      </c>
      <c r="P293" s="39">
        <f t="shared" si="111"/>
        <v>0</v>
      </c>
      <c r="Q293" s="65">
        <f t="shared" si="112"/>
        <v>2000</v>
      </c>
      <c r="R293" s="88"/>
    </row>
    <row r="294" spans="1:18" x14ac:dyDescent="0.3">
      <c r="A294" s="128"/>
      <c r="B294" s="129"/>
      <c r="C294" s="119"/>
      <c r="D294" s="36"/>
      <c r="E294" s="42"/>
      <c r="F294" s="43"/>
      <c r="G294" s="43"/>
      <c r="H294" s="43"/>
      <c r="I294" s="43"/>
      <c r="J294" s="34">
        <f t="shared" si="109"/>
        <v>0</v>
      </c>
      <c r="K294" s="55"/>
      <c r="L294" s="43"/>
      <c r="M294" s="34">
        <f t="shared" si="110"/>
        <v>0</v>
      </c>
      <c r="N294" s="55"/>
      <c r="O294" s="43"/>
      <c r="P294" s="33">
        <f t="shared" si="111"/>
        <v>0</v>
      </c>
      <c r="Q294" s="64">
        <f t="shared" si="112"/>
        <v>0</v>
      </c>
      <c r="R294" s="88"/>
    </row>
    <row r="295" spans="1:18" x14ac:dyDescent="0.3">
      <c r="A295" s="128" t="s">
        <v>198</v>
      </c>
      <c r="B295" s="129"/>
      <c r="C295" s="119" t="s">
        <v>201</v>
      </c>
      <c r="D295" s="36"/>
      <c r="E295" s="37">
        <v>0</v>
      </c>
      <c r="F295" s="38">
        <v>0</v>
      </c>
      <c r="G295" s="38">
        <v>17000</v>
      </c>
      <c r="H295" s="38">
        <v>0</v>
      </c>
      <c r="I295" s="38">
        <v>0</v>
      </c>
      <c r="J295" s="40">
        <f t="shared" si="109"/>
        <v>17000</v>
      </c>
      <c r="K295" s="44">
        <v>0</v>
      </c>
      <c r="L295" s="38">
        <v>0</v>
      </c>
      <c r="M295" s="40">
        <f t="shared" si="110"/>
        <v>0</v>
      </c>
      <c r="N295" s="44">
        <v>0</v>
      </c>
      <c r="O295" s="38">
        <v>0</v>
      </c>
      <c r="P295" s="39">
        <f t="shared" si="111"/>
        <v>0</v>
      </c>
      <c r="Q295" s="65">
        <f t="shared" si="112"/>
        <v>17000</v>
      </c>
      <c r="R295" s="88"/>
    </row>
    <row r="296" spans="1:18" x14ac:dyDescent="0.3">
      <c r="A296" s="128"/>
      <c r="B296" s="129"/>
      <c r="C296" s="119"/>
      <c r="D296" s="36"/>
      <c r="E296" s="42"/>
      <c r="F296" s="43"/>
      <c r="G296" s="43"/>
      <c r="H296" s="43"/>
      <c r="I296" s="43"/>
      <c r="J296" s="34">
        <f t="shared" si="109"/>
        <v>0</v>
      </c>
      <c r="K296" s="55"/>
      <c r="L296" s="43"/>
      <c r="M296" s="34">
        <f t="shared" si="110"/>
        <v>0</v>
      </c>
      <c r="N296" s="55"/>
      <c r="O296" s="43"/>
      <c r="P296" s="33">
        <f t="shared" si="111"/>
        <v>0</v>
      </c>
      <c r="Q296" s="64">
        <f t="shared" si="112"/>
        <v>0</v>
      </c>
      <c r="R296" s="88"/>
    </row>
    <row r="297" spans="1:18" x14ac:dyDescent="0.3">
      <c r="A297" s="128" t="s">
        <v>198</v>
      </c>
      <c r="B297" s="129"/>
      <c r="C297" s="119" t="s">
        <v>202</v>
      </c>
      <c r="D297" s="36"/>
      <c r="E297" s="37">
        <f t="shared" ref="E297:I298" si="113">E299+E301+E303+E305+E307+E309+E311+E313+E315</f>
        <v>0</v>
      </c>
      <c r="F297" s="38">
        <f t="shared" si="113"/>
        <v>0</v>
      </c>
      <c r="G297" s="38">
        <f>G299+G301+G303+G305+G307+G309+G311+G313+G315</f>
        <v>19450</v>
      </c>
      <c r="H297" s="38">
        <f t="shared" ref="H297:I297" si="114">H299+H301+H303+H305+H307+H309+H311+H313+H315</f>
        <v>0</v>
      </c>
      <c r="I297" s="38">
        <f t="shared" si="114"/>
        <v>0</v>
      </c>
      <c r="J297" s="40">
        <f t="shared" si="109"/>
        <v>19450</v>
      </c>
      <c r="K297" s="44">
        <f t="shared" ref="K297:L298" si="115">K299+K301+K303+K305+K307+K309+K311+K313+K315</f>
        <v>0</v>
      </c>
      <c r="L297" s="38">
        <f t="shared" si="115"/>
        <v>0</v>
      </c>
      <c r="M297" s="40">
        <f t="shared" si="110"/>
        <v>0</v>
      </c>
      <c r="N297" s="44">
        <f t="shared" ref="N297:O298" si="116">N299+N301+N303+N305+N307+N309+N311+N313+N315</f>
        <v>0</v>
      </c>
      <c r="O297" s="38">
        <f t="shared" si="116"/>
        <v>0</v>
      </c>
      <c r="P297" s="39">
        <f t="shared" si="111"/>
        <v>0</v>
      </c>
      <c r="Q297" s="65">
        <f t="shared" si="112"/>
        <v>19450</v>
      </c>
      <c r="R297" s="88"/>
    </row>
    <row r="298" spans="1:18" x14ac:dyDescent="0.3">
      <c r="A298" s="128"/>
      <c r="B298" s="129"/>
      <c r="C298" s="119"/>
      <c r="D298" s="36"/>
      <c r="E298" s="31">
        <f t="shared" si="113"/>
        <v>0</v>
      </c>
      <c r="F298" s="32">
        <f t="shared" si="113"/>
        <v>0</v>
      </c>
      <c r="G298" s="32">
        <f t="shared" si="113"/>
        <v>0</v>
      </c>
      <c r="H298" s="32">
        <f t="shared" si="113"/>
        <v>0</v>
      </c>
      <c r="I298" s="32">
        <f t="shared" si="113"/>
        <v>0</v>
      </c>
      <c r="J298" s="34">
        <f t="shared" si="109"/>
        <v>0</v>
      </c>
      <c r="K298" s="57">
        <f t="shared" si="115"/>
        <v>0</v>
      </c>
      <c r="L298" s="32">
        <f t="shared" si="115"/>
        <v>0</v>
      </c>
      <c r="M298" s="34">
        <f t="shared" si="110"/>
        <v>0</v>
      </c>
      <c r="N298" s="57">
        <f t="shared" si="116"/>
        <v>0</v>
      </c>
      <c r="O298" s="32">
        <f t="shared" si="116"/>
        <v>0</v>
      </c>
      <c r="P298" s="33">
        <f t="shared" si="111"/>
        <v>0</v>
      </c>
      <c r="Q298" s="64">
        <f t="shared" si="112"/>
        <v>0</v>
      </c>
      <c r="R298" s="88"/>
    </row>
    <row r="299" spans="1:18" x14ac:dyDescent="0.3">
      <c r="A299" s="128"/>
      <c r="B299" s="129" t="s">
        <v>203</v>
      </c>
      <c r="C299" s="119" t="s">
        <v>204</v>
      </c>
      <c r="D299" s="36"/>
      <c r="E299" s="37">
        <v>0</v>
      </c>
      <c r="F299" s="38">
        <v>0</v>
      </c>
      <c r="G299" s="97">
        <v>3500</v>
      </c>
      <c r="H299" s="38">
        <v>0</v>
      </c>
      <c r="I299" s="38">
        <v>0</v>
      </c>
      <c r="J299" s="40">
        <f t="shared" si="109"/>
        <v>3500</v>
      </c>
      <c r="K299" s="44">
        <v>0</v>
      </c>
      <c r="L299" s="38">
        <v>0</v>
      </c>
      <c r="M299" s="40">
        <f t="shared" si="110"/>
        <v>0</v>
      </c>
      <c r="N299" s="44">
        <v>0</v>
      </c>
      <c r="O299" s="38">
        <v>0</v>
      </c>
      <c r="P299" s="39">
        <f t="shared" si="111"/>
        <v>0</v>
      </c>
      <c r="Q299" s="65">
        <f t="shared" si="112"/>
        <v>3500</v>
      </c>
      <c r="R299" s="88"/>
    </row>
    <row r="300" spans="1:18" x14ac:dyDescent="0.3">
      <c r="A300" s="128"/>
      <c r="B300" s="129"/>
      <c r="C300" s="119"/>
      <c r="D300" s="36"/>
      <c r="E300" s="42"/>
      <c r="F300" s="43"/>
      <c r="G300" s="98"/>
      <c r="H300" s="43"/>
      <c r="I300" s="43"/>
      <c r="J300" s="34">
        <f t="shared" si="109"/>
        <v>0</v>
      </c>
      <c r="K300" s="55"/>
      <c r="L300" s="43"/>
      <c r="M300" s="34">
        <f t="shared" si="110"/>
        <v>0</v>
      </c>
      <c r="N300" s="55"/>
      <c r="O300" s="43"/>
      <c r="P300" s="33">
        <f t="shared" si="111"/>
        <v>0</v>
      </c>
      <c r="Q300" s="64">
        <f t="shared" si="112"/>
        <v>0</v>
      </c>
      <c r="R300" s="88"/>
    </row>
    <row r="301" spans="1:18" x14ac:dyDescent="0.3">
      <c r="A301" s="128"/>
      <c r="B301" s="129" t="s">
        <v>205</v>
      </c>
      <c r="C301" s="119" t="s">
        <v>206</v>
      </c>
      <c r="D301" s="36"/>
      <c r="E301" s="37">
        <v>0</v>
      </c>
      <c r="F301" s="38">
        <v>0</v>
      </c>
      <c r="G301" s="97">
        <v>50</v>
      </c>
      <c r="H301" s="38">
        <v>0</v>
      </c>
      <c r="I301" s="38">
        <v>0</v>
      </c>
      <c r="J301" s="40">
        <f t="shared" si="109"/>
        <v>50</v>
      </c>
      <c r="K301" s="44">
        <v>0</v>
      </c>
      <c r="L301" s="38">
        <v>0</v>
      </c>
      <c r="M301" s="40">
        <f t="shared" si="110"/>
        <v>0</v>
      </c>
      <c r="N301" s="44">
        <v>0</v>
      </c>
      <c r="O301" s="38">
        <v>0</v>
      </c>
      <c r="P301" s="39">
        <f t="shared" si="111"/>
        <v>0</v>
      </c>
      <c r="Q301" s="65">
        <f t="shared" si="112"/>
        <v>50</v>
      </c>
      <c r="R301" s="88"/>
    </row>
    <row r="302" spans="1:18" x14ac:dyDescent="0.3">
      <c r="A302" s="128"/>
      <c r="B302" s="129"/>
      <c r="C302" s="119"/>
      <c r="D302" s="36"/>
      <c r="E302" s="42"/>
      <c r="F302" s="43"/>
      <c r="G302" s="98"/>
      <c r="H302" s="43"/>
      <c r="I302" s="43"/>
      <c r="J302" s="34">
        <f t="shared" si="109"/>
        <v>0</v>
      </c>
      <c r="K302" s="55"/>
      <c r="L302" s="43"/>
      <c r="M302" s="34">
        <f t="shared" si="110"/>
        <v>0</v>
      </c>
      <c r="N302" s="55"/>
      <c r="O302" s="43"/>
      <c r="P302" s="33">
        <f t="shared" si="111"/>
        <v>0</v>
      </c>
      <c r="Q302" s="64">
        <f t="shared" si="112"/>
        <v>0</v>
      </c>
      <c r="R302" s="88"/>
    </row>
    <row r="303" spans="1:18" x14ac:dyDescent="0.3">
      <c r="A303" s="128"/>
      <c r="B303" s="129" t="s">
        <v>207</v>
      </c>
      <c r="C303" s="119" t="s">
        <v>208</v>
      </c>
      <c r="D303" s="36"/>
      <c r="E303" s="37">
        <v>0</v>
      </c>
      <c r="F303" s="38">
        <v>0</v>
      </c>
      <c r="G303" s="97">
        <v>3000</v>
      </c>
      <c r="H303" s="38">
        <v>0</v>
      </c>
      <c r="I303" s="38">
        <v>0</v>
      </c>
      <c r="J303" s="40">
        <f t="shared" si="109"/>
        <v>3000</v>
      </c>
      <c r="K303" s="44">
        <v>0</v>
      </c>
      <c r="L303" s="38">
        <v>0</v>
      </c>
      <c r="M303" s="40">
        <f t="shared" si="110"/>
        <v>0</v>
      </c>
      <c r="N303" s="44">
        <v>0</v>
      </c>
      <c r="O303" s="38">
        <v>0</v>
      </c>
      <c r="P303" s="39">
        <f t="shared" si="111"/>
        <v>0</v>
      </c>
      <c r="Q303" s="65">
        <f t="shared" si="112"/>
        <v>3000</v>
      </c>
      <c r="R303" s="88"/>
    </row>
    <row r="304" spans="1:18" x14ac:dyDescent="0.3">
      <c r="A304" s="128"/>
      <c r="B304" s="129"/>
      <c r="C304" s="119"/>
      <c r="D304" s="36"/>
      <c r="E304" s="42"/>
      <c r="F304" s="43"/>
      <c r="G304" s="98"/>
      <c r="H304" s="43"/>
      <c r="I304" s="43"/>
      <c r="J304" s="34">
        <f t="shared" si="109"/>
        <v>0</v>
      </c>
      <c r="K304" s="55"/>
      <c r="L304" s="43"/>
      <c r="M304" s="34">
        <f t="shared" ref="M304:M348" si="117">SUM(K304:L304)</f>
        <v>0</v>
      </c>
      <c r="N304" s="55"/>
      <c r="O304" s="43"/>
      <c r="P304" s="33">
        <f t="shared" si="111"/>
        <v>0</v>
      </c>
      <c r="Q304" s="64">
        <f t="shared" si="112"/>
        <v>0</v>
      </c>
      <c r="R304" s="88"/>
    </row>
    <row r="305" spans="1:18" x14ac:dyDescent="0.3">
      <c r="A305" s="128"/>
      <c r="B305" s="129" t="s">
        <v>209</v>
      </c>
      <c r="C305" s="119" t="s">
        <v>210</v>
      </c>
      <c r="D305" s="36"/>
      <c r="E305" s="37">
        <v>0</v>
      </c>
      <c r="F305" s="38">
        <v>0</v>
      </c>
      <c r="G305" s="97">
        <v>500</v>
      </c>
      <c r="H305" s="38">
        <v>0</v>
      </c>
      <c r="I305" s="38">
        <v>0</v>
      </c>
      <c r="J305" s="40">
        <f t="shared" si="109"/>
        <v>500</v>
      </c>
      <c r="K305" s="44">
        <v>0</v>
      </c>
      <c r="L305" s="38">
        <v>0</v>
      </c>
      <c r="M305" s="40">
        <f t="shared" si="117"/>
        <v>0</v>
      </c>
      <c r="N305" s="44">
        <v>0</v>
      </c>
      <c r="O305" s="38">
        <v>0</v>
      </c>
      <c r="P305" s="39">
        <f t="shared" si="111"/>
        <v>0</v>
      </c>
      <c r="Q305" s="65">
        <f t="shared" si="112"/>
        <v>500</v>
      </c>
      <c r="R305" s="88"/>
    </row>
    <row r="306" spans="1:18" x14ac:dyDescent="0.3">
      <c r="A306" s="128"/>
      <c r="B306" s="129"/>
      <c r="C306" s="119"/>
      <c r="D306" s="36"/>
      <c r="E306" s="42"/>
      <c r="F306" s="43"/>
      <c r="G306" s="98"/>
      <c r="H306" s="43"/>
      <c r="I306" s="43"/>
      <c r="J306" s="34">
        <f t="shared" si="109"/>
        <v>0</v>
      </c>
      <c r="K306" s="55"/>
      <c r="L306" s="43"/>
      <c r="M306" s="34">
        <f t="shared" si="117"/>
        <v>0</v>
      </c>
      <c r="N306" s="55"/>
      <c r="O306" s="43"/>
      <c r="P306" s="33">
        <f t="shared" si="111"/>
        <v>0</v>
      </c>
      <c r="Q306" s="64">
        <f t="shared" si="112"/>
        <v>0</v>
      </c>
      <c r="R306" s="88"/>
    </row>
    <row r="307" spans="1:18" x14ac:dyDescent="0.3">
      <c r="A307" s="128"/>
      <c r="B307" s="129" t="s">
        <v>211</v>
      </c>
      <c r="C307" s="119" t="s">
        <v>212</v>
      </c>
      <c r="D307" s="36"/>
      <c r="E307" s="37">
        <v>0</v>
      </c>
      <c r="F307" s="38">
        <v>0</v>
      </c>
      <c r="G307" s="97">
        <v>8000</v>
      </c>
      <c r="H307" s="38">
        <v>0</v>
      </c>
      <c r="I307" s="38">
        <v>0</v>
      </c>
      <c r="J307" s="40">
        <f t="shared" si="109"/>
        <v>8000</v>
      </c>
      <c r="K307" s="44">
        <v>0</v>
      </c>
      <c r="L307" s="38">
        <v>0</v>
      </c>
      <c r="M307" s="40">
        <f t="shared" si="117"/>
        <v>0</v>
      </c>
      <c r="N307" s="44">
        <v>0</v>
      </c>
      <c r="O307" s="38">
        <v>0</v>
      </c>
      <c r="P307" s="39">
        <f t="shared" si="111"/>
        <v>0</v>
      </c>
      <c r="Q307" s="65">
        <f t="shared" si="112"/>
        <v>8000</v>
      </c>
      <c r="R307" s="88"/>
    </row>
    <row r="308" spans="1:18" x14ac:dyDescent="0.3">
      <c r="A308" s="128"/>
      <c r="B308" s="129"/>
      <c r="C308" s="119"/>
      <c r="D308" s="36"/>
      <c r="E308" s="42"/>
      <c r="F308" s="43"/>
      <c r="G308" s="98"/>
      <c r="H308" s="43"/>
      <c r="I308" s="43"/>
      <c r="J308" s="34">
        <f t="shared" si="109"/>
        <v>0</v>
      </c>
      <c r="K308" s="55"/>
      <c r="L308" s="43"/>
      <c r="M308" s="34">
        <f t="shared" si="117"/>
        <v>0</v>
      </c>
      <c r="N308" s="55"/>
      <c r="O308" s="43"/>
      <c r="P308" s="33">
        <f t="shared" si="111"/>
        <v>0</v>
      </c>
      <c r="Q308" s="64">
        <f t="shared" si="112"/>
        <v>0</v>
      </c>
      <c r="R308" s="88"/>
    </row>
    <row r="309" spans="1:18" x14ac:dyDescent="0.3">
      <c r="A309" s="128"/>
      <c r="B309" s="129" t="s">
        <v>213</v>
      </c>
      <c r="C309" s="119" t="s">
        <v>214</v>
      </c>
      <c r="D309" s="36"/>
      <c r="E309" s="37">
        <v>0</v>
      </c>
      <c r="F309" s="38">
        <v>0</v>
      </c>
      <c r="G309" s="97">
        <v>800</v>
      </c>
      <c r="H309" s="38">
        <v>0</v>
      </c>
      <c r="I309" s="38">
        <v>0</v>
      </c>
      <c r="J309" s="40">
        <f t="shared" si="109"/>
        <v>800</v>
      </c>
      <c r="K309" s="44">
        <v>0</v>
      </c>
      <c r="L309" s="38">
        <v>0</v>
      </c>
      <c r="M309" s="40">
        <f t="shared" si="117"/>
        <v>0</v>
      </c>
      <c r="N309" s="44">
        <v>0</v>
      </c>
      <c r="O309" s="38">
        <v>0</v>
      </c>
      <c r="P309" s="39">
        <f t="shared" si="111"/>
        <v>0</v>
      </c>
      <c r="Q309" s="65">
        <f t="shared" si="112"/>
        <v>800</v>
      </c>
      <c r="R309" s="88"/>
    </row>
    <row r="310" spans="1:18" x14ac:dyDescent="0.3">
      <c r="A310" s="128"/>
      <c r="B310" s="129"/>
      <c r="C310" s="119"/>
      <c r="D310" s="36"/>
      <c r="E310" s="42"/>
      <c r="F310" s="43"/>
      <c r="G310" s="98"/>
      <c r="H310" s="43"/>
      <c r="I310" s="43"/>
      <c r="J310" s="34">
        <f t="shared" si="109"/>
        <v>0</v>
      </c>
      <c r="K310" s="55"/>
      <c r="L310" s="43"/>
      <c r="M310" s="34">
        <f t="shared" si="117"/>
        <v>0</v>
      </c>
      <c r="N310" s="55"/>
      <c r="O310" s="43"/>
      <c r="P310" s="33">
        <f t="shared" si="111"/>
        <v>0</v>
      </c>
      <c r="Q310" s="64">
        <f t="shared" si="112"/>
        <v>0</v>
      </c>
      <c r="R310" s="88"/>
    </row>
    <row r="311" spans="1:18" x14ac:dyDescent="0.3">
      <c r="A311" s="128"/>
      <c r="B311" s="129" t="s">
        <v>215</v>
      </c>
      <c r="C311" s="119" t="s">
        <v>216</v>
      </c>
      <c r="D311" s="36"/>
      <c r="E311" s="37">
        <v>0</v>
      </c>
      <c r="F311" s="38">
        <v>0</v>
      </c>
      <c r="G311" s="97">
        <v>500</v>
      </c>
      <c r="H311" s="38">
        <v>0</v>
      </c>
      <c r="I311" s="38">
        <v>0</v>
      </c>
      <c r="J311" s="40">
        <f t="shared" si="109"/>
        <v>500</v>
      </c>
      <c r="K311" s="44">
        <v>0</v>
      </c>
      <c r="L311" s="38">
        <v>0</v>
      </c>
      <c r="M311" s="40">
        <f t="shared" si="117"/>
        <v>0</v>
      </c>
      <c r="N311" s="44">
        <v>0</v>
      </c>
      <c r="O311" s="38">
        <v>0</v>
      </c>
      <c r="P311" s="39">
        <f t="shared" si="111"/>
        <v>0</v>
      </c>
      <c r="Q311" s="65">
        <f t="shared" si="112"/>
        <v>500</v>
      </c>
      <c r="R311" s="88"/>
    </row>
    <row r="312" spans="1:18" x14ac:dyDescent="0.3">
      <c r="A312" s="128"/>
      <c r="B312" s="129"/>
      <c r="C312" s="119"/>
      <c r="D312" s="36"/>
      <c r="E312" s="42"/>
      <c r="F312" s="43"/>
      <c r="G312" s="98"/>
      <c r="H312" s="43"/>
      <c r="I312" s="43"/>
      <c r="J312" s="34">
        <f t="shared" si="109"/>
        <v>0</v>
      </c>
      <c r="K312" s="55"/>
      <c r="L312" s="43"/>
      <c r="M312" s="34">
        <f t="shared" si="117"/>
        <v>0</v>
      </c>
      <c r="N312" s="55"/>
      <c r="O312" s="43"/>
      <c r="P312" s="33">
        <f t="shared" si="111"/>
        <v>0</v>
      </c>
      <c r="Q312" s="64">
        <f t="shared" si="112"/>
        <v>0</v>
      </c>
      <c r="R312" s="88"/>
    </row>
    <row r="313" spans="1:18" x14ac:dyDescent="0.3">
      <c r="A313" s="128"/>
      <c r="B313" s="129" t="s">
        <v>217</v>
      </c>
      <c r="C313" s="119" t="s">
        <v>325</v>
      </c>
      <c r="D313" s="36"/>
      <c r="E313" s="37">
        <v>0</v>
      </c>
      <c r="F313" s="38">
        <v>0</v>
      </c>
      <c r="G313" s="97">
        <v>2500</v>
      </c>
      <c r="H313" s="38">
        <v>0</v>
      </c>
      <c r="I313" s="38">
        <v>0</v>
      </c>
      <c r="J313" s="40">
        <f t="shared" ref="J313:J314" si="118">SUM(E313:I313)</f>
        <v>2500</v>
      </c>
      <c r="K313" s="44">
        <v>0</v>
      </c>
      <c r="L313" s="38">
        <v>0</v>
      </c>
      <c r="M313" s="40">
        <f t="shared" ref="M313:M314" si="119">SUM(K313:L313)</f>
        <v>0</v>
      </c>
      <c r="N313" s="44">
        <v>0</v>
      </c>
      <c r="O313" s="38">
        <v>0</v>
      </c>
      <c r="P313" s="39">
        <f t="shared" ref="P313:P314" si="120">SUM(N313:O313)</f>
        <v>0</v>
      </c>
      <c r="Q313" s="65">
        <f t="shared" si="112"/>
        <v>2500</v>
      </c>
      <c r="R313" s="88"/>
    </row>
    <row r="314" spans="1:18" x14ac:dyDescent="0.3">
      <c r="A314" s="128"/>
      <c r="B314" s="129"/>
      <c r="C314" s="119"/>
      <c r="D314" s="36"/>
      <c r="E314" s="42"/>
      <c r="F314" s="43"/>
      <c r="G314" s="43"/>
      <c r="H314" s="43"/>
      <c r="I314" s="43"/>
      <c r="J314" s="34">
        <f t="shared" si="118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20"/>
        <v>0</v>
      </c>
      <c r="Q314" s="64">
        <f t="shared" si="112"/>
        <v>0</v>
      </c>
      <c r="R314" s="88"/>
    </row>
    <row r="315" spans="1:18" x14ac:dyDescent="0.3">
      <c r="A315" s="128"/>
      <c r="B315" s="129" t="s">
        <v>217</v>
      </c>
      <c r="C315" s="119" t="s">
        <v>326</v>
      </c>
      <c r="D315" s="36"/>
      <c r="E315" s="37">
        <v>0</v>
      </c>
      <c r="F315" s="38">
        <v>0</v>
      </c>
      <c r="G315" s="97">
        <v>600</v>
      </c>
      <c r="H315" s="38">
        <v>0</v>
      </c>
      <c r="I315" s="38">
        <v>0</v>
      </c>
      <c r="J315" s="40">
        <f t="shared" si="109"/>
        <v>600</v>
      </c>
      <c r="K315" s="44">
        <v>0</v>
      </c>
      <c r="L315" s="38">
        <v>0</v>
      </c>
      <c r="M315" s="40">
        <f t="shared" si="117"/>
        <v>0</v>
      </c>
      <c r="N315" s="44">
        <v>0</v>
      </c>
      <c r="O315" s="38">
        <v>0</v>
      </c>
      <c r="P315" s="39">
        <f t="shared" si="111"/>
        <v>0</v>
      </c>
      <c r="Q315" s="65">
        <f t="shared" si="112"/>
        <v>600</v>
      </c>
      <c r="R315" s="88"/>
    </row>
    <row r="316" spans="1:18" x14ac:dyDescent="0.3">
      <c r="A316" s="128"/>
      <c r="B316" s="129"/>
      <c r="C316" s="119"/>
      <c r="D316" s="36"/>
      <c r="E316" s="42"/>
      <c r="F316" s="43"/>
      <c r="G316" s="43"/>
      <c r="H316" s="43"/>
      <c r="I316" s="43"/>
      <c r="J316" s="34">
        <f t="shared" si="109"/>
        <v>0</v>
      </c>
      <c r="K316" s="55"/>
      <c r="L316" s="43"/>
      <c r="M316" s="34">
        <f t="shared" si="117"/>
        <v>0</v>
      </c>
      <c r="N316" s="55"/>
      <c r="O316" s="43"/>
      <c r="P316" s="33">
        <f t="shared" si="111"/>
        <v>0</v>
      </c>
      <c r="Q316" s="64">
        <f t="shared" si="112"/>
        <v>0</v>
      </c>
      <c r="R316" s="88"/>
    </row>
    <row r="317" spans="1:18" x14ac:dyDescent="0.3">
      <c r="A317" s="128" t="s">
        <v>198</v>
      </c>
      <c r="B317" s="115"/>
      <c r="C317" s="113" t="s">
        <v>218</v>
      </c>
      <c r="D317" s="36"/>
      <c r="E317" s="37">
        <v>0</v>
      </c>
      <c r="F317" s="38">
        <v>0</v>
      </c>
      <c r="G317" s="97">
        <v>20800</v>
      </c>
      <c r="H317" s="38">
        <v>0</v>
      </c>
      <c r="I317" s="38">
        <v>0</v>
      </c>
      <c r="J317" s="40">
        <f t="shared" si="109"/>
        <v>20800</v>
      </c>
      <c r="K317" s="44">
        <v>0</v>
      </c>
      <c r="L317" s="38">
        <v>0</v>
      </c>
      <c r="M317" s="40">
        <f t="shared" si="117"/>
        <v>0</v>
      </c>
      <c r="N317" s="44">
        <v>0</v>
      </c>
      <c r="O317" s="38">
        <v>0</v>
      </c>
      <c r="P317" s="39">
        <f t="shared" si="111"/>
        <v>0</v>
      </c>
      <c r="Q317" s="65">
        <f t="shared" si="112"/>
        <v>20800</v>
      </c>
      <c r="R317" s="88"/>
    </row>
    <row r="318" spans="1:18" x14ac:dyDescent="0.3">
      <c r="A318" s="128"/>
      <c r="B318" s="116"/>
      <c r="C318" s="114"/>
      <c r="D318" s="36"/>
      <c r="E318" s="42"/>
      <c r="F318" s="43"/>
      <c r="G318" s="98"/>
      <c r="H318" s="43"/>
      <c r="I318" s="43"/>
      <c r="J318" s="34">
        <f t="shared" si="109"/>
        <v>0</v>
      </c>
      <c r="K318" s="55"/>
      <c r="L318" s="43"/>
      <c r="M318" s="34">
        <f t="shared" si="117"/>
        <v>0</v>
      </c>
      <c r="N318" s="55"/>
      <c r="O318" s="43"/>
      <c r="P318" s="33">
        <f t="shared" si="111"/>
        <v>0</v>
      </c>
      <c r="Q318" s="64">
        <f t="shared" si="112"/>
        <v>0</v>
      </c>
      <c r="R318" s="88"/>
    </row>
    <row r="319" spans="1:18" x14ac:dyDescent="0.3">
      <c r="A319" s="128" t="s">
        <v>198</v>
      </c>
      <c r="B319" s="115"/>
      <c r="C319" s="113" t="s">
        <v>219</v>
      </c>
      <c r="D319" s="36"/>
      <c r="E319" s="37">
        <v>0</v>
      </c>
      <c r="F319" s="38">
        <v>0</v>
      </c>
      <c r="G319" s="97">
        <v>2000</v>
      </c>
      <c r="H319" s="38">
        <v>0</v>
      </c>
      <c r="I319" s="38">
        <v>0</v>
      </c>
      <c r="J319" s="40">
        <f t="shared" si="109"/>
        <v>2000</v>
      </c>
      <c r="K319" s="44">
        <v>0</v>
      </c>
      <c r="L319" s="38">
        <v>0</v>
      </c>
      <c r="M319" s="40">
        <f t="shared" si="117"/>
        <v>0</v>
      </c>
      <c r="N319" s="44">
        <v>0</v>
      </c>
      <c r="O319" s="38">
        <v>0</v>
      </c>
      <c r="P319" s="39">
        <f t="shared" si="111"/>
        <v>0</v>
      </c>
      <c r="Q319" s="65">
        <f t="shared" si="112"/>
        <v>2000</v>
      </c>
      <c r="R319" s="88"/>
    </row>
    <row r="320" spans="1:18" x14ac:dyDescent="0.3">
      <c r="A320" s="128"/>
      <c r="B320" s="116"/>
      <c r="C320" s="114"/>
      <c r="D320" s="36"/>
      <c r="E320" s="42"/>
      <c r="F320" s="43"/>
      <c r="G320" s="43"/>
      <c r="H320" s="43"/>
      <c r="I320" s="43"/>
      <c r="J320" s="34">
        <f t="shared" ref="J320:J348" si="121">SUM(E320:I320)</f>
        <v>0</v>
      </c>
      <c r="K320" s="55"/>
      <c r="L320" s="43"/>
      <c r="M320" s="34">
        <f t="shared" si="117"/>
        <v>0</v>
      </c>
      <c r="N320" s="55"/>
      <c r="O320" s="43"/>
      <c r="P320" s="33">
        <f t="shared" si="111"/>
        <v>0</v>
      </c>
      <c r="Q320" s="64">
        <f t="shared" si="112"/>
        <v>0</v>
      </c>
      <c r="R320" s="88"/>
    </row>
    <row r="321" spans="1:18" x14ac:dyDescent="0.3">
      <c r="A321" s="128" t="s">
        <v>198</v>
      </c>
      <c r="B321" s="129"/>
      <c r="C321" s="119" t="s">
        <v>220</v>
      </c>
      <c r="D321" s="36"/>
      <c r="E321" s="37">
        <f t="shared" ref="E321:I322" si="122">E323+E325+E327+E329+E331+E333+E335+E337+E339+E341+E343</f>
        <v>0</v>
      </c>
      <c r="F321" s="38">
        <f t="shared" si="122"/>
        <v>0</v>
      </c>
      <c r="G321" s="38">
        <f>G323+G325+G327+G329+G331+G333+G335+G337+G339+G341+G343</f>
        <v>64805</v>
      </c>
      <c r="H321" s="38">
        <f t="shared" ref="H321:I321" si="123">H323+H325+H327+H329+H331+H333+H335+H337+H339+H341+H343</f>
        <v>0</v>
      </c>
      <c r="I321" s="38">
        <f t="shared" si="123"/>
        <v>0</v>
      </c>
      <c r="J321" s="40">
        <f t="shared" si="121"/>
        <v>64805</v>
      </c>
      <c r="K321" s="44">
        <f t="shared" ref="K321:L322" si="124">K323+K325+K327+K329+K331+K333+K335+K337+K339+K341+K343</f>
        <v>0</v>
      </c>
      <c r="L321" s="38">
        <f t="shared" si="124"/>
        <v>0</v>
      </c>
      <c r="M321" s="40">
        <f t="shared" si="117"/>
        <v>0</v>
      </c>
      <c r="N321" s="44">
        <f t="shared" ref="N321:O322" si="125">N323+N325+N327+N329+N331+N333+N335+N337+N339+N341+N343</f>
        <v>0</v>
      </c>
      <c r="O321" s="38">
        <f t="shared" si="125"/>
        <v>0</v>
      </c>
      <c r="P321" s="39">
        <f t="shared" si="111"/>
        <v>0</v>
      </c>
      <c r="Q321" s="65">
        <f t="shared" si="112"/>
        <v>64805</v>
      </c>
      <c r="R321" s="88"/>
    </row>
    <row r="322" spans="1:18" x14ac:dyDescent="0.3">
      <c r="A322" s="128"/>
      <c r="B322" s="129"/>
      <c r="C322" s="119"/>
      <c r="D322" s="36"/>
      <c r="E322" s="31">
        <f t="shared" si="122"/>
        <v>0</v>
      </c>
      <c r="F322" s="32">
        <f t="shared" si="122"/>
        <v>0</v>
      </c>
      <c r="G322" s="32">
        <f t="shared" si="122"/>
        <v>0</v>
      </c>
      <c r="H322" s="32">
        <f t="shared" si="122"/>
        <v>0</v>
      </c>
      <c r="I322" s="32">
        <f t="shared" si="122"/>
        <v>0</v>
      </c>
      <c r="J322" s="34">
        <f t="shared" si="121"/>
        <v>0</v>
      </c>
      <c r="K322" s="57">
        <f t="shared" si="124"/>
        <v>0</v>
      </c>
      <c r="L322" s="32">
        <f t="shared" si="124"/>
        <v>0</v>
      </c>
      <c r="M322" s="34">
        <f t="shared" si="117"/>
        <v>0</v>
      </c>
      <c r="N322" s="57">
        <f t="shared" si="125"/>
        <v>0</v>
      </c>
      <c r="O322" s="32">
        <f t="shared" si="125"/>
        <v>0</v>
      </c>
      <c r="P322" s="33">
        <f t="shared" si="111"/>
        <v>0</v>
      </c>
      <c r="Q322" s="64">
        <f t="shared" si="112"/>
        <v>0</v>
      </c>
      <c r="R322" s="88"/>
    </row>
    <row r="323" spans="1:18" x14ac:dyDescent="0.3">
      <c r="A323" s="128"/>
      <c r="B323" s="129" t="s">
        <v>221</v>
      </c>
      <c r="C323" s="119" t="s">
        <v>222</v>
      </c>
      <c r="D323" s="36"/>
      <c r="E323" s="37">
        <v>0</v>
      </c>
      <c r="F323" s="38">
        <v>0</v>
      </c>
      <c r="G323" s="97">
        <v>2500</v>
      </c>
      <c r="H323" s="38">
        <v>0</v>
      </c>
      <c r="I323" s="38">
        <v>0</v>
      </c>
      <c r="J323" s="40">
        <f t="shared" si="121"/>
        <v>2500</v>
      </c>
      <c r="K323" s="44">
        <v>0</v>
      </c>
      <c r="L323" s="38">
        <v>0</v>
      </c>
      <c r="M323" s="40">
        <f t="shared" si="117"/>
        <v>0</v>
      </c>
      <c r="N323" s="44">
        <v>0</v>
      </c>
      <c r="O323" s="38">
        <v>0</v>
      </c>
      <c r="P323" s="39">
        <f t="shared" si="111"/>
        <v>0</v>
      </c>
      <c r="Q323" s="65">
        <f t="shared" si="112"/>
        <v>2500</v>
      </c>
      <c r="R323" s="88"/>
    </row>
    <row r="324" spans="1:18" x14ac:dyDescent="0.3">
      <c r="A324" s="128"/>
      <c r="B324" s="129"/>
      <c r="C324" s="119"/>
      <c r="D324" s="36"/>
      <c r="E324" s="42"/>
      <c r="F324" s="43"/>
      <c r="G324" s="98"/>
      <c r="H324" s="43"/>
      <c r="I324" s="43"/>
      <c r="J324" s="34">
        <f t="shared" si="121"/>
        <v>0</v>
      </c>
      <c r="K324" s="55"/>
      <c r="L324" s="43"/>
      <c r="M324" s="34">
        <f t="shared" si="117"/>
        <v>0</v>
      </c>
      <c r="N324" s="55"/>
      <c r="O324" s="43"/>
      <c r="P324" s="33">
        <f t="shared" si="111"/>
        <v>0</v>
      </c>
      <c r="Q324" s="64">
        <f t="shared" si="112"/>
        <v>0</v>
      </c>
      <c r="R324" s="88"/>
    </row>
    <row r="325" spans="1:18" x14ac:dyDescent="0.3">
      <c r="A325" s="128"/>
      <c r="B325" s="129" t="s">
        <v>223</v>
      </c>
      <c r="C325" s="119" t="s">
        <v>224</v>
      </c>
      <c r="D325" s="36"/>
      <c r="E325" s="37">
        <v>0</v>
      </c>
      <c r="F325" s="38">
        <v>0</v>
      </c>
      <c r="G325" s="97">
        <v>6500</v>
      </c>
      <c r="H325" s="38">
        <v>0</v>
      </c>
      <c r="I325" s="38">
        <v>0</v>
      </c>
      <c r="J325" s="40">
        <f t="shared" si="121"/>
        <v>6500</v>
      </c>
      <c r="K325" s="44">
        <v>0</v>
      </c>
      <c r="L325" s="38">
        <v>0</v>
      </c>
      <c r="M325" s="40">
        <f t="shared" si="117"/>
        <v>0</v>
      </c>
      <c r="N325" s="44">
        <v>0</v>
      </c>
      <c r="O325" s="38">
        <v>0</v>
      </c>
      <c r="P325" s="39">
        <f t="shared" si="111"/>
        <v>0</v>
      </c>
      <c r="Q325" s="65">
        <f t="shared" si="112"/>
        <v>6500</v>
      </c>
      <c r="R325" s="88"/>
    </row>
    <row r="326" spans="1:18" x14ac:dyDescent="0.3">
      <c r="A326" s="128"/>
      <c r="B326" s="129"/>
      <c r="C326" s="119"/>
      <c r="D326" s="36"/>
      <c r="E326" s="42"/>
      <c r="F326" s="43"/>
      <c r="G326" s="98"/>
      <c r="H326" s="43"/>
      <c r="I326" s="43"/>
      <c r="J326" s="34">
        <f t="shared" si="121"/>
        <v>0</v>
      </c>
      <c r="K326" s="55"/>
      <c r="L326" s="43"/>
      <c r="M326" s="34">
        <f t="shared" si="117"/>
        <v>0</v>
      </c>
      <c r="N326" s="55"/>
      <c r="O326" s="43"/>
      <c r="P326" s="33">
        <f t="shared" si="111"/>
        <v>0</v>
      </c>
      <c r="Q326" s="64">
        <f t="shared" si="112"/>
        <v>0</v>
      </c>
      <c r="R326" s="88"/>
    </row>
    <row r="327" spans="1:18" x14ac:dyDescent="0.3">
      <c r="A327" s="128"/>
      <c r="B327" s="129" t="s">
        <v>225</v>
      </c>
      <c r="C327" s="119" t="s">
        <v>226</v>
      </c>
      <c r="D327" s="36"/>
      <c r="E327" s="37">
        <v>0</v>
      </c>
      <c r="F327" s="38">
        <v>0</v>
      </c>
      <c r="G327" s="97">
        <v>5000</v>
      </c>
      <c r="H327" s="38">
        <v>0</v>
      </c>
      <c r="I327" s="38">
        <v>0</v>
      </c>
      <c r="J327" s="40">
        <f t="shared" si="121"/>
        <v>5000</v>
      </c>
      <c r="K327" s="44">
        <v>0</v>
      </c>
      <c r="L327" s="38">
        <v>0</v>
      </c>
      <c r="M327" s="40">
        <f t="shared" si="117"/>
        <v>0</v>
      </c>
      <c r="N327" s="44">
        <v>0</v>
      </c>
      <c r="O327" s="38">
        <v>0</v>
      </c>
      <c r="P327" s="39">
        <f t="shared" si="111"/>
        <v>0</v>
      </c>
      <c r="Q327" s="65">
        <f t="shared" si="112"/>
        <v>5000</v>
      </c>
      <c r="R327" s="88"/>
    </row>
    <row r="328" spans="1:18" x14ac:dyDescent="0.3">
      <c r="A328" s="128"/>
      <c r="B328" s="129"/>
      <c r="C328" s="119"/>
      <c r="D328" s="36"/>
      <c r="E328" s="42"/>
      <c r="F328" s="43"/>
      <c r="G328" s="98"/>
      <c r="H328" s="43"/>
      <c r="I328" s="43"/>
      <c r="J328" s="34">
        <f t="shared" si="121"/>
        <v>0</v>
      </c>
      <c r="K328" s="55"/>
      <c r="L328" s="43"/>
      <c r="M328" s="34">
        <f t="shared" si="117"/>
        <v>0</v>
      </c>
      <c r="N328" s="55"/>
      <c r="O328" s="43"/>
      <c r="P328" s="33">
        <f t="shared" si="111"/>
        <v>0</v>
      </c>
      <c r="Q328" s="64">
        <f t="shared" si="112"/>
        <v>0</v>
      </c>
      <c r="R328" s="88"/>
    </row>
    <row r="329" spans="1:18" x14ac:dyDescent="0.3">
      <c r="A329" s="128"/>
      <c r="B329" s="129" t="s">
        <v>227</v>
      </c>
      <c r="C329" s="119" t="s">
        <v>228</v>
      </c>
      <c r="D329" s="36"/>
      <c r="E329" s="37">
        <v>0</v>
      </c>
      <c r="F329" s="38">
        <v>0</v>
      </c>
      <c r="G329" s="97">
        <v>510</v>
      </c>
      <c r="H329" s="38">
        <v>0</v>
      </c>
      <c r="I329" s="38">
        <v>0</v>
      </c>
      <c r="J329" s="40">
        <f t="shared" si="121"/>
        <v>510</v>
      </c>
      <c r="K329" s="44">
        <v>0</v>
      </c>
      <c r="L329" s="38">
        <v>0</v>
      </c>
      <c r="M329" s="40">
        <f t="shared" si="117"/>
        <v>0</v>
      </c>
      <c r="N329" s="44">
        <v>0</v>
      </c>
      <c r="O329" s="38">
        <v>0</v>
      </c>
      <c r="P329" s="39">
        <f t="shared" si="111"/>
        <v>0</v>
      </c>
      <c r="Q329" s="65">
        <f t="shared" si="112"/>
        <v>510</v>
      </c>
      <c r="R329" s="88"/>
    </row>
    <row r="330" spans="1:18" x14ac:dyDescent="0.3">
      <c r="A330" s="128"/>
      <c r="B330" s="129"/>
      <c r="C330" s="119"/>
      <c r="D330" s="36"/>
      <c r="E330" s="42"/>
      <c r="F330" s="43"/>
      <c r="G330" s="98"/>
      <c r="H330" s="43"/>
      <c r="I330" s="43"/>
      <c r="J330" s="34">
        <f t="shared" si="121"/>
        <v>0</v>
      </c>
      <c r="K330" s="55"/>
      <c r="L330" s="43"/>
      <c r="M330" s="34">
        <f t="shared" si="117"/>
        <v>0</v>
      </c>
      <c r="N330" s="55"/>
      <c r="O330" s="43"/>
      <c r="P330" s="33">
        <f t="shared" si="111"/>
        <v>0</v>
      </c>
      <c r="Q330" s="64">
        <f t="shared" si="112"/>
        <v>0</v>
      </c>
      <c r="R330" s="88"/>
    </row>
    <row r="331" spans="1:18" x14ac:dyDescent="0.3">
      <c r="A331" s="128"/>
      <c r="B331" s="129" t="s">
        <v>229</v>
      </c>
      <c r="C331" s="119" t="s">
        <v>230</v>
      </c>
      <c r="D331" s="36"/>
      <c r="E331" s="37">
        <v>0</v>
      </c>
      <c r="F331" s="38">
        <v>0</v>
      </c>
      <c r="G331" s="97">
        <v>3000</v>
      </c>
      <c r="H331" s="38">
        <v>0</v>
      </c>
      <c r="I331" s="38">
        <v>0</v>
      </c>
      <c r="J331" s="40">
        <f t="shared" si="121"/>
        <v>3000</v>
      </c>
      <c r="K331" s="44">
        <v>0</v>
      </c>
      <c r="L331" s="38">
        <v>0</v>
      </c>
      <c r="M331" s="40">
        <f t="shared" si="117"/>
        <v>0</v>
      </c>
      <c r="N331" s="44">
        <v>0</v>
      </c>
      <c r="O331" s="38">
        <v>0</v>
      </c>
      <c r="P331" s="39">
        <f t="shared" si="111"/>
        <v>0</v>
      </c>
      <c r="Q331" s="65">
        <f t="shared" si="112"/>
        <v>3000</v>
      </c>
      <c r="R331" s="88"/>
    </row>
    <row r="332" spans="1:18" x14ac:dyDescent="0.3">
      <c r="A332" s="128"/>
      <c r="B332" s="129"/>
      <c r="C332" s="119"/>
      <c r="D332" s="36"/>
      <c r="E332" s="42"/>
      <c r="F332" s="43"/>
      <c r="G332" s="98"/>
      <c r="H332" s="43"/>
      <c r="I332" s="43"/>
      <c r="J332" s="34">
        <f t="shared" si="121"/>
        <v>0</v>
      </c>
      <c r="K332" s="55"/>
      <c r="L332" s="43"/>
      <c r="M332" s="34">
        <f t="shared" si="117"/>
        <v>0</v>
      </c>
      <c r="N332" s="55"/>
      <c r="O332" s="43"/>
      <c r="P332" s="33">
        <f t="shared" si="111"/>
        <v>0</v>
      </c>
      <c r="Q332" s="64">
        <f t="shared" si="112"/>
        <v>0</v>
      </c>
      <c r="R332" s="88"/>
    </row>
    <row r="333" spans="1:18" x14ac:dyDescent="0.3">
      <c r="A333" s="128"/>
      <c r="B333" s="129" t="s">
        <v>231</v>
      </c>
      <c r="C333" s="119" t="s">
        <v>232</v>
      </c>
      <c r="D333" s="36"/>
      <c r="E333" s="37">
        <v>0</v>
      </c>
      <c r="F333" s="38">
        <v>0</v>
      </c>
      <c r="G333" s="97">
        <v>15700</v>
      </c>
      <c r="H333" s="38">
        <v>0</v>
      </c>
      <c r="I333" s="38">
        <v>0</v>
      </c>
      <c r="J333" s="40">
        <f t="shared" si="121"/>
        <v>15700</v>
      </c>
      <c r="K333" s="44">
        <v>0</v>
      </c>
      <c r="L333" s="38">
        <v>0</v>
      </c>
      <c r="M333" s="40">
        <f t="shared" si="117"/>
        <v>0</v>
      </c>
      <c r="N333" s="44">
        <v>0</v>
      </c>
      <c r="O333" s="38">
        <v>0</v>
      </c>
      <c r="P333" s="39">
        <f t="shared" si="111"/>
        <v>0</v>
      </c>
      <c r="Q333" s="65">
        <f t="shared" si="112"/>
        <v>15700</v>
      </c>
      <c r="R333" s="88"/>
    </row>
    <row r="334" spans="1:18" x14ac:dyDescent="0.3">
      <c r="A334" s="128"/>
      <c r="B334" s="129"/>
      <c r="C334" s="119"/>
      <c r="D334" s="36"/>
      <c r="E334" s="42"/>
      <c r="F334" s="43"/>
      <c r="G334" s="98"/>
      <c r="H334" s="43"/>
      <c r="I334" s="43"/>
      <c r="J334" s="34">
        <f t="shared" si="121"/>
        <v>0</v>
      </c>
      <c r="K334" s="55"/>
      <c r="L334" s="43"/>
      <c r="M334" s="34">
        <f t="shared" si="117"/>
        <v>0</v>
      </c>
      <c r="N334" s="55"/>
      <c r="O334" s="43"/>
      <c r="P334" s="33">
        <f t="shared" si="111"/>
        <v>0</v>
      </c>
      <c r="Q334" s="64">
        <f t="shared" si="112"/>
        <v>0</v>
      </c>
      <c r="R334" s="88"/>
    </row>
    <row r="335" spans="1:18" x14ac:dyDescent="0.3">
      <c r="A335" s="128"/>
      <c r="B335" s="129" t="s">
        <v>233</v>
      </c>
      <c r="C335" s="119" t="s">
        <v>234</v>
      </c>
      <c r="D335" s="36"/>
      <c r="E335" s="37">
        <v>0</v>
      </c>
      <c r="F335" s="38">
        <v>0</v>
      </c>
      <c r="G335" s="97">
        <v>13000</v>
      </c>
      <c r="H335" s="38">
        <v>0</v>
      </c>
      <c r="I335" s="38">
        <v>0</v>
      </c>
      <c r="J335" s="40">
        <f t="shared" si="121"/>
        <v>13000</v>
      </c>
      <c r="K335" s="44">
        <v>0</v>
      </c>
      <c r="L335" s="38">
        <v>0</v>
      </c>
      <c r="M335" s="40">
        <f t="shared" si="117"/>
        <v>0</v>
      </c>
      <c r="N335" s="44">
        <v>0</v>
      </c>
      <c r="O335" s="38">
        <v>0</v>
      </c>
      <c r="P335" s="39">
        <f t="shared" si="111"/>
        <v>0</v>
      </c>
      <c r="Q335" s="65">
        <f t="shared" si="112"/>
        <v>13000</v>
      </c>
      <c r="R335" s="88"/>
    </row>
    <row r="336" spans="1:18" x14ac:dyDescent="0.3">
      <c r="A336" s="128"/>
      <c r="B336" s="129"/>
      <c r="C336" s="119"/>
      <c r="D336" s="36"/>
      <c r="E336" s="42"/>
      <c r="F336" s="43"/>
      <c r="G336" s="98"/>
      <c r="H336" s="43"/>
      <c r="I336" s="43"/>
      <c r="J336" s="34">
        <f t="shared" si="121"/>
        <v>0</v>
      </c>
      <c r="K336" s="55"/>
      <c r="L336" s="43"/>
      <c r="M336" s="34">
        <f t="shared" si="117"/>
        <v>0</v>
      </c>
      <c r="N336" s="55"/>
      <c r="O336" s="43"/>
      <c r="P336" s="33">
        <f t="shared" si="111"/>
        <v>0</v>
      </c>
      <c r="Q336" s="64">
        <f t="shared" si="112"/>
        <v>0</v>
      </c>
      <c r="R336" s="88"/>
    </row>
    <row r="337" spans="1:18" x14ac:dyDescent="0.3">
      <c r="A337" s="128"/>
      <c r="B337" s="129" t="s">
        <v>235</v>
      </c>
      <c r="C337" s="119" t="s">
        <v>236</v>
      </c>
      <c r="D337" s="36"/>
      <c r="E337" s="37">
        <v>0</v>
      </c>
      <c r="F337" s="38">
        <v>0</v>
      </c>
      <c r="G337" s="97">
        <v>3395</v>
      </c>
      <c r="H337" s="38">
        <v>0</v>
      </c>
      <c r="I337" s="38">
        <v>0</v>
      </c>
      <c r="J337" s="40">
        <f t="shared" si="121"/>
        <v>3395</v>
      </c>
      <c r="K337" s="44">
        <v>0</v>
      </c>
      <c r="L337" s="38">
        <v>0</v>
      </c>
      <c r="M337" s="40">
        <f t="shared" si="117"/>
        <v>0</v>
      </c>
      <c r="N337" s="44">
        <v>0</v>
      </c>
      <c r="O337" s="38">
        <v>0</v>
      </c>
      <c r="P337" s="39">
        <f t="shared" si="111"/>
        <v>0</v>
      </c>
      <c r="Q337" s="65">
        <f t="shared" si="112"/>
        <v>3395</v>
      </c>
      <c r="R337" s="88"/>
    </row>
    <row r="338" spans="1:18" x14ac:dyDescent="0.3">
      <c r="A338" s="128"/>
      <c r="B338" s="129"/>
      <c r="C338" s="119"/>
      <c r="D338" s="36"/>
      <c r="E338" s="42"/>
      <c r="F338" s="43"/>
      <c r="G338" s="98"/>
      <c r="H338" s="43"/>
      <c r="I338" s="43"/>
      <c r="J338" s="34">
        <f t="shared" si="121"/>
        <v>0</v>
      </c>
      <c r="K338" s="55"/>
      <c r="L338" s="43"/>
      <c r="M338" s="34">
        <f t="shared" si="117"/>
        <v>0</v>
      </c>
      <c r="N338" s="55"/>
      <c r="O338" s="43"/>
      <c r="P338" s="33">
        <f t="shared" si="111"/>
        <v>0</v>
      </c>
      <c r="Q338" s="64">
        <f t="shared" si="112"/>
        <v>0</v>
      </c>
      <c r="R338" s="88"/>
    </row>
    <row r="339" spans="1:18" x14ac:dyDescent="0.3">
      <c r="A339" s="128"/>
      <c r="B339" s="129" t="s">
        <v>237</v>
      </c>
      <c r="C339" s="119" t="s">
        <v>238</v>
      </c>
      <c r="D339" s="36"/>
      <c r="E339" s="37">
        <v>0</v>
      </c>
      <c r="F339" s="38">
        <v>0</v>
      </c>
      <c r="G339" s="97">
        <v>14000</v>
      </c>
      <c r="H339" s="38">
        <v>0</v>
      </c>
      <c r="I339" s="38">
        <v>0</v>
      </c>
      <c r="J339" s="40">
        <f t="shared" si="121"/>
        <v>14000</v>
      </c>
      <c r="K339" s="44">
        <v>0</v>
      </c>
      <c r="L339" s="38">
        <v>0</v>
      </c>
      <c r="M339" s="40">
        <f t="shared" si="117"/>
        <v>0</v>
      </c>
      <c r="N339" s="44">
        <v>0</v>
      </c>
      <c r="O339" s="38">
        <v>0</v>
      </c>
      <c r="P339" s="39">
        <f t="shared" si="111"/>
        <v>0</v>
      </c>
      <c r="Q339" s="65">
        <f t="shared" si="112"/>
        <v>14000</v>
      </c>
      <c r="R339" s="88"/>
    </row>
    <row r="340" spans="1:18" x14ac:dyDescent="0.3">
      <c r="A340" s="128"/>
      <c r="B340" s="129"/>
      <c r="C340" s="119"/>
      <c r="D340" s="36"/>
      <c r="E340" s="42"/>
      <c r="F340" s="43"/>
      <c r="G340" s="98"/>
      <c r="H340" s="43"/>
      <c r="I340" s="43"/>
      <c r="J340" s="34">
        <f t="shared" si="121"/>
        <v>0</v>
      </c>
      <c r="K340" s="55"/>
      <c r="L340" s="43"/>
      <c r="M340" s="34">
        <f t="shared" si="117"/>
        <v>0</v>
      </c>
      <c r="N340" s="55"/>
      <c r="O340" s="43"/>
      <c r="P340" s="33">
        <f t="shared" si="111"/>
        <v>0</v>
      </c>
      <c r="Q340" s="64">
        <f t="shared" si="112"/>
        <v>0</v>
      </c>
      <c r="R340" s="88"/>
    </row>
    <row r="341" spans="1:18" hidden="1" x14ac:dyDescent="0.3">
      <c r="A341" s="128"/>
      <c r="B341" s="129" t="s">
        <v>239</v>
      </c>
      <c r="C341" s="119" t="s">
        <v>240</v>
      </c>
      <c r="D341" s="36"/>
      <c r="E341" s="37">
        <v>0</v>
      </c>
      <c r="F341" s="38">
        <v>0</v>
      </c>
      <c r="G341" s="97">
        <v>0</v>
      </c>
      <c r="H341" s="38">
        <v>0</v>
      </c>
      <c r="I341" s="38">
        <v>0</v>
      </c>
      <c r="J341" s="40">
        <f t="shared" si="121"/>
        <v>0</v>
      </c>
      <c r="K341" s="44">
        <v>0</v>
      </c>
      <c r="L341" s="38">
        <v>0</v>
      </c>
      <c r="M341" s="40">
        <f t="shared" si="117"/>
        <v>0</v>
      </c>
      <c r="N341" s="44">
        <v>0</v>
      </c>
      <c r="O341" s="38">
        <v>0</v>
      </c>
      <c r="P341" s="39">
        <f t="shared" si="111"/>
        <v>0</v>
      </c>
      <c r="Q341" s="65">
        <f t="shared" si="112"/>
        <v>0</v>
      </c>
      <c r="R341" s="88"/>
    </row>
    <row r="342" spans="1:18" hidden="1" x14ac:dyDescent="0.3">
      <c r="A342" s="128"/>
      <c r="B342" s="129"/>
      <c r="C342" s="119"/>
      <c r="D342" s="36"/>
      <c r="E342" s="42"/>
      <c r="F342" s="43"/>
      <c r="G342" s="98"/>
      <c r="H342" s="43"/>
      <c r="I342" s="43"/>
      <c r="J342" s="34">
        <f t="shared" si="121"/>
        <v>0</v>
      </c>
      <c r="K342" s="55"/>
      <c r="L342" s="43"/>
      <c r="M342" s="34">
        <f t="shared" si="117"/>
        <v>0</v>
      </c>
      <c r="N342" s="55"/>
      <c r="O342" s="43"/>
      <c r="P342" s="33">
        <f t="shared" si="111"/>
        <v>0</v>
      </c>
      <c r="Q342" s="64">
        <f t="shared" si="112"/>
        <v>0</v>
      </c>
      <c r="R342" s="88"/>
    </row>
    <row r="343" spans="1:18" x14ac:dyDescent="0.3">
      <c r="A343" s="128"/>
      <c r="B343" s="129" t="s">
        <v>241</v>
      </c>
      <c r="C343" s="119" t="s">
        <v>242</v>
      </c>
      <c r="D343" s="36"/>
      <c r="E343" s="37">
        <v>0</v>
      </c>
      <c r="F343" s="38">
        <v>0</v>
      </c>
      <c r="G343" s="97">
        <v>1200</v>
      </c>
      <c r="H343" s="38">
        <v>0</v>
      </c>
      <c r="I343" s="38">
        <v>0</v>
      </c>
      <c r="J343" s="40">
        <f t="shared" si="121"/>
        <v>1200</v>
      </c>
      <c r="K343" s="44">
        <v>0</v>
      </c>
      <c r="L343" s="38">
        <v>0</v>
      </c>
      <c r="M343" s="40">
        <f t="shared" si="117"/>
        <v>0</v>
      </c>
      <c r="N343" s="44">
        <v>0</v>
      </c>
      <c r="O343" s="38">
        <v>0</v>
      </c>
      <c r="P343" s="39">
        <f t="shared" si="111"/>
        <v>0</v>
      </c>
      <c r="Q343" s="65">
        <f t="shared" si="112"/>
        <v>1200</v>
      </c>
      <c r="R343" s="88"/>
    </row>
    <row r="344" spans="1:18" x14ac:dyDescent="0.3">
      <c r="A344" s="128"/>
      <c r="B344" s="129"/>
      <c r="C344" s="119"/>
      <c r="D344" s="36"/>
      <c r="E344" s="42"/>
      <c r="F344" s="43"/>
      <c r="G344" s="43"/>
      <c r="H344" s="43"/>
      <c r="I344" s="43"/>
      <c r="J344" s="34">
        <f t="shared" si="121"/>
        <v>0</v>
      </c>
      <c r="K344" s="55"/>
      <c r="L344" s="43"/>
      <c r="M344" s="34">
        <f t="shared" si="117"/>
        <v>0</v>
      </c>
      <c r="N344" s="55"/>
      <c r="O344" s="43"/>
      <c r="P344" s="33">
        <f t="shared" si="111"/>
        <v>0</v>
      </c>
      <c r="Q344" s="64">
        <f t="shared" si="112"/>
        <v>0</v>
      </c>
      <c r="R344" s="88"/>
    </row>
    <row r="345" spans="1:18" x14ac:dyDescent="0.3">
      <c r="A345" s="128" t="s">
        <v>198</v>
      </c>
      <c r="B345" s="129"/>
      <c r="C345" s="119" t="s">
        <v>243</v>
      </c>
      <c r="D345" s="36"/>
      <c r="E345" s="37">
        <v>0</v>
      </c>
      <c r="F345" s="38">
        <v>0</v>
      </c>
      <c r="G345" s="38">
        <v>0</v>
      </c>
      <c r="H345" s="38">
        <v>10152</v>
      </c>
      <c r="I345" s="38">
        <v>0</v>
      </c>
      <c r="J345" s="40">
        <f t="shared" si="121"/>
        <v>10152</v>
      </c>
      <c r="K345" s="44">
        <v>0</v>
      </c>
      <c r="L345" s="38">
        <v>0</v>
      </c>
      <c r="M345" s="40">
        <f t="shared" si="117"/>
        <v>0</v>
      </c>
      <c r="N345" s="44">
        <v>0</v>
      </c>
      <c r="O345" s="38">
        <v>0</v>
      </c>
      <c r="P345" s="39">
        <f t="shared" si="111"/>
        <v>0</v>
      </c>
      <c r="Q345" s="65">
        <f t="shared" si="112"/>
        <v>10152</v>
      </c>
      <c r="R345" s="88"/>
    </row>
    <row r="346" spans="1:18" x14ac:dyDescent="0.3">
      <c r="A346" s="128"/>
      <c r="B346" s="129"/>
      <c r="C346" s="119"/>
      <c r="D346" s="36"/>
      <c r="E346" s="42"/>
      <c r="F346" s="43"/>
      <c r="G346" s="43"/>
      <c r="H346" s="43"/>
      <c r="I346" s="43"/>
      <c r="J346" s="34">
        <f t="shared" si="121"/>
        <v>0</v>
      </c>
      <c r="K346" s="55"/>
      <c r="L346" s="43"/>
      <c r="M346" s="34">
        <f t="shared" si="117"/>
        <v>0</v>
      </c>
      <c r="N346" s="55"/>
      <c r="O346" s="43"/>
      <c r="P346" s="33">
        <f t="shared" si="111"/>
        <v>0</v>
      </c>
      <c r="Q346" s="64">
        <f t="shared" si="112"/>
        <v>0</v>
      </c>
      <c r="R346" s="88"/>
    </row>
    <row r="347" spans="1:18" x14ac:dyDescent="0.3">
      <c r="A347" s="128" t="s">
        <v>198</v>
      </c>
      <c r="B347" s="129"/>
      <c r="C347" s="119" t="s">
        <v>268</v>
      </c>
      <c r="D347" s="36"/>
      <c r="E347" s="37">
        <v>0</v>
      </c>
      <c r="F347" s="38">
        <v>0</v>
      </c>
      <c r="G347" s="38">
        <v>0</v>
      </c>
      <c r="H347" s="38">
        <v>989</v>
      </c>
      <c r="I347" s="38">
        <v>0</v>
      </c>
      <c r="J347" s="40">
        <f t="shared" si="121"/>
        <v>989</v>
      </c>
      <c r="K347" s="44">
        <v>0</v>
      </c>
      <c r="L347" s="38">
        <v>0</v>
      </c>
      <c r="M347" s="40">
        <f t="shared" si="117"/>
        <v>0</v>
      </c>
      <c r="N347" s="44">
        <v>0</v>
      </c>
      <c r="O347" s="38">
        <v>0</v>
      </c>
      <c r="P347" s="39">
        <f t="shared" si="111"/>
        <v>0</v>
      </c>
      <c r="Q347" s="65">
        <f t="shared" si="112"/>
        <v>989</v>
      </c>
      <c r="R347" s="88"/>
    </row>
    <row r="348" spans="1:18" x14ac:dyDescent="0.3">
      <c r="A348" s="128"/>
      <c r="B348" s="129"/>
      <c r="C348" s="119"/>
      <c r="D348" s="36"/>
      <c r="E348" s="42"/>
      <c r="F348" s="43"/>
      <c r="G348" s="43"/>
      <c r="H348" s="43"/>
      <c r="I348" s="43"/>
      <c r="J348" s="34">
        <f t="shared" si="121"/>
        <v>0</v>
      </c>
      <c r="K348" s="55"/>
      <c r="L348" s="43"/>
      <c r="M348" s="34">
        <f t="shared" si="117"/>
        <v>0</v>
      </c>
      <c r="N348" s="55"/>
      <c r="O348" s="43"/>
      <c r="P348" s="33">
        <f t="shared" si="111"/>
        <v>0</v>
      </c>
      <c r="Q348" s="64">
        <f t="shared" si="112"/>
        <v>0</v>
      </c>
      <c r="R348" s="88"/>
    </row>
    <row r="349" spans="1:18" hidden="1" x14ac:dyDescent="0.3">
      <c r="A349" s="128" t="s">
        <v>198</v>
      </c>
      <c r="B349" s="129"/>
      <c r="C349" s="119" t="s">
        <v>197</v>
      </c>
      <c r="D349" s="36" t="s">
        <v>112</v>
      </c>
      <c r="E349" s="37">
        <v>0</v>
      </c>
      <c r="F349" s="38">
        <v>0</v>
      </c>
      <c r="G349" s="38">
        <v>0</v>
      </c>
      <c r="H349" s="38">
        <v>0</v>
      </c>
      <c r="I349" s="38">
        <v>0</v>
      </c>
      <c r="J349" s="40">
        <f t="shared" ref="J349" si="126">SUM(E349:I349)</f>
        <v>0</v>
      </c>
      <c r="K349" s="44">
        <v>0</v>
      </c>
      <c r="L349" s="38">
        <v>0</v>
      </c>
      <c r="M349" s="40">
        <f t="shared" ref="M349" si="127">SUM(K349:L349)</f>
        <v>0</v>
      </c>
      <c r="N349" s="44">
        <v>0</v>
      </c>
      <c r="O349" s="38">
        <v>0</v>
      </c>
      <c r="P349" s="39">
        <f t="shared" ref="P349" si="128">SUM(N349:O349)</f>
        <v>0</v>
      </c>
      <c r="Q349" s="65">
        <f t="shared" si="112"/>
        <v>0</v>
      </c>
      <c r="R349" s="88"/>
    </row>
    <row r="350" spans="1:18" ht="14.4" hidden="1" thickBot="1" x14ac:dyDescent="0.35">
      <c r="A350" s="133"/>
      <c r="B350" s="134"/>
      <c r="C350" s="135"/>
      <c r="D350" s="66"/>
      <c r="E350" s="51"/>
      <c r="F350" s="45"/>
      <c r="G350" s="45"/>
      <c r="H350" s="45"/>
      <c r="I350" s="45"/>
      <c r="J350" s="24">
        <f>SUM(E350:I350)</f>
        <v>0</v>
      </c>
      <c r="K350" s="56"/>
      <c r="L350" s="45"/>
      <c r="M350" s="24">
        <f>SUM(K350:L350)</f>
        <v>0</v>
      </c>
      <c r="N350" s="56"/>
      <c r="O350" s="45"/>
      <c r="P350" s="23">
        <f>SUM(N350:O350)</f>
        <v>0</v>
      </c>
      <c r="Q350" s="62">
        <f t="shared" si="112"/>
        <v>0</v>
      </c>
      <c r="R350" s="88"/>
    </row>
  </sheetData>
  <mergeCells count="555"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D289:D290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R280:R281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A268:B269"/>
    <mergeCell ref="D268:D269"/>
    <mergeCell ref="D270:D271"/>
    <mergeCell ref="R274:R275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68:C269"/>
    <mergeCell ref="A270:A271"/>
    <mergeCell ref="B270:B271"/>
    <mergeCell ref="C270:C271"/>
    <mergeCell ref="A272:A273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D243:D244"/>
    <mergeCell ref="R251:R252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C243:C244"/>
    <mergeCell ref="D228:D229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D189:D190"/>
    <mergeCell ref="R189:R190"/>
    <mergeCell ref="A191:A192"/>
    <mergeCell ref="B191:B192"/>
    <mergeCell ref="C191:C192"/>
    <mergeCell ref="D191:D192"/>
    <mergeCell ref="A194:B195"/>
    <mergeCell ref="D194:D195"/>
    <mergeCell ref="R206:R207"/>
    <mergeCell ref="C206:C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194:C195"/>
    <mergeCell ref="A196:A197"/>
    <mergeCell ref="R16:R17"/>
    <mergeCell ref="R49:R50"/>
    <mergeCell ref="R66:R67"/>
    <mergeCell ref="R78:R79"/>
    <mergeCell ref="R89:R90"/>
    <mergeCell ref="R118:R119"/>
    <mergeCell ref="R126:R127"/>
    <mergeCell ref="R150:R151"/>
    <mergeCell ref="R161:R162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C245:C246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C289:C290"/>
    <mergeCell ref="A289:B290"/>
    <mergeCell ref="A280:A281"/>
    <mergeCell ref="B280:B281"/>
    <mergeCell ref="C280:C281"/>
    <mergeCell ref="A243:B244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A236:A237"/>
    <mergeCell ref="B236:B237"/>
    <mergeCell ref="C236:C237"/>
    <mergeCell ref="A238:A239"/>
    <mergeCell ref="B238:B239"/>
    <mergeCell ref="C238:C239"/>
    <mergeCell ref="A240:A241"/>
    <mergeCell ref="B240:B241"/>
    <mergeCell ref="C240:C241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B196:B197"/>
    <mergeCell ref="C196:C197"/>
    <mergeCell ref="A189:A190"/>
    <mergeCell ref="B189:B190"/>
    <mergeCell ref="C189:C190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D8:D9"/>
    <mergeCell ref="D36:D37"/>
    <mergeCell ref="D116:D117"/>
    <mergeCell ref="D22:D23"/>
    <mergeCell ref="D39:D40"/>
    <mergeCell ref="D28:D29"/>
    <mergeCell ref="C218:C219"/>
    <mergeCell ref="A8:A9"/>
    <mergeCell ref="B8:B9"/>
    <mergeCell ref="C8:C9"/>
    <mergeCell ref="A10:A11"/>
    <mergeCell ref="A12:A13"/>
    <mergeCell ref="B12:B13"/>
    <mergeCell ref="C12:C13"/>
    <mergeCell ref="A14:A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0"/>
  <sheetViews>
    <sheetView workbookViewId="0">
      <pane xSplit="4" ySplit="5" topLeftCell="E88" activePane="bottomRight" state="frozen"/>
      <selection pane="topRight" activeCell="E1" sqref="E1"/>
      <selection pane="bottomLeft" activeCell="A6" sqref="A6"/>
      <selection pane="bottomRigh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9" t="s">
        <v>302</v>
      </c>
      <c r="B1" s="149"/>
      <c r="C1" s="149"/>
      <c r="D1" s="150"/>
      <c r="E1" s="153" t="s">
        <v>0</v>
      </c>
      <c r="F1" s="154"/>
      <c r="G1" s="154"/>
      <c r="H1" s="154"/>
      <c r="I1" s="154"/>
      <c r="J1" s="154"/>
      <c r="K1" s="154" t="s">
        <v>1</v>
      </c>
      <c r="L1" s="154"/>
      <c r="M1" s="154"/>
      <c r="N1" s="154" t="s">
        <v>2</v>
      </c>
      <c r="O1" s="154"/>
      <c r="P1" s="154"/>
      <c r="Q1" s="139" t="s">
        <v>3</v>
      </c>
      <c r="R1" s="106"/>
    </row>
    <row r="2" spans="1:20" s="1" customFormat="1" ht="14.4" x14ac:dyDescent="0.3">
      <c r="A2" s="149"/>
      <c r="B2" s="149"/>
      <c r="C2" s="149"/>
      <c r="D2" s="150"/>
      <c r="E2" s="141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40"/>
      <c r="R2" s="106"/>
    </row>
    <row r="3" spans="1:20" s="1" customFormat="1" ht="15" thickBot="1" x14ac:dyDescent="0.35">
      <c r="A3" s="151"/>
      <c r="B3" s="151"/>
      <c r="C3" s="151"/>
      <c r="D3" s="152"/>
      <c r="E3" s="142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6"/>
    </row>
    <row r="4" spans="1:20" ht="14.4" x14ac:dyDescent="0.3">
      <c r="A4" s="145" t="s">
        <v>303</v>
      </c>
      <c r="B4" s="146"/>
      <c r="C4" s="124" t="s">
        <v>6</v>
      </c>
      <c r="D4" s="3" t="s">
        <v>7</v>
      </c>
      <c r="E4" s="4">
        <f t="shared" ref="E4:I5" si="0">E6+E39+E58+E85+E96+E109+E116+E135+E148+E159+E194+E243+E268+E289</f>
        <v>941725</v>
      </c>
      <c r="F4" s="5">
        <f t="shared" si="0"/>
        <v>340315</v>
      </c>
      <c r="G4" s="5">
        <f t="shared" si="0"/>
        <v>1289253</v>
      </c>
      <c r="H4" s="5">
        <f t="shared" si="0"/>
        <v>203706</v>
      </c>
      <c r="I4" s="5">
        <f t="shared" si="0"/>
        <v>21867</v>
      </c>
      <c r="J4" s="6">
        <f t="shared" ref="J4:J9" si="1">SUM(E4:I4)</f>
        <v>2796866</v>
      </c>
      <c r="K4" s="5">
        <f>K6+K39+K58+K85+K96+K109+K116+K135+K148+K159+K194+K243+K268+K289</f>
        <v>576847</v>
      </c>
      <c r="L4" s="5">
        <f>L6+L39+L58+L85+L96+L109+L116+L135+L148+L159+L194+L243+L268+L289</f>
        <v>0</v>
      </c>
      <c r="M4" s="5">
        <f>SUM(K4:L4)</f>
        <v>576847</v>
      </c>
      <c r="N4" s="5">
        <f>N6+N39+N58+N85+N96+N109+N116+N135+N148+N159+N194+N243+N268+N289</f>
        <v>0</v>
      </c>
      <c r="O4" s="7">
        <f>O6+O39+O58+O85+O96+O109+O116+O135+O148+O159+O194+O243+O268+O289</f>
        <v>176042</v>
      </c>
      <c r="P4" s="7">
        <f>SUM(N4:O4)</f>
        <v>176042</v>
      </c>
      <c r="Q4" s="8">
        <f>P4+M4+J4</f>
        <v>3549755</v>
      </c>
      <c r="R4" s="107"/>
      <c r="T4" s="10"/>
    </row>
    <row r="5" spans="1:20" ht="15" thickBot="1" x14ac:dyDescent="0.35">
      <c r="A5" s="147"/>
      <c r="B5" s="148"/>
      <c r="C5" s="12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K7+K40+K59+K86+K97+K110+K117+K136+K149+K160+K195+K244+K269+K290</f>
        <v>0</v>
      </c>
      <c r="L5" s="13">
        <f>L7+L40+L59+L86+L97+L110+L117+L136+L149+L160+L195+L244+L269+L290</f>
        <v>0</v>
      </c>
      <c r="M5" s="13">
        <f>SUM(K5:L5)</f>
        <v>0</v>
      </c>
      <c r="N5" s="13">
        <f>N7+N40+N59+N86+N97+N110+N117+N136+N149+N160+N195+N244+N269+N290</f>
        <v>0</v>
      </c>
      <c r="O5" s="13">
        <f>O7+O40+O59+O86+O97+O110+O117+O136+O149+O160+O195+O244+O269+O290</f>
        <v>0</v>
      </c>
      <c r="P5" s="14">
        <f>SUM(N5:O5)</f>
        <v>0</v>
      </c>
      <c r="Q5" s="15">
        <f>P5+M5+J5</f>
        <v>0</v>
      </c>
      <c r="R5" s="107"/>
    </row>
    <row r="6" spans="1:20" x14ac:dyDescent="0.3">
      <c r="A6" s="120" t="s">
        <v>8</v>
      </c>
      <c r="B6" s="121"/>
      <c r="C6" s="124" t="s">
        <v>9</v>
      </c>
      <c r="D6" s="126"/>
      <c r="E6" s="16">
        <f t="shared" ref="E6:I7" si="2">E8+E14+E16+E18+E20+E22+E34+E36</f>
        <v>29697</v>
      </c>
      <c r="F6" s="17">
        <f t="shared" si="2"/>
        <v>14176</v>
      </c>
      <c r="G6" s="17">
        <f t="shared" si="2"/>
        <v>83166</v>
      </c>
      <c r="H6" s="17">
        <f t="shared" si="2"/>
        <v>109</v>
      </c>
      <c r="I6" s="17">
        <f t="shared" si="2"/>
        <v>0</v>
      </c>
      <c r="J6" s="18">
        <f t="shared" si="1"/>
        <v>127148</v>
      </c>
      <c r="K6" s="16">
        <f>K8+K14+K16+K18+K20+K22+K34+K36</f>
        <v>5000</v>
      </c>
      <c r="L6" s="17">
        <f>L8+L14+L16+L18+L20+L22+L34+L36</f>
        <v>0</v>
      </c>
      <c r="M6" s="18">
        <f t="shared" ref="M6:M37" si="3">SUM(K6:L6)</f>
        <v>5000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132148</v>
      </c>
      <c r="R6" s="88"/>
    </row>
    <row r="7" spans="1:20" ht="14.4" thickBot="1" x14ac:dyDescent="0.35">
      <c r="A7" s="122"/>
      <c r="B7" s="123"/>
      <c r="C7" s="125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6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5" si="5">SUM(N8:O8)</f>
        <v>0</v>
      </c>
      <c r="Q8" s="20">
        <f t="shared" ref="Q8:Q37" si="6">P8+M8+J8</f>
        <v>61532</v>
      </c>
      <c r="R8" s="88"/>
    </row>
    <row r="9" spans="1:20" x14ac:dyDescent="0.3">
      <c r="A9" s="128"/>
      <c r="B9" s="129"/>
      <c r="C9" s="119"/>
      <c r="D9" s="130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28"/>
      <c r="B10" s="129" t="s">
        <v>12</v>
      </c>
      <c r="C10" s="119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7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28"/>
      <c r="B11" s="129"/>
      <c r="C11" s="119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28"/>
      <c r="B12" s="129" t="s">
        <v>14</v>
      </c>
      <c r="C12" s="119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28"/>
      <c r="B13" s="129"/>
      <c r="C13" s="119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28" t="s">
        <v>16</v>
      </c>
      <c r="B14" s="129"/>
      <c r="C14" s="119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28"/>
      <c r="B15" s="129"/>
      <c r="C15" s="119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28" t="s">
        <v>19</v>
      </c>
      <c r="B16" s="129"/>
      <c r="C16" s="119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28" t="s">
        <v>19</v>
      </c>
      <c r="S16" s="104">
        <f>Q16+Q18</f>
        <v>13020</v>
      </c>
    </row>
    <row r="17" spans="1:19" x14ac:dyDescent="0.3">
      <c r="A17" s="128"/>
      <c r="B17" s="129"/>
      <c r="C17" s="119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28"/>
      <c r="S17" s="105">
        <f>Q17+Q19</f>
        <v>0</v>
      </c>
    </row>
    <row r="18" spans="1:19" x14ac:dyDescent="0.3">
      <c r="A18" s="128" t="s">
        <v>19</v>
      </c>
      <c r="B18" s="129"/>
      <c r="C18" s="119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28"/>
      <c r="B19" s="129"/>
      <c r="C19" s="119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28" t="s">
        <v>24</v>
      </c>
      <c r="B20" s="129"/>
      <c r="C20" s="119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28"/>
      <c r="B21" s="129"/>
      <c r="C21" s="119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28" t="s">
        <v>27</v>
      </c>
      <c r="B22" s="129"/>
      <c r="C22" s="119" t="s">
        <v>28</v>
      </c>
      <c r="D22" s="130"/>
      <c r="E22" s="37">
        <f>E24+E26+E28+E30+E32</f>
        <v>0</v>
      </c>
      <c r="F22" s="38">
        <f>F24+F26+F28+F30+F32</f>
        <v>0</v>
      </c>
      <c r="G22" s="38">
        <f>G24+G26+G28+G30+G32</f>
        <v>39000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39000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1">
        <f>Q24+Q26+Q28+Q30+Q32</f>
        <v>39000</v>
      </c>
      <c r="R22" s="88"/>
    </row>
    <row r="23" spans="1:19" x14ac:dyDescent="0.3">
      <c r="A23" s="128"/>
      <c r="B23" s="129"/>
      <c r="C23" s="119"/>
      <c r="D23" s="13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  <c r="R23" s="88"/>
    </row>
    <row r="24" spans="1:19" ht="13.8" customHeight="1" x14ac:dyDescent="0.3">
      <c r="A24" s="128"/>
      <c r="B24" s="129" t="s">
        <v>29</v>
      </c>
      <c r="C24" s="113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28"/>
      <c r="B25" s="129"/>
      <c r="C25" s="114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28"/>
      <c r="B26" s="129" t="s">
        <v>29</v>
      </c>
      <c r="C26" s="119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28"/>
      <c r="B27" s="129"/>
      <c r="C27" s="119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28"/>
      <c r="B28" s="129" t="s">
        <v>32</v>
      </c>
      <c r="C28" s="113" t="s">
        <v>306</v>
      </c>
      <c r="D28" s="130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28"/>
      <c r="B29" s="129"/>
      <c r="C29" s="114"/>
      <c r="D29" s="130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28"/>
      <c r="B30" s="129" t="s">
        <v>300</v>
      </c>
      <c r="C30" s="119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x14ac:dyDescent="0.3">
      <c r="A31" s="128"/>
      <c r="B31" s="129"/>
      <c r="C31" s="119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x14ac:dyDescent="0.3">
      <c r="A32" s="128"/>
      <c r="B32" s="129" t="s">
        <v>287</v>
      </c>
      <c r="C32" s="119" t="s">
        <v>288</v>
      </c>
      <c r="D32" s="36" t="s">
        <v>30</v>
      </c>
      <c r="E32" s="37">
        <v>0</v>
      </c>
      <c r="F32" s="38">
        <v>0</v>
      </c>
      <c r="G32" s="38">
        <v>26000</v>
      </c>
      <c r="H32" s="38">
        <v>0</v>
      </c>
      <c r="I32" s="38">
        <v>0</v>
      </c>
      <c r="J32" s="39">
        <f t="shared" si="7"/>
        <v>26000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26000</v>
      </c>
      <c r="R32" s="88"/>
    </row>
    <row r="33" spans="1:18" x14ac:dyDescent="0.3">
      <c r="A33" s="128"/>
      <c r="B33" s="129"/>
      <c r="C33" s="119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hidden="1" x14ac:dyDescent="0.3">
      <c r="A34" s="128" t="s">
        <v>33</v>
      </c>
      <c r="B34" s="129"/>
      <c r="C34" s="119" t="s">
        <v>34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  <c r="R34" s="88"/>
    </row>
    <row r="35" spans="1:18" hidden="1" x14ac:dyDescent="0.3">
      <c r="A35" s="128"/>
      <c r="B35" s="129"/>
      <c r="C35" s="11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  <c r="R35" s="88"/>
    </row>
    <row r="36" spans="1:18" x14ac:dyDescent="0.3">
      <c r="A36" s="128" t="s">
        <v>35</v>
      </c>
      <c r="B36" s="129"/>
      <c r="C36" s="119" t="s">
        <v>36</v>
      </c>
      <c r="D36" s="13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  <c r="R36" s="88"/>
    </row>
    <row r="37" spans="1:18" ht="14.4" thickBot="1" x14ac:dyDescent="0.35">
      <c r="A37" s="133"/>
      <c r="B37" s="134"/>
      <c r="C37" s="135"/>
      <c r="D37" s="127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25">
        <f t="shared" si="6"/>
        <v>0</v>
      </c>
      <c r="R37" s="88"/>
    </row>
    <row r="38" spans="1:18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8"/>
    </row>
    <row r="39" spans="1:18" x14ac:dyDescent="0.3">
      <c r="A39" s="120" t="s">
        <v>37</v>
      </c>
      <c r="B39" s="121"/>
      <c r="C39" s="124" t="s">
        <v>38</v>
      </c>
      <c r="D39" s="126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15935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15935</v>
      </c>
      <c r="R39" s="88"/>
    </row>
    <row r="40" spans="1:18" ht="14.4" thickBot="1" x14ac:dyDescent="0.35">
      <c r="A40" s="122"/>
      <c r="B40" s="123"/>
      <c r="C40" s="125"/>
      <c r="D40" s="127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  <c r="R40" s="88"/>
    </row>
    <row r="41" spans="1:18" x14ac:dyDescent="0.3">
      <c r="A41" s="116" t="s">
        <v>39</v>
      </c>
      <c r="B41" s="116"/>
      <c r="C41" s="114" t="s">
        <v>40</v>
      </c>
      <c r="D41" s="49" t="s">
        <v>41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  <c r="R41" s="88"/>
    </row>
    <row r="42" spans="1:18" x14ac:dyDescent="0.3">
      <c r="A42" s="129"/>
      <c r="B42" s="129"/>
      <c r="C42" s="119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  <c r="R42" s="88"/>
    </row>
    <row r="43" spans="1:18" x14ac:dyDescent="0.3">
      <c r="A43" s="129" t="s">
        <v>42</v>
      </c>
      <c r="B43" s="129"/>
      <c r="C43" s="119" t="s">
        <v>43</v>
      </c>
      <c r="D43" s="130"/>
      <c r="E43" s="37">
        <f t="shared" ref="E43:P43" si="15">E45+E47</f>
        <v>0</v>
      </c>
      <c r="F43" s="38">
        <v>235</v>
      </c>
      <c r="G43" s="38">
        <v>1300</v>
      </c>
      <c r="H43" s="38">
        <f t="shared" si="15"/>
        <v>0</v>
      </c>
      <c r="I43" s="38">
        <f t="shared" si="15"/>
        <v>0</v>
      </c>
      <c r="J43" s="29">
        <f t="shared" si="11"/>
        <v>1535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1535</v>
      </c>
      <c r="R43" s="88"/>
    </row>
    <row r="44" spans="1:18" x14ac:dyDescent="0.3">
      <c r="A44" s="129"/>
      <c r="B44" s="129"/>
      <c r="C44" s="119"/>
      <c r="D44" s="130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  <c r="R44" s="88"/>
    </row>
    <row r="45" spans="1:18" hidden="1" x14ac:dyDescent="0.3">
      <c r="A45" s="129"/>
      <c r="B45" s="129" t="s">
        <v>44</v>
      </c>
      <c r="C45" s="119" t="s">
        <v>45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  <c r="R45" s="88"/>
    </row>
    <row r="46" spans="1:18" hidden="1" x14ac:dyDescent="0.3">
      <c r="A46" s="129"/>
      <c r="B46" s="129"/>
      <c r="C46" s="11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  <c r="R46" s="88"/>
    </row>
    <row r="47" spans="1:18" hidden="1" x14ac:dyDescent="0.3">
      <c r="A47" s="129"/>
      <c r="B47" s="129" t="s">
        <v>46</v>
      </c>
      <c r="C47" s="119" t="s">
        <v>47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  <c r="R47" s="88"/>
    </row>
    <row r="48" spans="1:18" hidden="1" x14ac:dyDescent="0.3">
      <c r="A48" s="129"/>
      <c r="B48" s="129"/>
      <c r="C48" s="11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  <c r="R48" s="88"/>
    </row>
    <row r="49" spans="1:19" x14ac:dyDescent="0.3">
      <c r="A49" s="129" t="s">
        <v>48</v>
      </c>
      <c r="B49" s="129"/>
      <c r="C49" s="119" t="s">
        <v>49</v>
      </c>
      <c r="D49" s="36" t="s">
        <v>41</v>
      </c>
      <c r="E49" s="37">
        <v>0</v>
      </c>
      <c r="F49" s="38">
        <v>0</v>
      </c>
      <c r="G49" s="38">
        <v>300</v>
      </c>
      <c r="H49" s="38">
        <v>0</v>
      </c>
      <c r="I49" s="38">
        <v>0</v>
      </c>
      <c r="J49" s="29">
        <f t="shared" si="11"/>
        <v>300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300</v>
      </c>
      <c r="R49" s="129" t="s">
        <v>48</v>
      </c>
      <c r="S49" s="104">
        <f>Q49+Q51</f>
        <v>5300</v>
      </c>
    </row>
    <row r="50" spans="1:19" x14ac:dyDescent="0.3">
      <c r="A50" s="129"/>
      <c r="B50" s="129"/>
      <c r="C50" s="119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  <c r="R50" s="129"/>
      <c r="S50" s="105">
        <f>Q50+Q52</f>
        <v>0</v>
      </c>
    </row>
    <row r="51" spans="1:19" x14ac:dyDescent="0.3">
      <c r="A51" s="129" t="s">
        <v>48</v>
      </c>
      <c r="B51" s="129"/>
      <c r="C51" s="119" t="s">
        <v>50</v>
      </c>
      <c r="D51" s="36" t="s">
        <v>51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  <c r="R51" s="88"/>
    </row>
    <row r="52" spans="1:19" x14ac:dyDescent="0.3">
      <c r="A52" s="129"/>
      <c r="B52" s="129"/>
      <c r="C52" s="119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  <c r="R52" s="88"/>
    </row>
    <row r="53" spans="1:19" x14ac:dyDescent="0.3">
      <c r="A53" s="129" t="s">
        <v>52</v>
      </c>
      <c r="B53" s="129"/>
      <c r="C53" s="119" t="s">
        <v>53</v>
      </c>
      <c r="D53" s="36" t="s">
        <v>41</v>
      </c>
      <c r="E53" s="37">
        <v>0</v>
      </c>
      <c r="F53" s="38">
        <v>0</v>
      </c>
      <c r="G53" s="38">
        <v>4500</v>
      </c>
      <c r="H53" s="38">
        <v>0</v>
      </c>
      <c r="I53" s="38">
        <v>0</v>
      </c>
      <c r="J53" s="29">
        <f t="shared" si="11"/>
        <v>4500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4500</v>
      </c>
      <c r="R53" s="88"/>
    </row>
    <row r="54" spans="1:19" x14ac:dyDescent="0.3">
      <c r="A54" s="129"/>
      <c r="B54" s="129"/>
      <c r="C54" s="119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  <c r="R54" s="88"/>
    </row>
    <row r="55" spans="1:19" x14ac:dyDescent="0.3">
      <c r="A55" s="129" t="s">
        <v>54</v>
      </c>
      <c r="B55" s="129"/>
      <c r="C55" s="119" t="s">
        <v>55</v>
      </c>
      <c r="D55" s="36" t="s">
        <v>56</v>
      </c>
      <c r="E55" s="37">
        <v>0</v>
      </c>
      <c r="F55" s="38">
        <v>0</v>
      </c>
      <c r="G55" s="38">
        <v>1600</v>
      </c>
      <c r="H55" s="38">
        <v>0</v>
      </c>
      <c r="I55" s="38">
        <v>0</v>
      </c>
      <c r="J55" s="29">
        <f t="shared" si="11"/>
        <v>1600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1600</v>
      </c>
      <c r="R55" s="88"/>
    </row>
    <row r="56" spans="1:19" ht="14.4" thickBot="1" x14ac:dyDescent="0.35">
      <c r="A56" s="134"/>
      <c r="B56" s="134"/>
      <c r="C56" s="135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  <c r="R56" s="88"/>
    </row>
    <row r="57" spans="1:19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8"/>
    </row>
    <row r="58" spans="1:19" x14ac:dyDescent="0.3">
      <c r="A58" s="120" t="s">
        <v>57</v>
      </c>
      <c r="B58" s="121"/>
      <c r="C58" s="124" t="s">
        <v>58</v>
      </c>
      <c r="D58" s="126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68684</v>
      </c>
      <c r="H58" s="17">
        <f>H60+H62+H64+H66+H68+H70+H72+H74+H76+H78+H80+H82</f>
        <v>0</v>
      </c>
      <c r="I58" s="17">
        <f>I60+I62+I64+I66+I68+I70+I72+I74+I76+I78+I80+I82</f>
        <v>1</v>
      </c>
      <c r="J58" s="19">
        <f t="shared" ref="J58:J83" si="16">SUM(E58:I58)</f>
        <v>69078</v>
      </c>
      <c r="K58" s="52">
        <f>K60+K62+K64+K66+K68+K70+K72+K74+K76+K78+K80+K82</f>
        <v>11766</v>
      </c>
      <c r="L58" s="17">
        <f>L60+L62+L64+L66+L68+L70+L72+L74+L76+L78+L80+L82</f>
        <v>0</v>
      </c>
      <c r="M58" s="19">
        <f t="shared" ref="M58:M83" si="17">SUM(K58:L58)</f>
        <v>11766</v>
      </c>
      <c r="N58" s="52">
        <f>N60+N62+N64+N66+N68+N70+N72+N74+N76+N78+N80+N82</f>
        <v>0</v>
      </c>
      <c r="O58" s="17">
        <f>O60+O62+O64+O66+O68+O70+O72+O74+O76+O78+O80+O82</f>
        <v>0</v>
      </c>
      <c r="P58" s="19">
        <f t="shared" ref="P58:P83" si="18">SUM(N58:O58)</f>
        <v>0</v>
      </c>
      <c r="Q58" s="20">
        <f t="shared" ref="Q58:Q83" si="19">P58+M58+J58</f>
        <v>80844</v>
      </c>
      <c r="R58" s="88"/>
    </row>
    <row r="59" spans="1:19" ht="14.4" thickBot="1" x14ac:dyDescent="0.35">
      <c r="A59" s="122"/>
      <c r="B59" s="123"/>
      <c r="C59" s="125"/>
      <c r="D59" s="127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0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0</v>
      </c>
      <c r="P59" s="24">
        <f t="shared" si="18"/>
        <v>0</v>
      </c>
      <c r="Q59" s="25">
        <f t="shared" si="19"/>
        <v>0</v>
      </c>
      <c r="R59" s="88"/>
    </row>
    <row r="60" spans="1:19" x14ac:dyDescent="0.3">
      <c r="A60" s="116" t="s">
        <v>59</v>
      </c>
      <c r="B60" s="116"/>
      <c r="C60" s="114" t="s">
        <v>245</v>
      </c>
      <c r="D60" s="49" t="s">
        <v>41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  <c r="R60" s="88"/>
    </row>
    <row r="61" spans="1:19" x14ac:dyDescent="0.3">
      <c r="A61" s="129"/>
      <c r="B61" s="129"/>
      <c r="C61" s="119"/>
      <c r="D61" s="36"/>
      <c r="E61" s="42"/>
      <c r="F61" s="43"/>
      <c r="G61" s="43"/>
      <c r="H61" s="43"/>
      <c r="I61" s="43"/>
      <c r="J61" s="34">
        <f t="shared" si="16"/>
        <v>0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0</v>
      </c>
      <c r="R61" s="88"/>
    </row>
    <row r="62" spans="1:19" x14ac:dyDescent="0.3">
      <c r="A62" s="129" t="s">
        <v>60</v>
      </c>
      <c r="B62" s="129"/>
      <c r="C62" s="119" t="s">
        <v>61</v>
      </c>
      <c r="D62" s="36" t="s">
        <v>41</v>
      </c>
      <c r="E62" s="37">
        <v>0</v>
      </c>
      <c r="F62" s="38">
        <v>0</v>
      </c>
      <c r="G62" s="38">
        <v>27500</v>
      </c>
      <c r="H62" s="38">
        <v>0</v>
      </c>
      <c r="I62" s="38">
        <v>0</v>
      </c>
      <c r="J62" s="29">
        <f>SUM(E62:I62)</f>
        <v>27500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27500</v>
      </c>
      <c r="R62" s="88"/>
    </row>
    <row r="63" spans="1:19" x14ac:dyDescent="0.3">
      <c r="A63" s="129"/>
      <c r="B63" s="129"/>
      <c r="C63" s="119"/>
      <c r="D63" s="36"/>
      <c r="E63" s="42"/>
      <c r="F63" s="43"/>
      <c r="G63" s="43"/>
      <c r="H63" s="43"/>
      <c r="I63" s="43"/>
      <c r="J63" s="34">
        <f t="shared" si="16"/>
        <v>0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0</v>
      </c>
      <c r="R63" s="88"/>
    </row>
    <row r="64" spans="1:19" ht="13.8" hidden="1" customHeight="1" x14ac:dyDescent="0.3">
      <c r="A64" s="129" t="s">
        <v>62</v>
      </c>
      <c r="B64" s="129"/>
      <c r="C64" s="113" t="s">
        <v>246</v>
      </c>
      <c r="D64" s="36" t="s">
        <v>63</v>
      </c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29">
        <f>SUM(E64:I64)</f>
        <v>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0</v>
      </c>
      <c r="R64" s="88"/>
    </row>
    <row r="65" spans="1:19" hidden="1" x14ac:dyDescent="0.3">
      <c r="A65" s="129"/>
      <c r="B65" s="129"/>
      <c r="C65" s="114"/>
      <c r="D65" s="36"/>
      <c r="E65" s="42"/>
      <c r="F65" s="43"/>
      <c r="G65" s="43"/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  <c r="R65" s="88"/>
    </row>
    <row r="66" spans="1:19" x14ac:dyDescent="0.3">
      <c r="A66" s="129" t="s">
        <v>62</v>
      </c>
      <c r="B66" s="129"/>
      <c r="C66" s="119" t="s">
        <v>248</v>
      </c>
      <c r="D66" s="36" t="s">
        <v>26</v>
      </c>
      <c r="E66" s="37">
        <v>0</v>
      </c>
      <c r="F66" s="38">
        <v>0</v>
      </c>
      <c r="G66" s="38">
        <v>20</v>
      </c>
      <c r="H66" s="38">
        <v>0</v>
      </c>
      <c r="I66" s="38">
        <v>0</v>
      </c>
      <c r="J66" s="29">
        <f>SUM(E66:I66)</f>
        <v>20</v>
      </c>
      <c r="K66" s="44">
        <v>10000</v>
      </c>
      <c r="L66" s="38">
        <v>0</v>
      </c>
      <c r="M66" s="40">
        <f>SUM(K66:L66)</f>
        <v>10000</v>
      </c>
      <c r="N66" s="44">
        <v>0</v>
      </c>
      <c r="O66" s="38">
        <v>0</v>
      </c>
      <c r="P66" s="40">
        <f t="shared" si="18"/>
        <v>0</v>
      </c>
      <c r="Q66" s="41">
        <f>P66+M66+J66</f>
        <v>10020</v>
      </c>
      <c r="R66" s="129" t="s">
        <v>62</v>
      </c>
      <c r="S66" s="104">
        <f>Q66+Q68</f>
        <v>15864</v>
      </c>
    </row>
    <row r="67" spans="1:19" x14ac:dyDescent="0.3">
      <c r="A67" s="129"/>
      <c r="B67" s="129"/>
      <c r="C67" s="119"/>
      <c r="D67" s="36"/>
      <c r="E67" s="42"/>
      <c r="F67" s="43"/>
      <c r="G67" s="43"/>
      <c r="H67" s="43"/>
      <c r="I67" s="43"/>
      <c r="J67" s="34">
        <f>SUM(E67:I67)</f>
        <v>0</v>
      </c>
      <c r="K67" s="55"/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  <c r="R67" s="129"/>
      <c r="S67" s="105">
        <f>Q67+Q69</f>
        <v>0</v>
      </c>
    </row>
    <row r="68" spans="1:19" ht="13.8" customHeight="1" x14ac:dyDescent="0.3">
      <c r="A68" s="129" t="s">
        <v>62</v>
      </c>
      <c r="B68" s="129"/>
      <c r="C68" s="113" t="s">
        <v>307</v>
      </c>
      <c r="D68" s="36" t="s">
        <v>63</v>
      </c>
      <c r="E68" s="37">
        <v>0</v>
      </c>
      <c r="F68" s="38">
        <v>0</v>
      </c>
      <c r="G68" s="38">
        <v>5844</v>
      </c>
      <c r="H68" s="38">
        <v>0</v>
      </c>
      <c r="I68" s="38">
        <v>0</v>
      </c>
      <c r="J68" s="29">
        <f>SUM(E68:I68)</f>
        <v>5844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5844</v>
      </c>
      <c r="R68" s="88"/>
    </row>
    <row r="69" spans="1:19" x14ac:dyDescent="0.3">
      <c r="A69" s="129"/>
      <c r="B69" s="129"/>
      <c r="C69" s="114"/>
      <c r="D69" s="36"/>
      <c r="E69" s="42"/>
      <c r="F69" s="43"/>
      <c r="G69" s="43"/>
      <c r="H69" s="43"/>
      <c r="I69" s="43"/>
      <c r="J69" s="34">
        <f t="shared" si="16"/>
        <v>0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0</v>
      </c>
      <c r="R69" s="88"/>
    </row>
    <row r="70" spans="1:19" hidden="1" x14ac:dyDescent="0.3">
      <c r="A70" s="129" t="s">
        <v>62</v>
      </c>
      <c r="B70" s="129"/>
      <c r="C70" s="119" t="s">
        <v>247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  <c r="R70" s="88"/>
    </row>
    <row r="71" spans="1:19" hidden="1" x14ac:dyDescent="0.3">
      <c r="A71" s="129"/>
      <c r="B71" s="129"/>
      <c r="C71" s="119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  <c r="R71" s="88"/>
    </row>
    <row r="72" spans="1:19" hidden="1" x14ac:dyDescent="0.3">
      <c r="A72" s="115" t="s">
        <v>62</v>
      </c>
      <c r="B72" s="115"/>
      <c r="C72" s="113" t="s">
        <v>249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18"/>
        <v>0</v>
      </c>
      <c r="Q72" s="41">
        <f t="shared" si="19"/>
        <v>0</v>
      </c>
      <c r="R72" s="88"/>
    </row>
    <row r="73" spans="1:19" hidden="1" x14ac:dyDescent="0.3">
      <c r="A73" s="116"/>
      <c r="B73" s="116"/>
      <c r="C73" s="114"/>
      <c r="D73" s="36"/>
      <c r="E73" s="42"/>
      <c r="F73" s="43"/>
      <c r="G73" s="43"/>
      <c r="H73" s="43"/>
      <c r="I73" s="43"/>
      <c r="J73" s="34">
        <f t="shared" si="16"/>
        <v>0</v>
      </c>
      <c r="K73" s="55"/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  <c r="R73" s="88"/>
    </row>
    <row r="74" spans="1:19" x14ac:dyDescent="0.3">
      <c r="A74" s="129" t="s">
        <v>64</v>
      </c>
      <c r="B74" s="129"/>
      <c r="C74" s="119" t="s">
        <v>65</v>
      </c>
      <c r="D74" s="36" t="s">
        <v>66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  <c r="R74" s="88"/>
    </row>
    <row r="75" spans="1:19" x14ac:dyDescent="0.3">
      <c r="A75" s="129"/>
      <c r="B75" s="129"/>
      <c r="C75" s="119"/>
      <c r="D75" s="36"/>
      <c r="E75" s="42"/>
      <c r="F75" s="43"/>
      <c r="G75" s="43"/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  <c r="R75" s="88"/>
    </row>
    <row r="76" spans="1:19" x14ac:dyDescent="0.3">
      <c r="A76" s="129" t="s">
        <v>67</v>
      </c>
      <c r="B76" s="129"/>
      <c r="C76" s="119" t="s">
        <v>68</v>
      </c>
      <c r="D76" s="36" t="s">
        <v>41</v>
      </c>
      <c r="E76" s="37">
        <v>0</v>
      </c>
      <c r="F76" s="38">
        <v>0</v>
      </c>
      <c r="G76" s="38">
        <v>250</v>
      </c>
      <c r="H76" s="38">
        <v>0</v>
      </c>
      <c r="I76" s="38">
        <v>0</v>
      </c>
      <c r="J76" s="29">
        <f>SUM(E76:I76)</f>
        <v>250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250</v>
      </c>
      <c r="R76" s="88"/>
    </row>
    <row r="77" spans="1:19" x14ac:dyDescent="0.3">
      <c r="A77" s="129"/>
      <c r="B77" s="129"/>
      <c r="C77" s="119"/>
      <c r="D77" s="36"/>
      <c r="E77" s="42"/>
      <c r="F77" s="43"/>
      <c r="G77" s="43"/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  <c r="R77" s="88"/>
    </row>
    <row r="78" spans="1:19" x14ac:dyDescent="0.3">
      <c r="A78" s="129" t="s">
        <v>69</v>
      </c>
      <c r="B78" s="129"/>
      <c r="C78" s="119" t="s">
        <v>70</v>
      </c>
      <c r="D78" s="36" t="s">
        <v>41</v>
      </c>
      <c r="E78" s="37">
        <v>0</v>
      </c>
      <c r="F78" s="38">
        <v>0</v>
      </c>
      <c r="G78" s="38">
        <v>15700</v>
      </c>
      <c r="H78" s="38">
        <v>0</v>
      </c>
      <c r="I78" s="38">
        <v>1</v>
      </c>
      <c r="J78" s="29">
        <f>SUM(E78:I78)</f>
        <v>15701</v>
      </c>
      <c r="K78" s="44">
        <v>1766</v>
      </c>
      <c r="L78" s="38">
        <v>0</v>
      </c>
      <c r="M78" s="40">
        <f>SUM(K78:L78)</f>
        <v>1766</v>
      </c>
      <c r="N78" s="44">
        <v>0</v>
      </c>
      <c r="O78" s="38">
        <v>0</v>
      </c>
      <c r="P78" s="40">
        <f t="shared" si="18"/>
        <v>0</v>
      </c>
      <c r="Q78" s="41">
        <f t="shared" si="19"/>
        <v>17467</v>
      </c>
      <c r="R78" s="129" t="s">
        <v>69</v>
      </c>
      <c r="S78" s="104">
        <f>Q78+Q80</f>
        <v>20567</v>
      </c>
    </row>
    <row r="79" spans="1:19" x14ac:dyDescent="0.3">
      <c r="A79" s="129"/>
      <c r="B79" s="129"/>
      <c r="C79" s="119"/>
      <c r="D79" s="36"/>
      <c r="E79" s="42"/>
      <c r="F79" s="43"/>
      <c r="G79" s="43"/>
      <c r="H79" s="43"/>
      <c r="I79" s="43"/>
      <c r="J79" s="34">
        <f t="shared" si="16"/>
        <v>0</v>
      </c>
      <c r="K79" s="55"/>
      <c r="L79" s="43"/>
      <c r="M79" s="34">
        <f t="shared" si="17"/>
        <v>0</v>
      </c>
      <c r="N79" s="55"/>
      <c r="O79" s="43"/>
      <c r="P79" s="34">
        <f t="shared" si="18"/>
        <v>0</v>
      </c>
      <c r="Q79" s="35">
        <f t="shared" si="19"/>
        <v>0</v>
      </c>
      <c r="R79" s="129"/>
      <c r="S79" s="105">
        <f>Q79+Q81</f>
        <v>0</v>
      </c>
    </row>
    <row r="80" spans="1:19" x14ac:dyDescent="0.3">
      <c r="A80" s="129" t="s">
        <v>69</v>
      </c>
      <c r="B80" s="129"/>
      <c r="C80" s="119" t="s">
        <v>71</v>
      </c>
      <c r="D80" s="36" t="s">
        <v>72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3100</v>
      </c>
      <c r="R80" s="88"/>
    </row>
    <row r="81" spans="1:19" x14ac:dyDescent="0.3">
      <c r="A81" s="129"/>
      <c r="B81" s="129"/>
      <c r="C81" s="119" t="s">
        <v>73</v>
      </c>
      <c r="D81" s="36"/>
      <c r="E81" s="42"/>
      <c r="F81" s="43"/>
      <c r="G81" s="43"/>
      <c r="H81" s="43"/>
      <c r="I81" s="43"/>
      <c r="J81" s="34">
        <f t="shared" si="16"/>
        <v>0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0</v>
      </c>
      <c r="R81" s="88"/>
    </row>
    <row r="82" spans="1:19" hidden="1" x14ac:dyDescent="0.3">
      <c r="A82" s="129" t="s">
        <v>69</v>
      </c>
      <c r="B82" s="129"/>
      <c r="C82" s="119" t="s">
        <v>73</v>
      </c>
      <c r="D82" s="36" t="s">
        <v>72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  <c r="R82" s="88"/>
    </row>
    <row r="83" spans="1:19" ht="14.4" hidden="1" thickBot="1" x14ac:dyDescent="0.35">
      <c r="A83" s="134"/>
      <c r="B83" s="134"/>
      <c r="C83" s="135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  <c r="R83" s="88"/>
    </row>
    <row r="84" spans="1:19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8"/>
    </row>
    <row r="85" spans="1:19" x14ac:dyDescent="0.3">
      <c r="A85" s="120" t="s">
        <v>74</v>
      </c>
      <c r="B85" s="121"/>
      <c r="C85" s="124" t="s">
        <v>75</v>
      </c>
      <c r="D85" s="126"/>
      <c r="E85" s="16">
        <f>E87+E89+E91+E93</f>
        <v>4476</v>
      </c>
      <c r="F85" s="16">
        <f t="shared" ref="F85:H85" si="20">F87+F89+F91+F93</f>
        <v>3066</v>
      </c>
      <c r="G85" s="16">
        <f t="shared" si="20"/>
        <v>11491</v>
      </c>
      <c r="H85" s="16">
        <f t="shared" si="20"/>
        <v>8</v>
      </c>
      <c r="I85" s="16">
        <f>I87+I89+I91+I93</f>
        <v>0</v>
      </c>
      <c r="J85" s="19">
        <f t="shared" ref="J85:J94" si="21">SUM(E85:I85)</f>
        <v>19041</v>
      </c>
      <c r="K85" s="16">
        <f>K87+K89+K91+K93</f>
        <v>0</v>
      </c>
      <c r="L85" s="17">
        <f>L87+L89+L91+L93</f>
        <v>0</v>
      </c>
      <c r="M85" s="19">
        <f t="shared" ref="M85:M94" si="22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23">SUM(N85:O85)</f>
        <v>0</v>
      </c>
      <c r="Q85" s="20">
        <f>P85+M85+J85</f>
        <v>19041</v>
      </c>
      <c r="R85" s="88"/>
    </row>
    <row r="86" spans="1:19" ht="14.4" thickBot="1" x14ac:dyDescent="0.35">
      <c r="A86" s="122"/>
      <c r="B86" s="123"/>
      <c r="C86" s="125"/>
      <c r="D86" s="127"/>
      <c r="E86" s="21">
        <f t="shared" ref="E86:I86" si="24">E88+D90+E92+E94</f>
        <v>0</v>
      </c>
      <c r="F86" s="22">
        <f t="shared" si="24"/>
        <v>0</v>
      </c>
      <c r="G86" s="22">
        <f t="shared" si="24"/>
        <v>0</v>
      </c>
      <c r="H86" s="22">
        <f t="shared" si="24"/>
        <v>0</v>
      </c>
      <c r="I86" s="22">
        <f t="shared" si="24"/>
        <v>0</v>
      </c>
      <c r="J86" s="24">
        <f t="shared" si="21"/>
        <v>0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5">P86+M86+J86</f>
        <v>0</v>
      </c>
      <c r="R86" s="88"/>
    </row>
    <row r="87" spans="1:19" x14ac:dyDescent="0.3">
      <c r="A87" s="116" t="s">
        <v>76</v>
      </c>
      <c r="B87" s="116"/>
      <c r="C87" s="114" t="s">
        <v>77</v>
      </c>
      <c r="D87" s="49" t="s">
        <v>78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44">
        <v>0</v>
      </c>
      <c r="O87" s="38">
        <v>0</v>
      </c>
      <c r="P87" s="40">
        <f t="shared" si="23"/>
        <v>0</v>
      </c>
      <c r="Q87" s="41">
        <f t="shared" si="25"/>
        <v>5340</v>
      </c>
      <c r="R87" s="88"/>
    </row>
    <row r="88" spans="1:19" x14ac:dyDescent="0.3">
      <c r="A88" s="129"/>
      <c r="B88" s="129"/>
      <c r="C88" s="119"/>
      <c r="D88" s="36"/>
      <c r="E88" s="42"/>
      <c r="F88" s="43"/>
      <c r="G88" s="43"/>
      <c r="H88" s="43"/>
      <c r="I88" s="43"/>
      <c r="J88" s="34">
        <f t="shared" si="21"/>
        <v>0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5"/>
        <v>0</v>
      </c>
      <c r="R88" s="88"/>
    </row>
    <row r="89" spans="1:19" x14ac:dyDescent="0.3">
      <c r="A89" s="115" t="s">
        <v>79</v>
      </c>
      <c r="B89" s="115"/>
      <c r="C89" s="113" t="s">
        <v>80</v>
      </c>
      <c r="D89" s="103"/>
      <c r="E89" s="37">
        <v>1036</v>
      </c>
      <c r="F89" s="38">
        <v>362</v>
      </c>
      <c r="G89" s="38">
        <v>300</v>
      </c>
      <c r="H89" s="38">
        <v>0</v>
      </c>
      <c r="I89" s="38">
        <v>0</v>
      </c>
      <c r="J89" s="29">
        <f>SUM(D89:H89)</f>
        <v>1698</v>
      </c>
      <c r="K89" s="44">
        <v>0</v>
      </c>
      <c r="L89" s="38">
        <v>0</v>
      </c>
      <c r="M89" s="29">
        <f>SUM(K89:L89)</f>
        <v>0</v>
      </c>
      <c r="N89" s="44">
        <v>0</v>
      </c>
      <c r="O89" s="38">
        <v>0</v>
      </c>
      <c r="P89" s="29">
        <f>SUM(N89:O89)</f>
        <v>0</v>
      </c>
      <c r="Q89" s="41">
        <f>P89+M89+J89</f>
        <v>1698</v>
      </c>
      <c r="R89" s="129" t="s">
        <v>79</v>
      </c>
      <c r="S89" s="104">
        <f>Q89+Q91</f>
        <v>1888</v>
      </c>
    </row>
    <row r="90" spans="1:19" x14ac:dyDescent="0.3">
      <c r="A90" s="116"/>
      <c r="B90" s="116"/>
      <c r="C90" s="114"/>
      <c r="D90" s="103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 t="shared" si="22"/>
        <v>0</v>
      </c>
      <c r="N90" s="55"/>
      <c r="O90" s="43"/>
      <c r="P90" s="34">
        <f t="shared" ref="P90" si="26">SUM(N90:O90)</f>
        <v>0</v>
      </c>
      <c r="Q90" s="35">
        <f t="shared" si="25"/>
        <v>0</v>
      </c>
      <c r="R90" s="129"/>
      <c r="S90" s="105">
        <f>Q90+Q92</f>
        <v>0</v>
      </c>
    </row>
    <row r="91" spans="1:19" x14ac:dyDescent="0.3">
      <c r="A91" s="115" t="s">
        <v>79</v>
      </c>
      <c r="B91" s="115"/>
      <c r="C91" s="113" t="s">
        <v>308</v>
      </c>
      <c r="D91" s="111"/>
      <c r="E91" s="37">
        <v>0</v>
      </c>
      <c r="F91" s="38">
        <v>0</v>
      </c>
      <c r="G91" s="38">
        <v>190</v>
      </c>
      <c r="H91" s="38">
        <v>0</v>
      </c>
      <c r="I91" s="38">
        <v>0</v>
      </c>
      <c r="J91" s="29">
        <f>SUM(E91:I91)</f>
        <v>190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5"/>
        <v>190</v>
      </c>
      <c r="R91" s="88"/>
    </row>
    <row r="92" spans="1:19" x14ac:dyDescent="0.3">
      <c r="A92" s="116"/>
      <c r="B92" s="116"/>
      <c r="C92" s="114"/>
      <c r="D92" s="112"/>
      <c r="E92" s="42"/>
      <c r="F92" s="43"/>
      <c r="G92" s="43"/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5"/>
        <v>0</v>
      </c>
      <c r="R92" s="88"/>
    </row>
    <row r="93" spans="1:19" x14ac:dyDescent="0.3">
      <c r="A93" s="129" t="s">
        <v>81</v>
      </c>
      <c r="B93" s="129"/>
      <c r="C93" s="119" t="s">
        <v>82</v>
      </c>
      <c r="D93" s="36" t="s">
        <v>23</v>
      </c>
      <c r="E93" s="37">
        <v>0</v>
      </c>
      <c r="F93" s="38">
        <v>1673</v>
      </c>
      <c r="G93" s="38">
        <v>10140</v>
      </c>
      <c r="H93" s="38">
        <v>0</v>
      </c>
      <c r="I93" s="38">
        <v>0</v>
      </c>
      <c r="J93" s="29">
        <f t="shared" si="21"/>
        <v>11813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5"/>
        <v>11813</v>
      </c>
      <c r="R93" s="88"/>
    </row>
    <row r="94" spans="1:19" ht="14.4" thickBot="1" x14ac:dyDescent="0.35">
      <c r="A94" s="134"/>
      <c r="B94" s="134"/>
      <c r="C94" s="135"/>
      <c r="D94" s="50"/>
      <c r="E94" s="51"/>
      <c r="F94" s="45"/>
      <c r="G94" s="45"/>
      <c r="H94" s="45"/>
      <c r="I94" s="45"/>
      <c r="J94" s="24">
        <f t="shared" si="21"/>
        <v>0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5"/>
        <v>0</v>
      </c>
      <c r="R94" s="88"/>
    </row>
    <row r="95" spans="1:19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8"/>
    </row>
    <row r="96" spans="1:19" x14ac:dyDescent="0.3">
      <c r="A96" s="120" t="s">
        <v>83</v>
      </c>
      <c r="B96" s="121"/>
      <c r="C96" s="124" t="s">
        <v>84</v>
      </c>
      <c r="D96" s="131"/>
      <c r="E96" s="16">
        <f t="shared" ref="E96:I97" si="27">E98+E100+E102+E104+E106</f>
        <v>88870</v>
      </c>
      <c r="F96" s="17">
        <f t="shared" si="27"/>
        <v>31083</v>
      </c>
      <c r="G96" s="17">
        <f t="shared" si="27"/>
        <v>32329</v>
      </c>
      <c r="H96" s="17">
        <f t="shared" si="27"/>
        <v>526</v>
      </c>
      <c r="I96" s="17">
        <f t="shared" si="27"/>
        <v>0</v>
      </c>
      <c r="J96" s="19">
        <f t="shared" ref="J96:J107" si="28">SUM(E96:I96)</f>
        <v>152808</v>
      </c>
      <c r="K96" s="52">
        <f>K98+K100+K102+K104+K106</f>
        <v>0</v>
      </c>
      <c r="L96" s="17">
        <f>L98+L100+L102+L104+L106</f>
        <v>0</v>
      </c>
      <c r="M96" s="19">
        <f t="shared" ref="M96:M107" si="29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0">SUM(N96:O96)</f>
        <v>0</v>
      </c>
      <c r="Q96" s="20">
        <f t="shared" ref="Q96:Q107" si="31">P96+M96+J96</f>
        <v>152808</v>
      </c>
      <c r="R96" s="88"/>
    </row>
    <row r="97" spans="1:18" ht="14.4" thickBot="1" x14ac:dyDescent="0.35">
      <c r="A97" s="122"/>
      <c r="B97" s="123"/>
      <c r="C97" s="125"/>
      <c r="D97" s="132"/>
      <c r="E97" s="21">
        <f t="shared" si="27"/>
        <v>0</v>
      </c>
      <c r="F97" s="22">
        <f t="shared" si="27"/>
        <v>0</v>
      </c>
      <c r="G97" s="22">
        <f t="shared" si="27"/>
        <v>0</v>
      </c>
      <c r="H97" s="22">
        <f t="shared" si="27"/>
        <v>0</v>
      </c>
      <c r="I97" s="22">
        <f t="shared" si="27"/>
        <v>0</v>
      </c>
      <c r="J97" s="24">
        <f t="shared" si="28"/>
        <v>0</v>
      </c>
      <c r="K97" s="53">
        <f>K99+K101+K103+K105+K107</f>
        <v>0</v>
      </c>
      <c r="L97" s="22">
        <f>L99+L101+L103+L105+L107</f>
        <v>0</v>
      </c>
      <c r="M97" s="24">
        <f t="shared" si="29"/>
        <v>0</v>
      </c>
      <c r="N97" s="53">
        <f>N99+N101+N103+N105+N107</f>
        <v>0</v>
      </c>
      <c r="O97" s="22">
        <f>O99+O101+O103+O105+O107</f>
        <v>0</v>
      </c>
      <c r="P97" s="24">
        <f t="shared" si="30"/>
        <v>0</v>
      </c>
      <c r="Q97" s="25">
        <f t="shared" si="31"/>
        <v>0</v>
      </c>
      <c r="R97" s="88"/>
    </row>
    <row r="98" spans="1:18" x14ac:dyDescent="0.3">
      <c r="A98" s="118" t="s">
        <v>85</v>
      </c>
      <c r="B98" s="116"/>
      <c r="C98" s="114" t="s">
        <v>86</v>
      </c>
      <c r="D98" s="58" t="s">
        <v>72</v>
      </c>
      <c r="E98" s="26">
        <v>65677</v>
      </c>
      <c r="F98" s="27">
        <v>23071</v>
      </c>
      <c r="G98" s="27">
        <v>13528</v>
      </c>
      <c r="H98" s="27">
        <v>217</v>
      </c>
      <c r="I98" s="27">
        <v>0</v>
      </c>
      <c r="J98" s="29">
        <f t="shared" si="28"/>
        <v>102493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0"/>
        <v>0</v>
      </c>
      <c r="Q98" s="30">
        <f t="shared" si="31"/>
        <v>102493</v>
      </c>
      <c r="R98" s="88"/>
    </row>
    <row r="99" spans="1:18" x14ac:dyDescent="0.3">
      <c r="A99" s="128"/>
      <c r="B99" s="129"/>
      <c r="C99" s="119"/>
      <c r="D99" s="59"/>
      <c r="E99" s="42"/>
      <c r="F99" s="43"/>
      <c r="G99" s="43"/>
      <c r="H99" s="43"/>
      <c r="I99" s="43"/>
      <c r="J99" s="34">
        <f t="shared" si="28"/>
        <v>0</v>
      </c>
      <c r="K99" s="55"/>
      <c r="L99" s="43"/>
      <c r="M99" s="34">
        <f t="shared" si="29"/>
        <v>0</v>
      </c>
      <c r="N99" s="55"/>
      <c r="O99" s="43"/>
      <c r="P99" s="34">
        <f t="shared" si="30"/>
        <v>0</v>
      </c>
      <c r="Q99" s="35">
        <f t="shared" si="31"/>
        <v>0</v>
      </c>
      <c r="R99" s="88"/>
    </row>
    <row r="100" spans="1:18" x14ac:dyDescent="0.3">
      <c r="A100" s="128" t="s">
        <v>87</v>
      </c>
      <c r="B100" s="129"/>
      <c r="C100" s="119" t="s">
        <v>88</v>
      </c>
      <c r="D100" s="59" t="s">
        <v>72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8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0"/>
        <v>0</v>
      </c>
      <c r="Q100" s="41">
        <f t="shared" si="31"/>
        <v>350</v>
      </c>
      <c r="R100" s="88"/>
    </row>
    <row r="101" spans="1:18" x14ac:dyDescent="0.3">
      <c r="A101" s="128"/>
      <c r="B101" s="129"/>
      <c r="C101" s="119"/>
      <c r="D101" s="59"/>
      <c r="E101" s="42"/>
      <c r="F101" s="43"/>
      <c r="G101" s="43"/>
      <c r="H101" s="43"/>
      <c r="I101" s="43"/>
      <c r="J101" s="34">
        <f t="shared" si="28"/>
        <v>0</v>
      </c>
      <c r="K101" s="55"/>
      <c r="L101" s="43"/>
      <c r="M101" s="34">
        <f t="shared" si="29"/>
        <v>0</v>
      </c>
      <c r="N101" s="55"/>
      <c r="O101" s="43"/>
      <c r="P101" s="34">
        <f t="shared" si="30"/>
        <v>0</v>
      </c>
      <c r="Q101" s="35">
        <f t="shared" si="31"/>
        <v>0</v>
      </c>
      <c r="R101" s="88"/>
    </row>
    <row r="102" spans="1:18" x14ac:dyDescent="0.3">
      <c r="A102" s="128" t="s">
        <v>89</v>
      </c>
      <c r="B102" s="129"/>
      <c r="C102" s="119" t="s">
        <v>250</v>
      </c>
      <c r="D102" s="59" t="s">
        <v>72</v>
      </c>
      <c r="E102" s="37">
        <v>23193</v>
      </c>
      <c r="F102" s="38">
        <v>6944</v>
      </c>
      <c r="G102" s="38">
        <v>3637</v>
      </c>
      <c r="H102" s="38">
        <v>309</v>
      </c>
      <c r="I102" s="38">
        <v>0</v>
      </c>
      <c r="J102" s="29">
        <f t="shared" si="28"/>
        <v>34083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0"/>
        <v>0</v>
      </c>
      <c r="Q102" s="41">
        <f t="shared" si="31"/>
        <v>34083</v>
      </c>
      <c r="R102" s="88"/>
    </row>
    <row r="103" spans="1:18" x14ac:dyDescent="0.3">
      <c r="A103" s="128"/>
      <c r="B103" s="129"/>
      <c r="C103" s="119"/>
      <c r="D103" s="59"/>
      <c r="E103" s="42"/>
      <c r="F103" s="43"/>
      <c r="G103" s="43"/>
      <c r="H103" s="43"/>
      <c r="I103" s="43"/>
      <c r="J103" s="34">
        <f t="shared" si="28"/>
        <v>0</v>
      </c>
      <c r="K103" s="55"/>
      <c r="L103" s="43"/>
      <c r="M103" s="34">
        <f t="shared" si="29"/>
        <v>0</v>
      </c>
      <c r="N103" s="55"/>
      <c r="O103" s="43"/>
      <c r="P103" s="34">
        <f t="shared" si="30"/>
        <v>0</v>
      </c>
      <c r="Q103" s="35">
        <f t="shared" si="31"/>
        <v>0</v>
      </c>
      <c r="R103" s="88"/>
    </row>
    <row r="104" spans="1:18" x14ac:dyDescent="0.3">
      <c r="A104" s="128" t="s">
        <v>90</v>
      </c>
      <c r="B104" s="129"/>
      <c r="C104" s="119" t="s">
        <v>91</v>
      </c>
      <c r="D104" s="59" t="s">
        <v>92</v>
      </c>
      <c r="E104" s="37">
        <v>0</v>
      </c>
      <c r="F104" s="38">
        <v>228</v>
      </c>
      <c r="G104" s="38">
        <v>464</v>
      </c>
      <c r="H104" s="38">
        <v>0</v>
      </c>
      <c r="I104" s="38">
        <v>0</v>
      </c>
      <c r="J104" s="29">
        <f t="shared" si="28"/>
        <v>692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0"/>
        <v>0</v>
      </c>
      <c r="Q104" s="41">
        <f t="shared" si="31"/>
        <v>692</v>
      </c>
      <c r="R104" s="88"/>
    </row>
    <row r="105" spans="1:18" x14ac:dyDescent="0.3">
      <c r="A105" s="128"/>
      <c r="B105" s="129"/>
      <c r="C105" s="119"/>
      <c r="D105" s="59"/>
      <c r="E105" s="42"/>
      <c r="F105" s="43"/>
      <c r="G105" s="43"/>
      <c r="H105" s="43"/>
      <c r="I105" s="43"/>
      <c r="J105" s="34">
        <f t="shared" si="28"/>
        <v>0</v>
      </c>
      <c r="K105" s="55"/>
      <c r="L105" s="43"/>
      <c r="M105" s="34">
        <f t="shared" si="29"/>
        <v>0</v>
      </c>
      <c r="N105" s="55"/>
      <c r="O105" s="43"/>
      <c r="P105" s="34">
        <f t="shared" si="30"/>
        <v>0</v>
      </c>
      <c r="Q105" s="35">
        <f t="shared" si="31"/>
        <v>0</v>
      </c>
      <c r="R105" s="88"/>
    </row>
    <row r="106" spans="1:18" x14ac:dyDescent="0.3">
      <c r="A106" s="128" t="s">
        <v>93</v>
      </c>
      <c r="B106" s="129"/>
      <c r="C106" s="119" t="s">
        <v>94</v>
      </c>
      <c r="D106" s="59" t="s">
        <v>95</v>
      </c>
      <c r="E106" s="37">
        <v>0</v>
      </c>
      <c r="F106" s="38">
        <v>840</v>
      </c>
      <c r="G106" s="38">
        <v>14350</v>
      </c>
      <c r="H106" s="38">
        <v>0</v>
      </c>
      <c r="I106" s="38">
        <v>0</v>
      </c>
      <c r="J106" s="29">
        <f t="shared" si="28"/>
        <v>15190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0"/>
        <v>0</v>
      </c>
      <c r="Q106" s="41">
        <f t="shared" si="31"/>
        <v>15190</v>
      </c>
      <c r="R106" s="88"/>
    </row>
    <row r="107" spans="1:18" ht="14.4" thickBot="1" x14ac:dyDescent="0.35">
      <c r="A107" s="133"/>
      <c r="B107" s="134"/>
      <c r="C107" s="135"/>
      <c r="D107" s="60"/>
      <c r="E107" s="51"/>
      <c r="F107" s="45"/>
      <c r="G107" s="45"/>
      <c r="H107" s="45"/>
      <c r="I107" s="45"/>
      <c r="J107" s="24">
        <f t="shared" si="28"/>
        <v>0</v>
      </c>
      <c r="K107" s="56"/>
      <c r="L107" s="45"/>
      <c r="M107" s="24">
        <f t="shared" si="29"/>
        <v>0</v>
      </c>
      <c r="N107" s="55"/>
      <c r="O107" s="43"/>
      <c r="P107" s="34">
        <f t="shared" si="30"/>
        <v>0</v>
      </c>
      <c r="Q107" s="35">
        <f t="shared" si="31"/>
        <v>0</v>
      </c>
      <c r="R107" s="88"/>
    </row>
    <row r="108" spans="1:18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8"/>
    </row>
    <row r="109" spans="1:18" x14ac:dyDescent="0.3">
      <c r="A109" s="120" t="s">
        <v>96</v>
      </c>
      <c r="B109" s="121"/>
      <c r="C109" s="124" t="s">
        <v>97</v>
      </c>
      <c r="D109" s="126"/>
      <c r="E109" s="16">
        <f>E111+E113</f>
        <v>0</v>
      </c>
      <c r="F109" s="17">
        <f t="shared" ref="E109:I110" si="32">F111+F113</f>
        <v>0</v>
      </c>
      <c r="G109" s="17">
        <f t="shared" si="32"/>
        <v>188705</v>
      </c>
      <c r="H109" s="17">
        <f t="shared" si="32"/>
        <v>0</v>
      </c>
      <c r="I109" s="17">
        <f t="shared" si="32"/>
        <v>0</v>
      </c>
      <c r="J109" s="19">
        <f t="shared" ref="J109:J114" si="33">SUM(E109:I109)</f>
        <v>188705</v>
      </c>
      <c r="K109" s="16">
        <f>K111+K113</f>
        <v>542081</v>
      </c>
      <c r="L109" s="17">
        <f>L111+L113</f>
        <v>0</v>
      </c>
      <c r="M109" s="19">
        <f t="shared" ref="M109:M114" si="34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5">SUM(N109:O109)</f>
        <v>0</v>
      </c>
      <c r="Q109" s="20">
        <f t="shared" ref="Q109:Q114" si="36">P109+M109+J109</f>
        <v>730786</v>
      </c>
      <c r="R109" s="88"/>
    </row>
    <row r="110" spans="1:18" ht="14.4" thickBot="1" x14ac:dyDescent="0.35">
      <c r="A110" s="122"/>
      <c r="B110" s="123"/>
      <c r="C110" s="125"/>
      <c r="D110" s="127"/>
      <c r="E110" s="21">
        <f t="shared" si="32"/>
        <v>0</v>
      </c>
      <c r="F110" s="22">
        <f t="shared" si="32"/>
        <v>0</v>
      </c>
      <c r="G110" s="22">
        <f t="shared" si="32"/>
        <v>0</v>
      </c>
      <c r="H110" s="22">
        <f t="shared" si="32"/>
        <v>0</v>
      </c>
      <c r="I110" s="22">
        <f t="shared" si="32"/>
        <v>0</v>
      </c>
      <c r="J110" s="24">
        <f t="shared" si="33"/>
        <v>0</v>
      </c>
      <c r="K110" s="21">
        <f>K112+K114</f>
        <v>0</v>
      </c>
      <c r="L110" s="22">
        <f>L112+L114</f>
        <v>0</v>
      </c>
      <c r="M110" s="24">
        <f t="shared" si="34"/>
        <v>0</v>
      </c>
      <c r="N110" s="53">
        <f>N112+N114</f>
        <v>0</v>
      </c>
      <c r="O110" s="22">
        <f>O112+O114</f>
        <v>0</v>
      </c>
      <c r="P110" s="24">
        <f t="shared" si="35"/>
        <v>0</v>
      </c>
      <c r="Q110" s="25">
        <f t="shared" si="36"/>
        <v>0</v>
      </c>
      <c r="R110" s="88"/>
    </row>
    <row r="111" spans="1:18" x14ac:dyDescent="0.3">
      <c r="A111" s="116" t="s">
        <v>98</v>
      </c>
      <c r="B111" s="116"/>
      <c r="C111" s="114" t="s">
        <v>99</v>
      </c>
      <c r="D111" s="49" t="s">
        <v>63</v>
      </c>
      <c r="E111" s="26">
        <v>0</v>
      </c>
      <c r="F111" s="27">
        <v>0</v>
      </c>
      <c r="G111" s="27">
        <v>184205</v>
      </c>
      <c r="H111" s="27">
        <v>0</v>
      </c>
      <c r="I111" s="27">
        <v>0</v>
      </c>
      <c r="J111" s="29">
        <f>SUM(E111:I111)</f>
        <v>184205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5"/>
        <v>0</v>
      </c>
      <c r="Q111" s="30">
        <f t="shared" si="36"/>
        <v>726286</v>
      </c>
      <c r="R111" s="88"/>
    </row>
    <row r="112" spans="1:18" x14ac:dyDescent="0.3">
      <c r="A112" s="129"/>
      <c r="B112" s="129"/>
      <c r="C112" s="119"/>
      <c r="D112" s="36"/>
      <c r="E112" s="42"/>
      <c r="F112" s="43"/>
      <c r="G112" s="43"/>
      <c r="H112" s="43"/>
      <c r="I112" s="43"/>
      <c r="J112" s="34">
        <f t="shared" si="33"/>
        <v>0</v>
      </c>
      <c r="K112" s="42"/>
      <c r="L112" s="43"/>
      <c r="M112" s="34">
        <f t="shared" si="34"/>
        <v>0</v>
      </c>
      <c r="N112" s="55"/>
      <c r="O112" s="43"/>
      <c r="P112" s="34">
        <f t="shared" si="35"/>
        <v>0</v>
      </c>
      <c r="Q112" s="35">
        <f t="shared" si="36"/>
        <v>0</v>
      </c>
      <c r="R112" s="88"/>
    </row>
    <row r="113" spans="1:19" x14ac:dyDescent="0.3">
      <c r="A113" s="129" t="s">
        <v>100</v>
      </c>
      <c r="B113" s="129"/>
      <c r="C113" s="119" t="s">
        <v>101</v>
      </c>
      <c r="D113" s="36" t="s">
        <v>102</v>
      </c>
      <c r="E113" s="37">
        <v>0</v>
      </c>
      <c r="F113" s="38">
        <v>0</v>
      </c>
      <c r="G113" s="38">
        <v>4500</v>
      </c>
      <c r="H113" s="38">
        <v>0</v>
      </c>
      <c r="I113" s="38">
        <v>0</v>
      </c>
      <c r="J113" s="29">
        <f>SUM(E113:I113)</f>
        <v>4500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5"/>
        <v>0</v>
      </c>
      <c r="Q113" s="41">
        <f t="shared" si="36"/>
        <v>4500</v>
      </c>
      <c r="R113" s="88"/>
    </row>
    <row r="114" spans="1:19" ht="14.4" thickBot="1" x14ac:dyDescent="0.35">
      <c r="A114" s="134"/>
      <c r="B114" s="134"/>
      <c r="C114" s="135"/>
      <c r="D114" s="50"/>
      <c r="E114" s="51"/>
      <c r="F114" s="45"/>
      <c r="G114" s="45"/>
      <c r="H114" s="45"/>
      <c r="I114" s="45"/>
      <c r="J114" s="24">
        <f t="shared" si="33"/>
        <v>0</v>
      </c>
      <c r="K114" s="51"/>
      <c r="L114" s="45"/>
      <c r="M114" s="24">
        <f t="shared" si="34"/>
        <v>0</v>
      </c>
      <c r="N114" s="56"/>
      <c r="O114" s="45"/>
      <c r="P114" s="24">
        <f t="shared" si="35"/>
        <v>0</v>
      </c>
      <c r="Q114" s="25">
        <f t="shared" si="36"/>
        <v>0</v>
      </c>
      <c r="R114" s="88"/>
    </row>
    <row r="115" spans="1:19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8"/>
    </row>
    <row r="116" spans="1:19" x14ac:dyDescent="0.3">
      <c r="A116" s="120" t="s">
        <v>103</v>
      </c>
      <c r="B116" s="121"/>
      <c r="C116" s="124" t="s">
        <v>104</v>
      </c>
      <c r="D116" s="126"/>
      <c r="E116" s="16">
        <f t="shared" ref="E116:I117" si="37">E118+E120+E122+E124+E126+E128+E130+E132</f>
        <v>0</v>
      </c>
      <c r="F116" s="17">
        <f t="shared" si="37"/>
        <v>0</v>
      </c>
      <c r="G116" s="17">
        <f t="shared" si="37"/>
        <v>191000</v>
      </c>
      <c r="H116" s="17">
        <f t="shared" si="37"/>
        <v>0</v>
      </c>
      <c r="I116" s="17">
        <f t="shared" si="37"/>
        <v>2200</v>
      </c>
      <c r="J116" s="19">
        <f t="shared" ref="J116:J133" si="38">SUM(E116:I116)</f>
        <v>193200</v>
      </c>
      <c r="K116" s="16">
        <f>K118+K120+K122+K124+K126+K128+K130+K132</f>
        <v>0</v>
      </c>
      <c r="L116" s="17">
        <f>L118+L120+L122+L124+L126+L128+L132</f>
        <v>0</v>
      </c>
      <c r="M116" s="19">
        <f t="shared" ref="M116:M129" si="39">SUM(K116:L116)</f>
        <v>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0">SUM(N116:O116)</f>
        <v>17160</v>
      </c>
      <c r="Q116" s="20">
        <f>P116+M116+J116</f>
        <v>210360</v>
      </c>
      <c r="R116" s="88"/>
    </row>
    <row r="117" spans="1:19" ht="14.4" thickBot="1" x14ac:dyDescent="0.35">
      <c r="A117" s="122"/>
      <c r="B117" s="123"/>
      <c r="C117" s="125"/>
      <c r="D117" s="127"/>
      <c r="E117" s="21">
        <f t="shared" si="37"/>
        <v>0</v>
      </c>
      <c r="F117" s="22">
        <f t="shared" si="37"/>
        <v>0</v>
      </c>
      <c r="G117" s="22">
        <f t="shared" si="37"/>
        <v>0</v>
      </c>
      <c r="H117" s="22">
        <f t="shared" si="37"/>
        <v>0</v>
      </c>
      <c r="I117" s="22">
        <f t="shared" si="37"/>
        <v>0</v>
      </c>
      <c r="J117" s="24">
        <f t="shared" si="38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9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0"/>
        <v>0</v>
      </c>
      <c r="Q117" s="25">
        <f t="shared" ref="Q117:Q133" si="41">P117+M117+J117</f>
        <v>0</v>
      </c>
      <c r="R117" s="88"/>
    </row>
    <row r="118" spans="1:19" x14ac:dyDescent="0.3">
      <c r="A118" s="136" t="s">
        <v>105</v>
      </c>
      <c r="B118" s="137"/>
      <c r="C118" s="138" t="s">
        <v>106</v>
      </c>
      <c r="D118" s="100" t="s">
        <v>107</v>
      </c>
      <c r="E118" s="16">
        <v>0</v>
      </c>
      <c r="F118" s="17">
        <v>0</v>
      </c>
      <c r="G118" s="17">
        <v>29500</v>
      </c>
      <c r="H118" s="17">
        <v>0</v>
      </c>
      <c r="I118" s="17">
        <v>0</v>
      </c>
      <c r="J118" s="19">
        <f t="shared" si="38"/>
        <v>29500</v>
      </c>
      <c r="K118" s="16">
        <v>0</v>
      </c>
      <c r="L118" s="17">
        <v>0</v>
      </c>
      <c r="M118" s="19">
        <f>SUM(K118:L118)</f>
        <v>0</v>
      </c>
      <c r="N118" s="52">
        <v>0</v>
      </c>
      <c r="O118" s="17">
        <v>0</v>
      </c>
      <c r="P118" s="19">
        <f t="shared" si="40"/>
        <v>0</v>
      </c>
      <c r="Q118" s="20">
        <f t="shared" si="41"/>
        <v>29500</v>
      </c>
      <c r="R118" s="136" t="s">
        <v>105</v>
      </c>
      <c r="S118" s="104">
        <f>Q118+Q120+Q122+Q124</f>
        <v>51000</v>
      </c>
    </row>
    <row r="119" spans="1:19" x14ac:dyDescent="0.3">
      <c r="A119" s="128"/>
      <c r="B119" s="129"/>
      <c r="C119" s="119"/>
      <c r="D119" s="36"/>
      <c r="E119" s="42"/>
      <c r="F119" s="43"/>
      <c r="G119" s="43"/>
      <c r="H119" s="43"/>
      <c r="I119" s="43"/>
      <c r="J119" s="34">
        <f t="shared" si="38"/>
        <v>0</v>
      </c>
      <c r="K119" s="42"/>
      <c r="L119" s="43"/>
      <c r="M119" s="34">
        <f t="shared" si="39"/>
        <v>0</v>
      </c>
      <c r="N119" s="55"/>
      <c r="O119" s="43"/>
      <c r="P119" s="34">
        <f t="shared" si="40"/>
        <v>0</v>
      </c>
      <c r="Q119" s="35">
        <f t="shared" si="41"/>
        <v>0</v>
      </c>
      <c r="R119" s="128"/>
      <c r="S119" s="105">
        <f>Q119+Q121+Q123+Q125</f>
        <v>0</v>
      </c>
    </row>
    <row r="120" spans="1:19" x14ac:dyDescent="0.3">
      <c r="A120" s="118" t="s">
        <v>105</v>
      </c>
      <c r="B120" s="129"/>
      <c r="C120" s="119" t="s">
        <v>108</v>
      </c>
      <c r="D120" s="36" t="s">
        <v>63</v>
      </c>
      <c r="E120" s="37">
        <v>0</v>
      </c>
      <c r="F120" s="38">
        <v>0</v>
      </c>
      <c r="G120" s="38">
        <v>15000</v>
      </c>
      <c r="H120" s="38">
        <v>0</v>
      </c>
      <c r="I120" s="38">
        <v>0</v>
      </c>
      <c r="J120" s="29">
        <f t="shared" si="38"/>
        <v>15000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0"/>
        <v>0</v>
      </c>
      <c r="Q120" s="41">
        <f t="shared" si="41"/>
        <v>15000</v>
      </c>
      <c r="R120" s="88"/>
    </row>
    <row r="121" spans="1:19" x14ac:dyDescent="0.3">
      <c r="A121" s="128"/>
      <c r="B121" s="129"/>
      <c r="C121" s="119"/>
      <c r="D121" s="36"/>
      <c r="E121" s="42"/>
      <c r="F121" s="43"/>
      <c r="G121" s="43"/>
      <c r="H121" s="43"/>
      <c r="I121" s="43"/>
      <c r="J121" s="34">
        <f t="shared" si="38"/>
        <v>0</v>
      </c>
      <c r="K121" s="42"/>
      <c r="L121" s="43"/>
      <c r="M121" s="34">
        <f t="shared" si="39"/>
        <v>0</v>
      </c>
      <c r="N121" s="55"/>
      <c r="O121" s="43"/>
      <c r="P121" s="34">
        <f t="shared" si="40"/>
        <v>0</v>
      </c>
      <c r="Q121" s="35">
        <f t="shared" si="41"/>
        <v>0</v>
      </c>
      <c r="R121" s="88"/>
    </row>
    <row r="122" spans="1:19" x14ac:dyDescent="0.3">
      <c r="A122" s="128" t="s">
        <v>105</v>
      </c>
      <c r="B122" s="129"/>
      <c r="C122" s="119" t="s">
        <v>109</v>
      </c>
      <c r="D122" s="36" t="s">
        <v>102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38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0"/>
        <v>0</v>
      </c>
      <c r="Q122" s="41">
        <f t="shared" si="41"/>
        <v>6000</v>
      </c>
      <c r="R122" s="88"/>
    </row>
    <row r="123" spans="1:19" x14ac:dyDescent="0.3">
      <c r="A123" s="128"/>
      <c r="B123" s="129"/>
      <c r="C123" s="119"/>
      <c r="D123" s="36"/>
      <c r="E123" s="42"/>
      <c r="F123" s="43"/>
      <c r="G123" s="43"/>
      <c r="H123" s="43"/>
      <c r="I123" s="43"/>
      <c r="J123" s="34">
        <f t="shared" si="38"/>
        <v>0</v>
      </c>
      <c r="K123" s="42"/>
      <c r="L123" s="43"/>
      <c r="M123" s="34">
        <f t="shared" si="39"/>
        <v>0</v>
      </c>
      <c r="N123" s="55"/>
      <c r="O123" s="43"/>
      <c r="P123" s="34">
        <f t="shared" si="40"/>
        <v>0</v>
      </c>
      <c r="Q123" s="35">
        <f t="shared" si="41"/>
        <v>0</v>
      </c>
      <c r="R123" s="88"/>
    </row>
    <row r="124" spans="1:19" x14ac:dyDescent="0.3">
      <c r="A124" s="128" t="s">
        <v>105</v>
      </c>
      <c r="B124" s="129"/>
      <c r="C124" s="119" t="s">
        <v>110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8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0"/>
        <v>0</v>
      </c>
      <c r="Q124" s="41">
        <f t="shared" si="41"/>
        <v>500</v>
      </c>
      <c r="R124" s="88"/>
    </row>
    <row r="125" spans="1:19" x14ac:dyDescent="0.3">
      <c r="A125" s="128"/>
      <c r="B125" s="129"/>
      <c r="C125" s="119"/>
      <c r="D125" s="36"/>
      <c r="E125" s="42"/>
      <c r="F125" s="43"/>
      <c r="G125" s="43"/>
      <c r="H125" s="43"/>
      <c r="I125" s="43"/>
      <c r="J125" s="34">
        <f t="shared" si="38"/>
        <v>0</v>
      </c>
      <c r="K125" s="42"/>
      <c r="L125" s="43"/>
      <c r="M125" s="34">
        <f t="shared" si="39"/>
        <v>0</v>
      </c>
      <c r="N125" s="55"/>
      <c r="O125" s="43"/>
      <c r="P125" s="34">
        <f t="shared" si="40"/>
        <v>0</v>
      </c>
      <c r="Q125" s="35">
        <f t="shared" si="41"/>
        <v>0</v>
      </c>
      <c r="R125" s="88"/>
    </row>
    <row r="126" spans="1:19" x14ac:dyDescent="0.3">
      <c r="A126" s="117" t="s">
        <v>111</v>
      </c>
      <c r="B126" s="115"/>
      <c r="C126" s="113" t="s">
        <v>309</v>
      </c>
      <c r="D126" s="36" t="s">
        <v>112</v>
      </c>
      <c r="E126" s="37">
        <v>0</v>
      </c>
      <c r="F126" s="38">
        <v>0</v>
      </c>
      <c r="G126" s="38">
        <v>0</v>
      </c>
      <c r="H126" s="38">
        <v>0</v>
      </c>
      <c r="I126" s="38">
        <v>2200</v>
      </c>
      <c r="J126" s="29">
        <f t="shared" si="38"/>
        <v>2200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0"/>
        <v>17160</v>
      </c>
      <c r="Q126" s="41">
        <f t="shared" si="41"/>
        <v>19360</v>
      </c>
      <c r="R126" s="117" t="s">
        <v>111</v>
      </c>
      <c r="S126" s="104">
        <f>Q126+Q128</f>
        <v>19360</v>
      </c>
    </row>
    <row r="127" spans="1:19" x14ac:dyDescent="0.3">
      <c r="A127" s="118"/>
      <c r="B127" s="116"/>
      <c r="C127" s="114"/>
      <c r="D127" s="36"/>
      <c r="E127" s="42"/>
      <c r="F127" s="43"/>
      <c r="G127" s="43"/>
      <c r="H127" s="43"/>
      <c r="I127" s="43"/>
      <c r="J127" s="34">
        <f t="shared" si="38"/>
        <v>0</v>
      </c>
      <c r="K127" s="42"/>
      <c r="L127" s="43"/>
      <c r="M127" s="34">
        <f t="shared" si="39"/>
        <v>0</v>
      </c>
      <c r="N127" s="55"/>
      <c r="O127" s="43"/>
      <c r="P127" s="34">
        <f t="shared" si="40"/>
        <v>0</v>
      </c>
      <c r="Q127" s="35">
        <f t="shared" si="41"/>
        <v>0</v>
      </c>
      <c r="R127" s="118"/>
      <c r="S127" s="105">
        <f>Q127+Q129</f>
        <v>0</v>
      </c>
    </row>
    <row r="128" spans="1:19" hidden="1" x14ac:dyDescent="0.3">
      <c r="A128" s="117" t="s">
        <v>111</v>
      </c>
      <c r="B128" s="115"/>
      <c r="C128" s="113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8"/>
        <v>0</v>
      </c>
      <c r="K128" s="94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0"/>
        <v>0</v>
      </c>
      <c r="Q128" s="41">
        <f t="shared" si="41"/>
        <v>0</v>
      </c>
      <c r="R128" s="88"/>
    </row>
    <row r="129" spans="1:18" hidden="1" x14ac:dyDescent="0.3">
      <c r="A129" s="118"/>
      <c r="B129" s="116"/>
      <c r="C129" s="114"/>
      <c r="D129" s="36"/>
      <c r="E129" s="42"/>
      <c r="F129" s="43"/>
      <c r="G129" s="43"/>
      <c r="H129" s="43"/>
      <c r="I129" s="43"/>
      <c r="J129" s="34">
        <f t="shared" si="38"/>
        <v>0</v>
      </c>
      <c r="K129" s="95"/>
      <c r="L129" s="43"/>
      <c r="M129" s="34">
        <f t="shared" si="39"/>
        <v>0</v>
      </c>
      <c r="N129" s="55"/>
      <c r="O129" s="43"/>
      <c r="P129" s="34">
        <f t="shared" si="40"/>
        <v>0</v>
      </c>
      <c r="Q129" s="35">
        <f t="shared" si="41"/>
        <v>0</v>
      </c>
      <c r="R129" s="88"/>
    </row>
    <row r="130" spans="1:18" x14ac:dyDescent="0.3">
      <c r="A130" s="117" t="s">
        <v>111</v>
      </c>
      <c r="B130" s="115"/>
      <c r="C130" s="113" t="s">
        <v>310</v>
      </c>
      <c r="D130" s="36" t="s">
        <v>112</v>
      </c>
      <c r="E130" s="37">
        <v>0</v>
      </c>
      <c r="F130" s="38">
        <v>0</v>
      </c>
      <c r="G130" s="38">
        <v>140000</v>
      </c>
      <c r="H130" s="38">
        <v>0</v>
      </c>
      <c r="I130" s="38">
        <v>0</v>
      </c>
      <c r="J130" s="29">
        <f>SUM(E130:I130)</f>
        <v>140000</v>
      </c>
      <c r="K130" s="94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>SUM(N130:O130)</f>
        <v>0</v>
      </c>
      <c r="Q130" s="41">
        <f t="shared" si="41"/>
        <v>140000</v>
      </c>
      <c r="R130" s="88"/>
    </row>
    <row r="131" spans="1:18" ht="14.4" thickBot="1" x14ac:dyDescent="0.35">
      <c r="A131" s="157"/>
      <c r="B131" s="158"/>
      <c r="C131" s="159"/>
      <c r="D131" s="50"/>
      <c r="E131" s="51"/>
      <c r="F131" s="45"/>
      <c r="G131" s="45"/>
      <c r="H131" s="45"/>
      <c r="I131" s="45"/>
      <c r="J131" s="24">
        <f>SUM(E131:I131)</f>
        <v>0</v>
      </c>
      <c r="K131" s="101"/>
      <c r="L131" s="45"/>
      <c r="M131" s="24">
        <f>SUM(K131:L131)</f>
        <v>0</v>
      </c>
      <c r="N131" s="56"/>
      <c r="O131" s="45"/>
      <c r="P131" s="24">
        <f>SUM(N131:O131)</f>
        <v>0</v>
      </c>
      <c r="Q131" s="25">
        <f t="shared" si="41"/>
        <v>0</v>
      </c>
      <c r="R131" s="88"/>
    </row>
    <row r="132" spans="1:18" hidden="1" x14ac:dyDescent="0.3">
      <c r="A132" s="118" t="s">
        <v>111</v>
      </c>
      <c r="B132" s="116"/>
      <c r="C132" s="114" t="s">
        <v>251</v>
      </c>
      <c r="D132" s="49" t="s">
        <v>112</v>
      </c>
      <c r="E132" s="26">
        <v>0</v>
      </c>
      <c r="F132" s="27">
        <v>0</v>
      </c>
      <c r="G132" s="27">
        <v>0</v>
      </c>
      <c r="H132" s="27">
        <v>0</v>
      </c>
      <c r="I132" s="27">
        <v>0</v>
      </c>
      <c r="J132" s="29">
        <f t="shared" si="38"/>
        <v>0</v>
      </c>
      <c r="K132" s="96">
        <v>0</v>
      </c>
      <c r="L132" s="27">
        <v>0</v>
      </c>
      <c r="M132" s="29">
        <f>SUM(K132:L132)</f>
        <v>0</v>
      </c>
      <c r="N132" s="54">
        <v>0</v>
      </c>
      <c r="O132" s="27">
        <v>0</v>
      </c>
      <c r="P132" s="29">
        <f t="shared" si="40"/>
        <v>0</v>
      </c>
      <c r="Q132" s="30">
        <f t="shared" si="41"/>
        <v>0</v>
      </c>
      <c r="R132" s="88"/>
    </row>
    <row r="133" spans="1:18" ht="14.4" hidden="1" thickBot="1" x14ac:dyDescent="0.35">
      <c r="A133" s="133"/>
      <c r="B133" s="134"/>
      <c r="C133" s="135"/>
      <c r="D133" s="50"/>
      <c r="E133" s="51"/>
      <c r="F133" s="45"/>
      <c r="G133" s="45"/>
      <c r="H133" s="45"/>
      <c r="I133" s="45"/>
      <c r="J133" s="24">
        <f t="shared" si="38"/>
        <v>0</v>
      </c>
      <c r="K133" s="51"/>
      <c r="L133" s="45"/>
      <c r="M133" s="24">
        <f>SUM(K133:L133)</f>
        <v>0</v>
      </c>
      <c r="N133" s="56"/>
      <c r="O133" s="45"/>
      <c r="P133" s="24">
        <f t="shared" si="40"/>
        <v>0</v>
      </c>
      <c r="Q133" s="25">
        <f t="shared" si="41"/>
        <v>0</v>
      </c>
      <c r="R133" s="88"/>
    </row>
    <row r="134" spans="1:18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8"/>
    </row>
    <row r="135" spans="1:18" x14ac:dyDescent="0.3">
      <c r="A135" s="120" t="s">
        <v>113</v>
      </c>
      <c r="B135" s="121"/>
      <c r="C135" s="124" t="s">
        <v>114</v>
      </c>
      <c r="D135" s="126"/>
      <c r="E135" s="16">
        <f t="shared" ref="E135:I136" si="42">E137+E139+E141+E143+E145</f>
        <v>200371</v>
      </c>
      <c r="F135" s="17">
        <f t="shared" si="42"/>
        <v>68892</v>
      </c>
      <c r="G135" s="17">
        <f t="shared" si="42"/>
        <v>57226</v>
      </c>
      <c r="H135" s="17">
        <f t="shared" si="42"/>
        <v>3080</v>
      </c>
      <c r="I135" s="17">
        <f t="shared" si="42"/>
        <v>0</v>
      </c>
      <c r="J135" s="18">
        <f t="shared" ref="J135:J146" si="43">SUM(E135:I135)</f>
        <v>329569</v>
      </c>
      <c r="K135" s="16">
        <f>K137+K139+K141+K143+K145</f>
        <v>0</v>
      </c>
      <c r="L135" s="17">
        <f>L137+L139+L141+L143+L145</f>
        <v>0</v>
      </c>
      <c r="M135" s="19">
        <f t="shared" ref="M135:M146" si="44">SUM(K135:L135)</f>
        <v>0</v>
      </c>
      <c r="N135" s="52">
        <f>N137+N139+N141+N143+N145</f>
        <v>0</v>
      </c>
      <c r="O135" s="52">
        <f>O137+O139+O141+O143+O145</f>
        <v>0</v>
      </c>
      <c r="P135" s="19">
        <f t="shared" ref="P135:P146" si="45">SUM(N135:O135)</f>
        <v>0</v>
      </c>
      <c r="Q135" s="20">
        <f t="shared" ref="Q135:Q146" si="46">P135+M135+J135</f>
        <v>329569</v>
      </c>
      <c r="R135" s="88"/>
    </row>
    <row r="136" spans="1:18" ht="14.4" thickBot="1" x14ac:dyDescent="0.35">
      <c r="A136" s="122"/>
      <c r="B136" s="123"/>
      <c r="C136" s="125"/>
      <c r="D136" s="127"/>
      <c r="E136" s="21">
        <f t="shared" si="42"/>
        <v>0</v>
      </c>
      <c r="F136" s="22">
        <f t="shared" si="42"/>
        <v>0</v>
      </c>
      <c r="G136" s="22">
        <f t="shared" si="42"/>
        <v>0</v>
      </c>
      <c r="H136" s="22">
        <f t="shared" si="42"/>
        <v>0</v>
      </c>
      <c r="I136" s="22">
        <f t="shared" si="42"/>
        <v>0</v>
      </c>
      <c r="J136" s="23">
        <f t="shared" si="43"/>
        <v>0</v>
      </c>
      <c r="K136" s="21">
        <f>K138+K140+K142+K144+K146</f>
        <v>0</v>
      </c>
      <c r="L136" s="22">
        <f>L138+L140+L142+L144+L146</f>
        <v>0</v>
      </c>
      <c r="M136" s="24">
        <f t="shared" si="44"/>
        <v>0</v>
      </c>
      <c r="N136" s="53">
        <f>N138+N140+N142+N144+N146</f>
        <v>0</v>
      </c>
      <c r="O136" s="53">
        <f>O138+O140+O142+O144+O146</f>
        <v>0</v>
      </c>
      <c r="P136" s="24">
        <f t="shared" si="45"/>
        <v>0</v>
      </c>
      <c r="Q136" s="25">
        <f t="shared" si="46"/>
        <v>0</v>
      </c>
      <c r="R136" s="88"/>
    </row>
    <row r="137" spans="1:18" x14ac:dyDescent="0.3">
      <c r="A137" s="118" t="s">
        <v>115</v>
      </c>
      <c r="B137" s="116"/>
      <c r="C137" s="114" t="s">
        <v>116</v>
      </c>
      <c r="D137" s="49" t="s">
        <v>117</v>
      </c>
      <c r="E137" s="26">
        <v>184261</v>
      </c>
      <c r="F137" s="27">
        <v>63907</v>
      </c>
      <c r="G137" s="27">
        <v>50168</v>
      </c>
      <c r="H137" s="27">
        <v>2694</v>
      </c>
      <c r="I137" s="27">
        <v>0</v>
      </c>
      <c r="J137" s="29">
        <f t="shared" si="43"/>
        <v>301030</v>
      </c>
      <c r="K137" s="96">
        <v>0</v>
      </c>
      <c r="L137" s="27">
        <v>0</v>
      </c>
      <c r="M137" s="29">
        <f>SUM(K137:L137)</f>
        <v>0</v>
      </c>
      <c r="N137" s="54">
        <v>0</v>
      </c>
      <c r="O137" s="27">
        <v>0</v>
      </c>
      <c r="P137" s="29">
        <f t="shared" si="45"/>
        <v>0</v>
      </c>
      <c r="Q137" s="30">
        <f t="shared" si="46"/>
        <v>301030</v>
      </c>
      <c r="R137" s="88"/>
    </row>
    <row r="138" spans="1:18" x14ac:dyDescent="0.3">
      <c r="A138" s="128"/>
      <c r="B138" s="129"/>
      <c r="C138" s="119"/>
      <c r="D138" s="36"/>
      <c r="E138" s="42"/>
      <c r="F138" s="43"/>
      <c r="G138" s="43"/>
      <c r="H138" s="43"/>
      <c r="I138" s="43"/>
      <c r="J138" s="34">
        <f t="shared" si="43"/>
        <v>0</v>
      </c>
      <c r="K138" s="95"/>
      <c r="L138" s="43"/>
      <c r="M138" s="34">
        <f t="shared" si="44"/>
        <v>0</v>
      </c>
      <c r="N138" s="55"/>
      <c r="O138" s="43"/>
      <c r="P138" s="34">
        <f t="shared" si="45"/>
        <v>0</v>
      </c>
      <c r="Q138" s="35">
        <f t="shared" si="46"/>
        <v>0</v>
      </c>
      <c r="R138" s="88"/>
    </row>
    <row r="139" spans="1:18" x14ac:dyDescent="0.3">
      <c r="A139" s="117" t="s">
        <v>118</v>
      </c>
      <c r="B139" s="115"/>
      <c r="C139" s="113" t="s">
        <v>311</v>
      </c>
      <c r="D139" s="111"/>
      <c r="E139" s="37">
        <v>0</v>
      </c>
      <c r="F139" s="38">
        <v>0</v>
      </c>
      <c r="G139" s="38">
        <v>0</v>
      </c>
      <c r="H139" s="38">
        <v>37</v>
      </c>
      <c r="I139" s="38">
        <v>0</v>
      </c>
      <c r="J139" s="28">
        <f t="shared" si="43"/>
        <v>37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5"/>
        <v>0</v>
      </c>
      <c r="Q139" s="41">
        <f t="shared" si="46"/>
        <v>37</v>
      </c>
      <c r="R139" s="88"/>
    </row>
    <row r="140" spans="1:18" x14ac:dyDescent="0.3">
      <c r="A140" s="118"/>
      <c r="B140" s="116"/>
      <c r="C140" s="114"/>
      <c r="D140" s="112"/>
      <c r="E140" s="42"/>
      <c r="F140" s="43"/>
      <c r="G140" s="43"/>
      <c r="H140" s="43"/>
      <c r="I140" s="43"/>
      <c r="J140" s="33">
        <f t="shared" si="43"/>
        <v>0</v>
      </c>
      <c r="K140" s="42"/>
      <c r="L140" s="43"/>
      <c r="M140" s="34">
        <f t="shared" si="44"/>
        <v>0</v>
      </c>
      <c r="N140" s="55"/>
      <c r="O140" s="55"/>
      <c r="P140" s="34">
        <f t="shared" si="45"/>
        <v>0</v>
      </c>
      <c r="Q140" s="35">
        <f t="shared" si="46"/>
        <v>0</v>
      </c>
      <c r="R140" s="88"/>
    </row>
    <row r="141" spans="1:18" x14ac:dyDescent="0.3">
      <c r="A141" s="128" t="s">
        <v>119</v>
      </c>
      <c r="B141" s="129"/>
      <c r="C141" s="119" t="s">
        <v>290</v>
      </c>
      <c r="D141" s="13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6"/>
        <v>150</v>
      </c>
      <c r="R141" s="88"/>
    </row>
    <row r="142" spans="1:18" x14ac:dyDescent="0.3">
      <c r="A142" s="128"/>
      <c r="B142" s="129"/>
      <c r="C142" s="119"/>
      <c r="D142" s="130"/>
      <c r="E142" s="42"/>
      <c r="F142" s="43"/>
      <c r="G142" s="43"/>
      <c r="H142" s="43"/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6"/>
        <v>0</v>
      </c>
      <c r="R142" s="88"/>
    </row>
    <row r="143" spans="1:18" ht="13.8" hidden="1" customHeight="1" x14ac:dyDescent="0.3">
      <c r="A143" s="128" t="s">
        <v>120</v>
      </c>
      <c r="B143" s="129"/>
      <c r="C143" s="119" t="s">
        <v>289</v>
      </c>
      <c r="D143" s="5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3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5"/>
        <v>0</v>
      </c>
      <c r="Q143" s="41">
        <f t="shared" si="46"/>
        <v>0</v>
      </c>
      <c r="R143" s="88"/>
    </row>
    <row r="144" spans="1:18" hidden="1" x14ac:dyDescent="0.3">
      <c r="A144" s="128"/>
      <c r="B144" s="129"/>
      <c r="C144" s="119"/>
      <c r="D144" s="59"/>
      <c r="E144" s="42"/>
      <c r="F144" s="43"/>
      <c r="G144" s="43"/>
      <c r="H144" s="43"/>
      <c r="I144" s="43"/>
      <c r="J144" s="33">
        <f t="shared" si="43"/>
        <v>0</v>
      </c>
      <c r="K144" s="42"/>
      <c r="L144" s="43"/>
      <c r="M144" s="34">
        <f t="shared" si="44"/>
        <v>0</v>
      </c>
      <c r="N144" s="55"/>
      <c r="O144" s="55"/>
      <c r="P144" s="34">
        <f t="shared" si="45"/>
        <v>0</v>
      </c>
      <c r="Q144" s="35">
        <f t="shared" si="46"/>
        <v>0</v>
      </c>
      <c r="R144" s="88"/>
    </row>
    <row r="145" spans="1:19" x14ac:dyDescent="0.3">
      <c r="A145" s="128" t="s">
        <v>120</v>
      </c>
      <c r="B145" s="129"/>
      <c r="C145" s="119" t="s">
        <v>121</v>
      </c>
      <c r="D145" s="59" t="s">
        <v>122</v>
      </c>
      <c r="E145" s="94">
        <v>16110</v>
      </c>
      <c r="F145" s="97">
        <v>4985</v>
      </c>
      <c r="G145" s="97">
        <v>7058</v>
      </c>
      <c r="H145" s="97">
        <v>199</v>
      </c>
      <c r="I145" s="38">
        <v>0</v>
      </c>
      <c r="J145" s="28">
        <f t="shared" si="43"/>
        <v>28352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5"/>
        <v>0</v>
      </c>
      <c r="Q145" s="41">
        <f t="shared" si="46"/>
        <v>28352</v>
      </c>
      <c r="R145" s="88"/>
    </row>
    <row r="146" spans="1:19" ht="14.4" thickBot="1" x14ac:dyDescent="0.35">
      <c r="A146" s="133"/>
      <c r="B146" s="134"/>
      <c r="C146" s="135"/>
      <c r="D146" s="60"/>
      <c r="E146" s="51"/>
      <c r="F146" s="45"/>
      <c r="G146" s="45"/>
      <c r="H146" s="45"/>
      <c r="I146" s="45"/>
      <c r="J146" s="23">
        <f t="shared" si="43"/>
        <v>0</v>
      </c>
      <c r="K146" s="51"/>
      <c r="L146" s="45"/>
      <c r="M146" s="24">
        <f t="shared" si="44"/>
        <v>0</v>
      </c>
      <c r="N146" s="56"/>
      <c r="O146" s="56"/>
      <c r="P146" s="24">
        <f t="shared" si="45"/>
        <v>0</v>
      </c>
      <c r="Q146" s="25">
        <f t="shared" si="46"/>
        <v>0</v>
      </c>
      <c r="R146" s="88"/>
    </row>
    <row r="147" spans="1:19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8"/>
    </row>
    <row r="148" spans="1:19" x14ac:dyDescent="0.3">
      <c r="A148" s="120" t="s">
        <v>123</v>
      </c>
      <c r="B148" s="121"/>
      <c r="C148" s="124" t="s">
        <v>124</v>
      </c>
      <c r="D148" s="131"/>
      <c r="E148" s="16">
        <f t="shared" ref="E148:H149" si="47">E150+E152+E154+E156</f>
        <v>0</v>
      </c>
      <c r="F148" s="17">
        <f t="shared" si="47"/>
        <v>0</v>
      </c>
      <c r="G148" s="17">
        <f t="shared" si="47"/>
        <v>0</v>
      </c>
      <c r="H148" s="17">
        <f t="shared" si="47"/>
        <v>182755</v>
      </c>
      <c r="I148" s="17">
        <f>I150+I152+I154+I156</f>
        <v>0</v>
      </c>
      <c r="J148" s="19">
        <f>SUM(E148:I148)</f>
        <v>182755</v>
      </c>
      <c r="K148" s="52">
        <f>K150+K152+K154+K156</f>
        <v>0</v>
      </c>
      <c r="L148" s="17">
        <f>L150+L152+L154+L156</f>
        <v>0</v>
      </c>
      <c r="M148" s="19">
        <f t="shared" ref="M148:M157" si="48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9">SUM(N148:O148)</f>
        <v>0</v>
      </c>
      <c r="Q148" s="20">
        <f>P148+M148+J148</f>
        <v>182755</v>
      </c>
      <c r="R148" s="88"/>
    </row>
    <row r="149" spans="1:19" ht="14.4" thickBot="1" x14ac:dyDescent="0.35">
      <c r="A149" s="122"/>
      <c r="B149" s="123"/>
      <c r="C149" s="125"/>
      <c r="D149" s="132"/>
      <c r="E149" s="21">
        <f t="shared" si="47"/>
        <v>0</v>
      </c>
      <c r="F149" s="22">
        <f t="shared" si="47"/>
        <v>0</v>
      </c>
      <c r="G149" s="22">
        <f t="shared" si="47"/>
        <v>0</v>
      </c>
      <c r="H149" s="22">
        <f t="shared" si="47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48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  <c r="R149" s="88"/>
    </row>
    <row r="150" spans="1:19" x14ac:dyDescent="0.3">
      <c r="A150" s="136" t="s">
        <v>125</v>
      </c>
      <c r="B150" s="137"/>
      <c r="C150" s="138" t="s">
        <v>126</v>
      </c>
      <c r="D150" s="102" t="s">
        <v>127</v>
      </c>
      <c r="E150" s="16">
        <v>0</v>
      </c>
      <c r="F150" s="17">
        <v>0</v>
      </c>
      <c r="G150" s="17">
        <v>0</v>
      </c>
      <c r="H150" s="17">
        <v>162955</v>
      </c>
      <c r="I150" s="17">
        <v>0</v>
      </c>
      <c r="J150" s="19">
        <f t="shared" ref="J150:J157" si="50">SUM(E150:I150)</f>
        <v>162955</v>
      </c>
      <c r="K150" s="52">
        <v>0</v>
      </c>
      <c r="L150" s="17">
        <v>0</v>
      </c>
      <c r="M150" s="19">
        <f t="shared" si="48"/>
        <v>0</v>
      </c>
      <c r="N150" s="52">
        <v>0</v>
      </c>
      <c r="O150" s="17">
        <v>0</v>
      </c>
      <c r="P150" s="19">
        <f t="shared" si="49"/>
        <v>0</v>
      </c>
      <c r="Q150" s="20">
        <f t="shared" ref="Q150:Q157" si="51">P150+M150+J150</f>
        <v>162955</v>
      </c>
      <c r="R150" s="136" t="s">
        <v>125</v>
      </c>
      <c r="S150" s="104">
        <f>Q150+Q152</f>
        <v>165255</v>
      </c>
    </row>
    <row r="151" spans="1:19" x14ac:dyDescent="0.3">
      <c r="A151" s="128"/>
      <c r="B151" s="129"/>
      <c r="C151" s="119"/>
      <c r="D151" s="59"/>
      <c r="E151" s="42"/>
      <c r="F151" s="43"/>
      <c r="G151" s="43"/>
      <c r="H151" s="43"/>
      <c r="I151" s="43"/>
      <c r="J151" s="34">
        <f t="shared" si="50"/>
        <v>0</v>
      </c>
      <c r="K151" s="55"/>
      <c r="L151" s="43"/>
      <c r="M151" s="34">
        <f t="shared" si="48"/>
        <v>0</v>
      </c>
      <c r="N151" s="55"/>
      <c r="O151" s="43"/>
      <c r="P151" s="34">
        <f t="shared" si="49"/>
        <v>0</v>
      </c>
      <c r="Q151" s="35">
        <f t="shared" si="51"/>
        <v>0</v>
      </c>
      <c r="R151" s="128"/>
      <c r="S151" s="105">
        <f>Q151+Q153</f>
        <v>0</v>
      </c>
    </row>
    <row r="152" spans="1:19" x14ac:dyDescent="0.3">
      <c r="A152" s="128" t="s">
        <v>125</v>
      </c>
      <c r="B152" s="129"/>
      <c r="C152" s="119" t="s">
        <v>128</v>
      </c>
      <c r="D152" s="59" t="s">
        <v>23</v>
      </c>
      <c r="E152" s="37">
        <v>0</v>
      </c>
      <c r="F152" s="38">
        <v>0</v>
      </c>
      <c r="G152" s="38">
        <v>0</v>
      </c>
      <c r="H152" s="38">
        <v>2300</v>
      </c>
      <c r="I152" s="38">
        <v>0</v>
      </c>
      <c r="J152" s="29">
        <f t="shared" si="50"/>
        <v>2300</v>
      </c>
      <c r="K152" s="44">
        <v>0</v>
      </c>
      <c r="L152" s="38">
        <v>0</v>
      </c>
      <c r="M152" s="40">
        <f t="shared" si="48"/>
        <v>0</v>
      </c>
      <c r="N152" s="44">
        <v>0</v>
      </c>
      <c r="O152" s="38">
        <v>0</v>
      </c>
      <c r="P152" s="40">
        <f t="shared" si="49"/>
        <v>0</v>
      </c>
      <c r="Q152" s="41">
        <f t="shared" si="51"/>
        <v>2300</v>
      </c>
      <c r="R152" s="88"/>
    </row>
    <row r="153" spans="1:19" x14ac:dyDescent="0.3">
      <c r="A153" s="128"/>
      <c r="B153" s="129"/>
      <c r="C153" s="119"/>
      <c r="D153" s="59"/>
      <c r="E153" s="42"/>
      <c r="F153" s="43"/>
      <c r="G153" s="43"/>
      <c r="H153" s="43"/>
      <c r="I153" s="43"/>
      <c r="J153" s="34">
        <f t="shared" si="50"/>
        <v>0</v>
      </c>
      <c r="K153" s="55"/>
      <c r="L153" s="43"/>
      <c r="M153" s="34">
        <f t="shared" si="48"/>
        <v>0</v>
      </c>
      <c r="N153" s="55"/>
      <c r="O153" s="43"/>
      <c r="P153" s="34">
        <f t="shared" si="49"/>
        <v>0</v>
      </c>
      <c r="Q153" s="35">
        <f t="shared" si="51"/>
        <v>0</v>
      </c>
      <c r="R153" s="88"/>
    </row>
    <row r="154" spans="1:19" x14ac:dyDescent="0.3">
      <c r="A154" s="128" t="s">
        <v>129</v>
      </c>
      <c r="B154" s="129"/>
      <c r="C154" s="119" t="s">
        <v>130</v>
      </c>
      <c r="D154" s="59" t="s">
        <v>127</v>
      </c>
      <c r="E154" s="37">
        <v>0</v>
      </c>
      <c r="F154" s="38">
        <v>0</v>
      </c>
      <c r="G154" s="38">
        <v>0</v>
      </c>
      <c r="H154" s="38">
        <v>17500</v>
      </c>
      <c r="I154" s="38">
        <v>0</v>
      </c>
      <c r="J154" s="29">
        <f>SUM(E154:I154)</f>
        <v>17500</v>
      </c>
      <c r="K154" s="44">
        <v>0</v>
      </c>
      <c r="L154" s="38">
        <v>0</v>
      </c>
      <c r="M154" s="40">
        <f t="shared" si="48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17500</v>
      </c>
      <c r="R154" s="88"/>
    </row>
    <row r="155" spans="1:19" ht="14.4" thickBot="1" x14ac:dyDescent="0.35">
      <c r="A155" s="133"/>
      <c r="B155" s="134"/>
      <c r="C155" s="135"/>
      <c r="D155" s="60"/>
      <c r="E155" s="51"/>
      <c r="F155" s="45"/>
      <c r="G155" s="45"/>
      <c r="H155" s="45"/>
      <c r="I155" s="45"/>
      <c r="J155" s="24">
        <f>SUM(E155:I155)</f>
        <v>0</v>
      </c>
      <c r="K155" s="56"/>
      <c r="L155" s="45"/>
      <c r="M155" s="24">
        <f t="shared" si="48"/>
        <v>0</v>
      </c>
      <c r="N155" s="56"/>
      <c r="O155" s="45"/>
      <c r="P155" s="24">
        <f>SUM(N155:O155)</f>
        <v>0</v>
      </c>
      <c r="Q155" s="25">
        <f>P155+M155+J155</f>
        <v>0</v>
      </c>
      <c r="R155" s="88"/>
    </row>
    <row r="156" spans="1:19" hidden="1" x14ac:dyDescent="0.3">
      <c r="A156" s="118" t="s">
        <v>131</v>
      </c>
      <c r="B156" s="116"/>
      <c r="C156" s="114" t="s">
        <v>132</v>
      </c>
      <c r="D156" s="58" t="s">
        <v>127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50"/>
        <v>0</v>
      </c>
      <c r="K156" s="54">
        <v>0</v>
      </c>
      <c r="L156" s="27">
        <v>0</v>
      </c>
      <c r="M156" s="29">
        <f t="shared" si="48"/>
        <v>0</v>
      </c>
      <c r="N156" s="54">
        <v>0</v>
      </c>
      <c r="O156" s="27">
        <v>0</v>
      </c>
      <c r="P156" s="29">
        <f t="shared" si="49"/>
        <v>0</v>
      </c>
      <c r="Q156" s="30">
        <f t="shared" si="51"/>
        <v>0</v>
      </c>
      <c r="R156" s="88"/>
    </row>
    <row r="157" spans="1:19" ht="14.4" hidden="1" thickBot="1" x14ac:dyDescent="0.35">
      <c r="A157" s="133"/>
      <c r="B157" s="134"/>
      <c r="C157" s="135"/>
      <c r="D157" s="60"/>
      <c r="E157" s="51"/>
      <c r="F157" s="45"/>
      <c r="G157" s="45"/>
      <c r="H157" s="45"/>
      <c r="I157" s="45"/>
      <c r="J157" s="24">
        <f t="shared" si="50"/>
        <v>0</v>
      </c>
      <c r="K157" s="56"/>
      <c r="L157" s="45"/>
      <c r="M157" s="24">
        <f t="shared" si="48"/>
        <v>0</v>
      </c>
      <c r="N157" s="56"/>
      <c r="O157" s="45"/>
      <c r="P157" s="24">
        <f t="shared" si="49"/>
        <v>0</v>
      </c>
      <c r="Q157" s="25">
        <f t="shared" si="51"/>
        <v>0</v>
      </c>
      <c r="R157" s="88"/>
    </row>
    <row r="158" spans="1:19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8"/>
    </row>
    <row r="159" spans="1:19" x14ac:dyDescent="0.3">
      <c r="A159" s="120" t="s">
        <v>133</v>
      </c>
      <c r="B159" s="121"/>
      <c r="C159" s="124" t="s">
        <v>134</v>
      </c>
      <c r="D159" s="126"/>
      <c r="E159" s="16">
        <f>E161+E163+E165+E167+E169+E171+E173+E175+E177+E179+E181+E183+E185+E187+E189+E191</f>
        <v>0</v>
      </c>
      <c r="F159" s="17">
        <f t="shared" ref="F159:I159" si="52">F161+F163+F165+F167+F169+F171+F173+F175+F177+F179+F181+F183+F185+F187+F189+F191</f>
        <v>1213</v>
      </c>
      <c r="G159" s="17">
        <f t="shared" si="52"/>
        <v>114590</v>
      </c>
      <c r="H159" s="17">
        <f t="shared" si="52"/>
        <v>0</v>
      </c>
      <c r="I159" s="17">
        <f t="shared" si="52"/>
        <v>0</v>
      </c>
      <c r="J159" s="19">
        <f t="shared" ref="J159" si="53">SUM(E159:I159)</f>
        <v>115803</v>
      </c>
      <c r="K159" s="52">
        <f t="shared" ref="K159:L160" si="54">K161+K163+K165+K167+K169+K171+K173+K175+K177+K179+K181+K183+K185+K187+K189+K191</f>
        <v>0</v>
      </c>
      <c r="L159" s="17">
        <f t="shared" si="54"/>
        <v>0</v>
      </c>
      <c r="M159" s="19">
        <f t="shared" ref="M159:M192" si="55">SUM(K159:L159)</f>
        <v>0</v>
      </c>
      <c r="N159" s="52">
        <f t="shared" ref="N159:O160" si="56">N161+N163+N165+N167+N169+N171+N173+N175+N177+N179+N181+N183+N185+N187+N189+N191</f>
        <v>0</v>
      </c>
      <c r="O159" s="17">
        <f t="shared" si="56"/>
        <v>0</v>
      </c>
      <c r="P159" s="19">
        <f>SUM(N159:O159)</f>
        <v>0</v>
      </c>
      <c r="Q159" s="20">
        <f>P159+M159+J159</f>
        <v>115803</v>
      </c>
      <c r="R159" s="88"/>
    </row>
    <row r="160" spans="1:19" ht="14.4" thickBot="1" x14ac:dyDescent="0.35">
      <c r="A160" s="122"/>
      <c r="B160" s="123"/>
      <c r="C160" s="125"/>
      <c r="D160" s="127"/>
      <c r="E160" s="21">
        <f t="shared" ref="E160:I160" si="57">E162+E164+E166+E168+E170+E172+E174+E176+E178+E180+E182+E184+E186+E188+E190+E192</f>
        <v>0</v>
      </c>
      <c r="F160" s="22">
        <f t="shared" si="57"/>
        <v>0</v>
      </c>
      <c r="G160" s="22">
        <f t="shared" si="57"/>
        <v>0</v>
      </c>
      <c r="H160" s="22">
        <f t="shared" si="57"/>
        <v>0</v>
      </c>
      <c r="I160" s="22">
        <f t="shared" si="57"/>
        <v>0</v>
      </c>
      <c r="J160" s="24">
        <f>SUM(E160:I160)</f>
        <v>0</v>
      </c>
      <c r="K160" s="53">
        <f t="shared" si="54"/>
        <v>0</v>
      </c>
      <c r="L160" s="22">
        <f t="shared" si="54"/>
        <v>0</v>
      </c>
      <c r="M160" s="24">
        <f t="shared" si="55"/>
        <v>0</v>
      </c>
      <c r="N160" s="53">
        <f t="shared" si="56"/>
        <v>0</v>
      </c>
      <c r="O160" s="22">
        <f t="shared" si="56"/>
        <v>0</v>
      </c>
      <c r="P160" s="24">
        <f t="shared" ref="P160:P178" si="58">SUM(N160:O160)</f>
        <v>0</v>
      </c>
      <c r="Q160" s="25">
        <f>P160+M160+J160</f>
        <v>0</v>
      </c>
      <c r="R160" s="88"/>
    </row>
    <row r="161" spans="1:19" x14ac:dyDescent="0.3">
      <c r="A161" s="118" t="s">
        <v>135</v>
      </c>
      <c r="B161" s="116"/>
      <c r="C161" s="114" t="s">
        <v>252</v>
      </c>
      <c r="D161" s="49" t="s">
        <v>21</v>
      </c>
      <c r="E161" s="26">
        <v>0</v>
      </c>
      <c r="F161" s="27">
        <v>1213</v>
      </c>
      <c r="G161" s="27">
        <v>0</v>
      </c>
      <c r="H161" s="27">
        <v>0</v>
      </c>
      <c r="I161" s="27">
        <v>0</v>
      </c>
      <c r="J161" s="29">
        <f t="shared" ref="J161:J192" si="59">SUM(E161:I161)</f>
        <v>1213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8"/>
        <v>0</v>
      </c>
      <c r="Q161" s="30">
        <f t="shared" ref="Q161:Q192" si="60">P161+M161+J161</f>
        <v>1213</v>
      </c>
      <c r="R161" s="118" t="s">
        <v>135</v>
      </c>
      <c r="S161" s="104">
        <f>Q161+Q163+Q165+Q167+Q169+Q171+Q173+Q175+Q177+Q179+Q181+Q183+Q185+Q187</f>
        <v>100603</v>
      </c>
    </row>
    <row r="162" spans="1:19" x14ac:dyDescent="0.3">
      <c r="A162" s="128"/>
      <c r="B162" s="129"/>
      <c r="C162" s="119"/>
      <c r="D162" s="36"/>
      <c r="E162" s="42"/>
      <c r="F162" s="43"/>
      <c r="G162" s="43"/>
      <c r="H162" s="43"/>
      <c r="I162" s="43"/>
      <c r="J162" s="34">
        <f t="shared" si="59"/>
        <v>0</v>
      </c>
      <c r="K162" s="42"/>
      <c r="L162" s="43"/>
      <c r="M162" s="34">
        <f t="shared" si="55"/>
        <v>0</v>
      </c>
      <c r="N162" s="55"/>
      <c r="O162" s="43"/>
      <c r="P162" s="34">
        <f t="shared" si="58"/>
        <v>0</v>
      </c>
      <c r="Q162" s="35">
        <f t="shared" si="60"/>
        <v>0</v>
      </c>
      <c r="R162" s="128"/>
      <c r="S162" s="105">
        <f>Q162+Q164+Q166+Q168+Q170+Q172+Q174+Q176+Q178+Q180+Q182+Q184+Q186+Q188</f>
        <v>0</v>
      </c>
    </row>
    <row r="163" spans="1:19" x14ac:dyDescent="0.3">
      <c r="A163" s="128" t="s">
        <v>135</v>
      </c>
      <c r="B163" s="129"/>
      <c r="C163" s="119" t="s">
        <v>253</v>
      </c>
      <c r="D163" s="36" t="s">
        <v>23</v>
      </c>
      <c r="E163" s="37">
        <v>0</v>
      </c>
      <c r="F163" s="38">
        <v>0</v>
      </c>
      <c r="G163" s="38">
        <v>43550</v>
      </c>
      <c r="H163" s="38">
        <v>0</v>
      </c>
      <c r="I163" s="38">
        <v>0</v>
      </c>
      <c r="J163" s="29">
        <f t="shared" si="59"/>
        <v>43550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8"/>
        <v>0</v>
      </c>
      <c r="Q163" s="41">
        <f t="shared" si="60"/>
        <v>43550</v>
      </c>
      <c r="R163" s="88"/>
    </row>
    <row r="164" spans="1:19" x14ac:dyDescent="0.3">
      <c r="A164" s="128"/>
      <c r="B164" s="129"/>
      <c r="C164" s="119"/>
      <c r="D164" s="36"/>
      <c r="E164" s="42"/>
      <c r="F164" s="43"/>
      <c r="G164" s="43"/>
      <c r="H164" s="43"/>
      <c r="I164" s="43"/>
      <c r="J164" s="34">
        <f t="shared" si="59"/>
        <v>0</v>
      </c>
      <c r="K164" s="55"/>
      <c r="L164" s="43"/>
      <c r="M164" s="34">
        <f t="shared" si="55"/>
        <v>0</v>
      </c>
      <c r="N164" s="55"/>
      <c r="O164" s="43"/>
      <c r="P164" s="34">
        <f t="shared" si="58"/>
        <v>0</v>
      </c>
      <c r="Q164" s="35">
        <f t="shared" si="60"/>
        <v>0</v>
      </c>
      <c r="R164" s="88"/>
    </row>
    <row r="165" spans="1:19" x14ac:dyDescent="0.3">
      <c r="A165" s="128" t="s">
        <v>135</v>
      </c>
      <c r="B165" s="129"/>
      <c r="C165" s="119" t="s">
        <v>254</v>
      </c>
      <c r="D165" s="130"/>
      <c r="E165" s="37">
        <v>0</v>
      </c>
      <c r="F165" s="38">
        <v>0</v>
      </c>
      <c r="G165" s="38">
        <v>1000</v>
      </c>
      <c r="H165" s="38">
        <v>0</v>
      </c>
      <c r="I165" s="38">
        <v>0</v>
      </c>
      <c r="J165" s="29">
        <f t="shared" si="59"/>
        <v>1000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8"/>
        <v>0</v>
      </c>
      <c r="Q165" s="41">
        <f t="shared" si="60"/>
        <v>1000</v>
      </c>
      <c r="R165" s="88"/>
    </row>
    <row r="166" spans="1:19" x14ac:dyDescent="0.3">
      <c r="A166" s="128"/>
      <c r="B166" s="129"/>
      <c r="C166" s="119"/>
      <c r="D166" s="130"/>
      <c r="E166" s="42"/>
      <c r="F166" s="43"/>
      <c r="G166" s="43"/>
      <c r="H166" s="43"/>
      <c r="I166" s="43"/>
      <c r="J166" s="34">
        <f t="shared" si="59"/>
        <v>0</v>
      </c>
      <c r="K166" s="55"/>
      <c r="L166" s="43"/>
      <c r="M166" s="34">
        <f t="shared" si="55"/>
        <v>0</v>
      </c>
      <c r="N166" s="55"/>
      <c r="O166" s="43"/>
      <c r="P166" s="34">
        <f t="shared" si="58"/>
        <v>0</v>
      </c>
      <c r="Q166" s="35">
        <f t="shared" si="60"/>
        <v>0</v>
      </c>
      <c r="R166" s="88"/>
    </row>
    <row r="167" spans="1:19" x14ac:dyDescent="0.3">
      <c r="A167" s="128" t="s">
        <v>135</v>
      </c>
      <c r="B167" s="129"/>
      <c r="C167" s="119" t="s">
        <v>291</v>
      </c>
      <c r="D167" s="130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59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0"/>
        <v>1500</v>
      </c>
      <c r="R167" s="88"/>
    </row>
    <row r="168" spans="1:19" x14ac:dyDescent="0.3">
      <c r="A168" s="128"/>
      <c r="B168" s="129"/>
      <c r="C168" s="119"/>
      <c r="D168" s="130"/>
      <c r="E168" s="42"/>
      <c r="F168" s="43"/>
      <c r="G168" s="43"/>
      <c r="H168" s="43"/>
      <c r="I168" s="43"/>
      <c r="J168" s="34">
        <f t="shared" si="59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60"/>
        <v>0</v>
      </c>
      <c r="R168" s="88"/>
    </row>
    <row r="169" spans="1:19" x14ac:dyDescent="0.3">
      <c r="A169" s="128" t="s">
        <v>135</v>
      </c>
      <c r="B169" s="129"/>
      <c r="C169" s="119" t="s">
        <v>312</v>
      </c>
      <c r="D169" s="13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9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0"/>
        <v>2500</v>
      </c>
      <c r="R169" s="88"/>
    </row>
    <row r="170" spans="1:19" x14ac:dyDescent="0.3">
      <c r="A170" s="128"/>
      <c r="B170" s="129"/>
      <c r="C170" s="119"/>
      <c r="D170" s="130"/>
      <c r="E170" s="42"/>
      <c r="F170" s="43"/>
      <c r="G170" s="43"/>
      <c r="H170" s="43"/>
      <c r="I170" s="43"/>
      <c r="J170" s="34">
        <f t="shared" si="59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0"/>
        <v>0</v>
      </c>
      <c r="R170" s="88"/>
    </row>
    <row r="171" spans="1:19" x14ac:dyDescent="0.3">
      <c r="A171" s="128" t="s">
        <v>135</v>
      </c>
      <c r="B171" s="129"/>
      <c r="C171" s="119" t="s">
        <v>313</v>
      </c>
      <c r="D171" s="130"/>
      <c r="E171" s="37">
        <v>0</v>
      </c>
      <c r="F171" s="38">
        <v>0</v>
      </c>
      <c r="G171" s="97">
        <v>2000</v>
      </c>
      <c r="H171" s="38">
        <v>0</v>
      </c>
      <c r="I171" s="38">
        <v>0</v>
      </c>
      <c r="J171" s="29">
        <f t="shared" si="59"/>
        <v>2000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58"/>
        <v>0</v>
      </c>
      <c r="Q171" s="41">
        <f t="shared" si="60"/>
        <v>2000</v>
      </c>
      <c r="R171" s="88"/>
    </row>
    <row r="172" spans="1:19" x14ac:dyDescent="0.3">
      <c r="A172" s="128"/>
      <c r="B172" s="129"/>
      <c r="C172" s="119"/>
      <c r="D172" s="130"/>
      <c r="E172" s="42"/>
      <c r="F172" s="43"/>
      <c r="G172" s="43"/>
      <c r="H172" s="43"/>
      <c r="I172" s="43"/>
      <c r="J172" s="34">
        <f t="shared" si="59"/>
        <v>0</v>
      </c>
      <c r="K172" s="55"/>
      <c r="L172" s="43"/>
      <c r="M172" s="34">
        <f t="shared" si="55"/>
        <v>0</v>
      </c>
      <c r="N172" s="55"/>
      <c r="O172" s="43"/>
      <c r="P172" s="34">
        <f t="shared" si="58"/>
        <v>0</v>
      </c>
      <c r="Q172" s="35">
        <f t="shared" si="60"/>
        <v>0</v>
      </c>
      <c r="R172" s="88"/>
    </row>
    <row r="173" spans="1:19" x14ac:dyDescent="0.3">
      <c r="A173" s="128" t="s">
        <v>135</v>
      </c>
      <c r="B173" s="129"/>
      <c r="C173" s="119" t="s">
        <v>316</v>
      </c>
      <c r="D173" s="130"/>
      <c r="E173" s="37">
        <v>0</v>
      </c>
      <c r="F173" s="38">
        <v>0</v>
      </c>
      <c r="G173" s="97">
        <v>3000</v>
      </c>
      <c r="H173" s="38">
        <v>0</v>
      </c>
      <c r="I173" s="38">
        <v>0</v>
      </c>
      <c r="J173" s="29">
        <f t="shared" si="59"/>
        <v>3000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8"/>
        <v>0</v>
      </c>
      <c r="Q173" s="41">
        <f t="shared" si="60"/>
        <v>3000</v>
      </c>
      <c r="R173" s="88"/>
    </row>
    <row r="174" spans="1:19" x14ac:dyDescent="0.3">
      <c r="A174" s="128"/>
      <c r="B174" s="129"/>
      <c r="C174" s="119"/>
      <c r="D174" s="130"/>
      <c r="E174" s="42"/>
      <c r="F174" s="43"/>
      <c r="G174" s="43"/>
      <c r="H174" s="43"/>
      <c r="I174" s="43"/>
      <c r="J174" s="34">
        <f t="shared" si="59"/>
        <v>0</v>
      </c>
      <c r="K174" s="55"/>
      <c r="L174" s="43"/>
      <c r="M174" s="34">
        <f t="shared" ref="M174" si="61">SUM(K174:L174)</f>
        <v>0</v>
      </c>
      <c r="N174" s="55"/>
      <c r="O174" s="43"/>
      <c r="P174" s="34">
        <f t="shared" si="58"/>
        <v>0</v>
      </c>
      <c r="Q174" s="35">
        <f t="shared" si="60"/>
        <v>0</v>
      </c>
      <c r="R174" s="88"/>
    </row>
    <row r="175" spans="1:19" x14ac:dyDescent="0.3">
      <c r="A175" s="128" t="s">
        <v>135</v>
      </c>
      <c r="B175" s="129"/>
      <c r="C175" s="119" t="s">
        <v>317</v>
      </c>
      <c r="D175" s="130"/>
      <c r="E175" s="37">
        <v>0</v>
      </c>
      <c r="F175" s="38">
        <v>0</v>
      </c>
      <c r="G175" s="97">
        <v>1000</v>
      </c>
      <c r="H175" s="38">
        <v>0</v>
      </c>
      <c r="I175" s="38">
        <v>0</v>
      </c>
      <c r="J175" s="29">
        <f t="shared" ref="J175:J176" si="62">SUM(E175:I175)</f>
        <v>1000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76" si="63">SUM(N175:O175)</f>
        <v>0</v>
      </c>
      <c r="Q175" s="41">
        <f t="shared" si="60"/>
        <v>1000</v>
      </c>
      <c r="R175" s="88"/>
    </row>
    <row r="176" spans="1:19" x14ac:dyDescent="0.3">
      <c r="A176" s="128"/>
      <c r="B176" s="129"/>
      <c r="C176" s="119"/>
      <c r="D176" s="130"/>
      <c r="E176" s="42"/>
      <c r="F176" s="43"/>
      <c r="G176" s="43"/>
      <c r="H176" s="43"/>
      <c r="I176" s="43"/>
      <c r="J176" s="34">
        <f t="shared" si="62"/>
        <v>0</v>
      </c>
      <c r="K176" s="55"/>
      <c r="L176" s="43"/>
      <c r="M176" s="34">
        <f t="shared" ref="M176" si="64">SUM(K176:L176)</f>
        <v>0</v>
      </c>
      <c r="N176" s="55"/>
      <c r="O176" s="43"/>
      <c r="P176" s="34">
        <f t="shared" si="63"/>
        <v>0</v>
      </c>
      <c r="Q176" s="35">
        <f t="shared" si="60"/>
        <v>0</v>
      </c>
      <c r="R176" s="88"/>
    </row>
    <row r="177" spans="1:19" x14ac:dyDescent="0.3">
      <c r="A177" s="128" t="s">
        <v>135</v>
      </c>
      <c r="B177" s="129"/>
      <c r="C177" s="119" t="s">
        <v>314</v>
      </c>
      <c r="D177" s="130"/>
      <c r="E177" s="37">
        <v>0</v>
      </c>
      <c r="F177" s="38">
        <v>0</v>
      </c>
      <c r="G177" s="38">
        <v>36400</v>
      </c>
      <c r="H177" s="38">
        <v>0</v>
      </c>
      <c r="I177" s="38">
        <v>0</v>
      </c>
      <c r="J177" s="29">
        <f t="shared" si="59"/>
        <v>36400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8"/>
        <v>0</v>
      </c>
      <c r="Q177" s="41">
        <f t="shared" si="60"/>
        <v>36400</v>
      </c>
      <c r="R177" s="88"/>
    </row>
    <row r="178" spans="1:19" x14ac:dyDescent="0.3">
      <c r="A178" s="128"/>
      <c r="B178" s="129"/>
      <c r="C178" s="119"/>
      <c r="D178" s="130"/>
      <c r="E178" s="42"/>
      <c r="F178" s="43"/>
      <c r="G178" s="43"/>
      <c r="H178" s="43"/>
      <c r="I178" s="43"/>
      <c r="J178" s="34">
        <f t="shared" si="59"/>
        <v>0</v>
      </c>
      <c r="K178" s="55"/>
      <c r="L178" s="43"/>
      <c r="M178" s="34">
        <f t="shared" si="55"/>
        <v>0</v>
      </c>
      <c r="N178" s="55"/>
      <c r="O178" s="43"/>
      <c r="P178" s="34">
        <f t="shared" si="58"/>
        <v>0</v>
      </c>
      <c r="Q178" s="35">
        <f t="shared" si="60"/>
        <v>0</v>
      </c>
      <c r="R178" s="88"/>
    </row>
    <row r="179" spans="1:19" x14ac:dyDescent="0.3">
      <c r="A179" s="128" t="s">
        <v>135</v>
      </c>
      <c r="B179" s="129"/>
      <c r="C179" s="119" t="s">
        <v>256</v>
      </c>
      <c r="D179" s="130"/>
      <c r="E179" s="37">
        <v>0</v>
      </c>
      <c r="F179" s="38">
        <v>0</v>
      </c>
      <c r="G179" s="38">
        <v>3500</v>
      </c>
      <c r="H179" s="38">
        <v>0</v>
      </c>
      <c r="I179" s="38">
        <v>0</v>
      </c>
      <c r="J179" s="29">
        <f t="shared" ref="J179:J180" si="65">SUM(E179:I179)</f>
        <v>3500</v>
      </c>
      <c r="K179" s="44">
        <v>0</v>
      </c>
      <c r="L179" s="38">
        <v>0</v>
      </c>
      <c r="M179" s="40">
        <f t="shared" ref="M179:M180" si="66">SUM(K179:L179)</f>
        <v>0</v>
      </c>
      <c r="N179" s="44">
        <v>0</v>
      </c>
      <c r="O179" s="38">
        <v>0</v>
      </c>
      <c r="P179" s="40">
        <f t="shared" ref="P179:P192" si="67">SUM(N179:O179)</f>
        <v>0</v>
      </c>
      <c r="Q179" s="41">
        <f t="shared" si="60"/>
        <v>3500</v>
      </c>
      <c r="R179" s="88"/>
    </row>
    <row r="180" spans="1:19" x14ac:dyDescent="0.3">
      <c r="A180" s="128"/>
      <c r="B180" s="129"/>
      <c r="C180" s="119"/>
      <c r="D180" s="130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6"/>
        <v>0</v>
      </c>
      <c r="N180" s="55"/>
      <c r="O180" s="43"/>
      <c r="P180" s="34">
        <f t="shared" si="67"/>
        <v>0</v>
      </c>
      <c r="Q180" s="35">
        <f t="shared" si="60"/>
        <v>0</v>
      </c>
      <c r="R180" s="88"/>
    </row>
    <row r="181" spans="1:19" x14ac:dyDescent="0.3">
      <c r="A181" s="128" t="s">
        <v>135</v>
      </c>
      <c r="B181" s="129"/>
      <c r="C181" s="119" t="s">
        <v>212</v>
      </c>
      <c r="D181" s="130"/>
      <c r="E181" s="37">
        <v>0</v>
      </c>
      <c r="F181" s="38">
        <v>0</v>
      </c>
      <c r="G181" s="38">
        <v>150</v>
      </c>
      <c r="H181" s="38">
        <v>0</v>
      </c>
      <c r="I181" s="38">
        <v>0</v>
      </c>
      <c r="J181" s="29">
        <f>SUM(E181:I181)</f>
        <v>150</v>
      </c>
      <c r="K181" s="44">
        <v>0</v>
      </c>
      <c r="L181" s="38">
        <v>0</v>
      </c>
      <c r="M181" s="40">
        <f>SUM(K181:L181)</f>
        <v>0</v>
      </c>
      <c r="N181" s="44">
        <v>0</v>
      </c>
      <c r="O181" s="38">
        <v>0</v>
      </c>
      <c r="P181" s="40">
        <f t="shared" si="67"/>
        <v>0</v>
      </c>
      <c r="Q181" s="41">
        <f t="shared" si="60"/>
        <v>150</v>
      </c>
      <c r="R181" s="88"/>
    </row>
    <row r="182" spans="1:19" x14ac:dyDescent="0.3">
      <c r="A182" s="128"/>
      <c r="B182" s="129"/>
      <c r="C182" s="119"/>
      <c r="D182" s="130"/>
      <c r="E182" s="42"/>
      <c r="F182" s="43"/>
      <c r="G182" s="43"/>
      <c r="H182" s="43"/>
      <c r="I182" s="43"/>
      <c r="J182" s="34">
        <f t="shared" si="59"/>
        <v>0</v>
      </c>
      <c r="K182" s="55"/>
      <c r="L182" s="43"/>
      <c r="M182" s="34">
        <f t="shared" si="55"/>
        <v>0</v>
      </c>
      <c r="N182" s="55"/>
      <c r="O182" s="43"/>
      <c r="P182" s="34">
        <f t="shared" si="67"/>
        <v>0</v>
      </c>
      <c r="Q182" s="35">
        <f t="shared" si="60"/>
        <v>0</v>
      </c>
      <c r="R182" s="88"/>
    </row>
    <row r="183" spans="1:19" x14ac:dyDescent="0.3">
      <c r="A183" s="128" t="s">
        <v>255</v>
      </c>
      <c r="B183" s="129"/>
      <c r="C183" s="119" t="s">
        <v>136</v>
      </c>
      <c r="D183" s="130"/>
      <c r="E183" s="37">
        <v>0</v>
      </c>
      <c r="F183" s="38">
        <v>0</v>
      </c>
      <c r="G183" s="38">
        <v>2540</v>
      </c>
      <c r="H183" s="38">
        <v>0</v>
      </c>
      <c r="I183" s="38">
        <v>0</v>
      </c>
      <c r="J183" s="29">
        <f t="shared" ref="J183:J191" si="68">SUM(E183:I183)</f>
        <v>2540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7"/>
        <v>0</v>
      </c>
      <c r="Q183" s="41">
        <f t="shared" si="60"/>
        <v>2540</v>
      </c>
      <c r="R183" s="88"/>
    </row>
    <row r="184" spans="1:19" x14ac:dyDescent="0.3">
      <c r="A184" s="128"/>
      <c r="B184" s="129"/>
      <c r="C184" s="119"/>
      <c r="D184" s="130"/>
      <c r="E184" s="42"/>
      <c r="F184" s="43"/>
      <c r="G184" s="43"/>
      <c r="H184" s="43"/>
      <c r="I184" s="43"/>
      <c r="J184" s="34">
        <f t="shared" si="59"/>
        <v>0</v>
      </c>
      <c r="K184" s="55"/>
      <c r="L184" s="43"/>
      <c r="M184" s="34">
        <f t="shared" si="55"/>
        <v>0</v>
      </c>
      <c r="N184" s="55"/>
      <c r="O184" s="43"/>
      <c r="P184" s="34">
        <f t="shared" si="67"/>
        <v>0</v>
      </c>
      <c r="Q184" s="35">
        <f t="shared" si="60"/>
        <v>0</v>
      </c>
      <c r="R184" s="88"/>
    </row>
    <row r="185" spans="1:19" x14ac:dyDescent="0.3">
      <c r="A185" s="128" t="s">
        <v>135</v>
      </c>
      <c r="B185" s="129"/>
      <c r="C185" s="119" t="s">
        <v>257</v>
      </c>
      <c r="D185" s="130"/>
      <c r="E185" s="37">
        <v>0</v>
      </c>
      <c r="F185" s="38">
        <v>0</v>
      </c>
      <c r="G185" s="38">
        <v>1500</v>
      </c>
      <c r="H185" s="38">
        <v>0</v>
      </c>
      <c r="I185" s="38">
        <v>0</v>
      </c>
      <c r="J185" s="29">
        <f t="shared" si="68"/>
        <v>1500</v>
      </c>
      <c r="K185" s="44">
        <v>0</v>
      </c>
      <c r="L185" s="38">
        <v>0</v>
      </c>
      <c r="M185" s="40">
        <f t="shared" si="55"/>
        <v>0</v>
      </c>
      <c r="N185" s="44">
        <v>0</v>
      </c>
      <c r="O185" s="38">
        <v>0</v>
      </c>
      <c r="P185" s="40">
        <f t="shared" si="67"/>
        <v>0</v>
      </c>
      <c r="Q185" s="41">
        <f t="shared" si="60"/>
        <v>1500</v>
      </c>
      <c r="R185" s="88"/>
    </row>
    <row r="186" spans="1:19" x14ac:dyDescent="0.3">
      <c r="A186" s="128"/>
      <c r="B186" s="129"/>
      <c r="C186" s="119"/>
      <c r="D186" s="130"/>
      <c r="E186" s="42"/>
      <c r="F186" s="43"/>
      <c r="G186" s="43"/>
      <c r="H186" s="43"/>
      <c r="I186" s="43"/>
      <c r="J186" s="34">
        <f t="shared" si="59"/>
        <v>0</v>
      </c>
      <c r="K186" s="55"/>
      <c r="L186" s="43"/>
      <c r="M186" s="34">
        <f t="shared" si="55"/>
        <v>0</v>
      </c>
      <c r="N186" s="55"/>
      <c r="O186" s="43"/>
      <c r="P186" s="34">
        <f t="shared" si="67"/>
        <v>0</v>
      </c>
      <c r="Q186" s="35">
        <f t="shared" si="60"/>
        <v>0</v>
      </c>
      <c r="R186" s="88"/>
    </row>
    <row r="187" spans="1:19" x14ac:dyDescent="0.3">
      <c r="A187" s="128" t="s">
        <v>255</v>
      </c>
      <c r="B187" s="129"/>
      <c r="C187" s="119" t="s">
        <v>224</v>
      </c>
      <c r="D187" s="130"/>
      <c r="E187" s="37">
        <v>0</v>
      </c>
      <c r="F187" s="38">
        <v>0</v>
      </c>
      <c r="G187" s="38">
        <v>750</v>
      </c>
      <c r="H187" s="38">
        <v>0</v>
      </c>
      <c r="I187" s="38">
        <v>0</v>
      </c>
      <c r="J187" s="29">
        <f t="shared" si="68"/>
        <v>750</v>
      </c>
      <c r="K187" s="44">
        <v>0</v>
      </c>
      <c r="L187" s="38">
        <v>0</v>
      </c>
      <c r="M187" s="40">
        <f t="shared" si="55"/>
        <v>0</v>
      </c>
      <c r="N187" s="44">
        <v>0</v>
      </c>
      <c r="O187" s="38">
        <v>0</v>
      </c>
      <c r="P187" s="40">
        <f t="shared" si="67"/>
        <v>0</v>
      </c>
      <c r="Q187" s="41">
        <f t="shared" si="60"/>
        <v>750</v>
      </c>
      <c r="R187" s="88"/>
    </row>
    <row r="188" spans="1:19" x14ac:dyDescent="0.3">
      <c r="A188" s="128"/>
      <c r="B188" s="129"/>
      <c r="C188" s="119"/>
      <c r="D188" s="130"/>
      <c r="E188" s="42"/>
      <c r="F188" s="43"/>
      <c r="G188" s="43"/>
      <c r="H188" s="43"/>
      <c r="I188" s="43"/>
      <c r="J188" s="34">
        <f t="shared" si="59"/>
        <v>0</v>
      </c>
      <c r="K188" s="55"/>
      <c r="L188" s="43"/>
      <c r="M188" s="34">
        <f t="shared" si="55"/>
        <v>0</v>
      </c>
      <c r="N188" s="55"/>
      <c r="O188" s="43"/>
      <c r="P188" s="34">
        <f t="shared" si="67"/>
        <v>0</v>
      </c>
      <c r="Q188" s="35">
        <f t="shared" si="60"/>
        <v>0</v>
      </c>
      <c r="R188" s="88"/>
    </row>
    <row r="189" spans="1:19" x14ac:dyDescent="0.3">
      <c r="A189" s="128" t="s">
        <v>285</v>
      </c>
      <c r="B189" s="129"/>
      <c r="C189" s="119" t="s">
        <v>286</v>
      </c>
      <c r="D189" s="130"/>
      <c r="E189" s="37">
        <v>0</v>
      </c>
      <c r="F189" s="38">
        <v>0</v>
      </c>
      <c r="G189" s="38">
        <v>11200</v>
      </c>
      <c r="H189" s="38">
        <v>0</v>
      </c>
      <c r="I189" s="38">
        <v>0</v>
      </c>
      <c r="J189" s="29">
        <f t="shared" si="68"/>
        <v>11200</v>
      </c>
      <c r="K189" s="44">
        <v>0</v>
      </c>
      <c r="L189" s="38">
        <v>0</v>
      </c>
      <c r="M189" s="40">
        <f>SUM(K189:L189)</f>
        <v>0</v>
      </c>
      <c r="N189" s="44">
        <v>0</v>
      </c>
      <c r="O189" s="38">
        <v>0</v>
      </c>
      <c r="P189" s="40">
        <f t="shared" si="67"/>
        <v>0</v>
      </c>
      <c r="Q189" s="41">
        <f t="shared" si="60"/>
        <v>11200</v>
      </c>
      <c r="R189" s="128" t="s">
        <v>285</v>
      </c>
      <c r="S189" s="104">
        <f t="shared" ref="S189:S190" si="69">Q189+Q191</f>
        <v>15200</v>
      </c>
    </row>
    <row r="190" spans="1:19" x14ac:dyDescent="0.3">
      <c r="A190" s="128"/>
      <c r="B190" s="129"/>
      <c r="C190" s="119"/>
      <c r="D190" s="130"/>
      <c r="E190" s="42"/>
      <c r="F190" s="43"/>
      <c r="G190" s="43"/>
      <c r="H190" s="43"/>
      <c r="I190" s="43"/>
      <c r="J190" s="34">
        <f t="shared" si="59"/>
        <v>0</v>
      </c>
      <c r="K190" s="55"/>
      <c r="L190" s="43"/>
      <c r="M190" s="34">
        <f t="shared" si="55"/>
        <v>0</v>
      </c>
      <c r="N190" s="55"/>
      <c r="O190" s="43"/>
      <c r="P190" s="34">
        <f t="shared" si="67"/>
        <v>0</v>
      </c>
      <c r="Q190" s="35">
        <f t="shared" si="60"/>
        <v>0</v>
      </c>
      <c r="R190" s="128"/>
      <c r="S190" s="105">
        <f t="shared" si="69"/>
        <v>0</v>
      </c>
    </row>
    <row r="191" spans="1:19" x14ac:dyDescent="0.3">
      <c r="A191" s="128" t="s">
        <v>285</v>
      </c>
      <c r="B191" s="129"/>
      <c r="C191" s="119" t="s">
        <v>315</v>
      </c>
      <c r="D191" s="130"/>
      <c r="E191" s="37">
        <v>0</v>
      </c>
      <c r="F191" s="38">
        <v>0</v>
      </c>
      <c r="G191" s="38">
        <v>4000</v>
      </c>
      <c r="H191" s="38">
        <v>0</v>
      </c>
      <c r="I191" s="38">
        <v>0</v>
      </c>
      <c r="J191" s="29">
        <f t="shared" si="68"/>
        <v>4000</v>
      </c>
      <c r="K191" s="44">
        <v>0</v>
      </c>
      <c r="L191" s="38">
        <v>0</v>
      </c>
      <c r="M191" s="40">
        <f t="shared" si="55"/>
        <v>0</v>
      </c>
      <c r="N191" s="44">
        <v>0</v>
      </c>
      <c r="O191" s="38">
        <v>0</v>
      </c>
      <c r="P191" s="40">
        <f t="shared" si="67"/>
        <v>0</v>
      </c>
      <c r="Q191" s="41">
        <f t="shared" si="60"/>
        <v>4000</v>
      </c>
      <c r="R191" s="88"/>
    </row>
    <row r="192" spans="1:19" ht="14.4" thickBot="1" x14ac:dyDescent="0.35">
      <c r="A192" s="133"/>
      <c r="B192" s="134"/>
      <c r="C192" s="135"/>
      <c r="D192" s="127"/>
      <c r="E192" s="51"/>
      <c r="F192" s="45"/>
      <c r="G192" s="45"/>
      <c r="H192" s="45"/>
      <c r="I192" s="45"/>
      <c r="J192" s="24">
        <f t="shared" si="59"/>
        <v>0</v>
      </c>
      <c r="K192" s="56"/>
      <c r="L192" s="45"/>
      <c r="M192" s="24">
        <f t="shared" si="55"/>
        <v>0</v>
      </c>
      <c r="N192" s="56"/>
      <c r="O192" s="45"/>
      <c r="P192" s="24">
        <f t="shared" si="67"/>
        <v>0</v>
      </c>
      <c r="Q192" s="25">
        <f t="shared" si="60"/>
        <v>0</v>
      </c>
      <c r="R192" s="88"/>
    </row>
    <row r="193" spans="1:19" s="89" customFormat="1" ht="14.4" thickBot="1" x14ac:dyDescent="0.35">
      <c r="A193" s="85"/>
      <c r="B193" s="85"/>
      <c r="C193" s="86"/>
      <c r="D193" s="85"/>
      <c r="E193" s="87"/>
      <c r="F193" s="87"/>
      <c r="G193" s="87"/>
      <c r="H193" s="87"/>
      <c r="I193" s="87"/>
      <c r="J193" s="88"/>
      <c r="K193" s="87"/>
      <c r="L193" s="87"/>
      <c r="M193" s="88"/>
      <c r="N193" s="87"/>
      <c r="O193" s="87"/>
      <c r="P193" s="88"/>
      <c r="Q193" s="88"/>
      <c r="R193" s="88"/>
    </row>
    <row r="194" spans="1:19" x14ac:dyDescent="0.3">
      <c r="A194" s="120" t="s">
        <v>137</v>
      </c>
      <c r="B194" s="121"/>
      <c r="C194" s="124" t="s">
        <v>138</v>
      </c>
      <c r="D194" s="126"/>
      <c r="E194" s="16">
        <f>E196+E202+E204+E206+E222+E224+E226+E228+E238+E240</f>
        <v>99672</v>
      </c>
      <c r="F194" s="17">
        <f t="shared" ref="F194:I194" si="70">F196+F202+F204+F206+F222+F224+F226+F228+F238+F240</f>
        <v>34447</v>
      </c>
      <c r="G194" s="17">
        <f t="shared" si="70"/>
        <v>279420</v>
      </c>
      <c r="H194" s="17">
        <f t="shared" si="70"/>
        <v>877</v>
      </c>
      <c r="I194" s="17">
        <f t="shared" si="70"/>
        <v>7720</v>
      </c>
      <c r="J194" s="19">
        <f>SUM(E194:I194)</f>
        <v>422136</v>
      </c>
      <c r="K194" s="52">
        <f t="shared" ref="K194:L195" si="71">K196+K202+K204+K206+K222+K224+K226+K228+K238+K240</f>
        <v>0</v>
      </c>
      <c r="L194" s="17">
        <f t="shared" si="71"/>
        <v>0</v>
      </c>
      <c r="M194" s="19">
        <f t="shared" ref="M194:M229" si="72">SUM(K194:L194)</f>
        <v>0</v>
      </c>
      <c r="N194" s="52">
        <f t="shared" ref="N194:O195" si="73">N196+N202+N204+N206+N222+N224+N226+N228+N238+N240</f>
        <v>0</v>
      </c>
      <c r="O194" s="17">
        <f>O196+O202+O204+O206+O222+O224+O226+O228+O238+O240</f>
        <v>110132</v>
      </c>
      <c r="P194" s="19">
        <f>SUM(N194:O194)</f>
        <v>110132</v>
      </c>
      <c r="Q194" s="20">
        <f>P194+M194+J194</f>
        <v>532268</v>
      </c>
      <c r="R194" s="88"/>
    </row>
    <row r="195" spans="1:19" ht="14.4" thickBot="1" x14ac:dyDescent="0.35">
      <c r="A195" s="122"/>
      <c r="B195" s="123"/>
      <c r="C195" s="125"/>
      <c r="D195" s="127"/>
      <c r="E195" s="21">
        <f t="shared" ref="E195:I195" si="74">E197+E203+E205+E207+E223+E225+E227+E229+E239+E241</f>
        <v>0</v>
      </c>
      <c r="F195" s="22">
        <f t="shared" si="74"/>
        <v>0</v>
      </c>
      <c r="G195" s="22">
        <f t="shared" si="74"/>
        <v>0</v>
      </c>
      <c r="H195" s="22">
        <f t="shared" si="74"/>
        <v>0</v>
      </c>
      <c r="I195" s="22">
        <f t="shared" si="74"/>
        <v>0</v>
      </c>
      <c r="J195" s="24">
        <f t="shared" ref="J195:J241" si="75">SUM(E195:I195)</f>
        <v>0</v>
      </c>
      <c r="K195" s="53">
        <f t="shared" si="71"/>
        <v>0</v>
      </c>
      <c r="L195" s="22">
        <f t="shared" si="71"/>
        <v>0</v>
      </c>
      <c r="M195" s="24">
        <f t="shared" si="72"/>
        <v>0</v>
      </c>
      <c r="N195" s="53">
        <f t="shared" si="73"/>
        <v>0</v>
      </c>
      <c r="O195" s="22">
        <f t="shared" si="73"/>
        <v>0</v>
      </c>
      <c r="P195" s="24">
        <f t="shared" ref="P195:P241" si="76">SUM(N195:O195)</f>
        <v>0</v>
      </c>
      <c r="Q195" s="25">
        <f t="shared" ref="Q195:Q241" si="77">P195+M195+J195</f>
        <v>0</v>
      </c>
      <c r="R195" s="88"/>
    </row>
    <row r="196" spans="1:19" x14ac:dyDescent="0.3">
      <c r="A196" s="155" t="s">
        <v>139</v>
      </c>
      <c r="B196" s="137"/>
      <c r="C196" s="138" t="s">
        <v>318</v>
      </c>
      <c r="D196" s="100" t="s">
        <v>26</v>
      </c>
      <c r="E196" s="16">
        <f>E198+E200</f>
        <v>48151</v>
      </c>
      <c r="F196" s="17">
        <f>F198+F200</f>
        <v>16441</v>
      </c>
      <c r="G196" s="17">
        <f t="shared" ref="G196:I197" si="78">G198+G200</f>
        <v>13139</v>
      </c>
      <c r="H196" s="17">
        <f t="shared" si="78"/>
        <v>386</v>
      </c>
      <c r="I196" s="17">
        <f t="shared" si="78"/>
        <v>0</v>
      </c>
      <c r="J196" s="18">
        <f t="shared" ref="J196:J201" si="79">SUM(E196:I196)</f>
        <v>78117</v>
      </c>
      <c r="K196" s="16">
        <f>K198+K200</f>
        <v>0</v>
      </c>
      <c r="L196" s="17">
        <f>L198+L200</f>
        <v>0</v>
      </c>
      <c r="M196" s="18">
        <f t="shared" ref="M196:M201" si="80">SUM(K196:L196)</f>
        <v>0</v>
      </c>
      <c r="N196" s="16">
        <f>N198+N200</f>
        <v>0</v>
      </c>
      <c r="O196" s="17">
        <f>O198+O200</f>
        <v>0</v>
      </c>
      <c r="P196" s="19">
        <f t="shared" ref="P196:P201" si="81">SUM(N196:O196)</f>
        <v>0</v>
      </c>
      <c r="Q196" s="20">
        <f t="shared" si="77"/>
        <v>78117</v>
      </c>
      <c r="R196" s="88"/>
    </row>
    <row r="197" spans="1:19" x14ac:dyDescent="0.3">
      <c r="A197" s="118"/>
      <c r="B197" s="129"/>
      <c r="C197" s="119"/>
      <c r="D197" s="36"/>
      <c r="E197" s="31">
        <f>E199+E201</f>
        <v>0</v>
      </c>
      <c r="F197" s="32">
        <f>F199+F201</f>
        <v>0</v>
      </c>
      <c r="G197" s="32">
        <f t="shared" si="78"/>
        <v>0</v>
      </c>
      <c r="H197" s="32">
        <f t="shared" si="78"/>
        <v>0</v>
      </c>
      <c r="I197" s="32">
        <f t="shared" si="78"/>
        <v>0</v>
      </c>
      <c r="J197" s="33">
        <f t="shared" si="79"/>
        <v>0</v>
      </c>
      <c r="K197" s="31">
        <f>K199+K201</f>
        <v>0</v>
      </c>
      <c r="L197" s="32">
        <f>L199+L201</f>
        <v>0</v>
      </c>
      <c r="M197" s="33">
        <f t="shared" si="80"/>
        <v>0</v>
      </c>
      <c r="N197" s="31">
        <f>N199+N201</f>
        <v>0</v>
      </c>
      <c r="O197" s="32">
        <f>O199+O201</f>
        <v>0</v>
      </c>
      <c r="P197" s="34">
        <f t="shared" si="81"/>
        <v>0</v>
      </c>
      <c r="Q197" s="35">
        <f t="shared" si="77"/>
        <v>0</v>
      </c>
      <c r="R197" s="88"/>
    </row>
    <row r="198" spans="1:19" x14ac:dyDescent="0.3">
      <c r="A198" s="128"/>
      <c r="B198" s="129" t="s">
        <v>320</v>
      </c>
      <c r="C198" s="114" t="s">
        <v>258</v>
      </c>
      <c r="D198" s="36"/>
      <c r="E198" s="37">
        <v>40320</v>
      </c>
      <c r="F198" s="38">
        <v>14092</v>
      </c>
      <c r="G198" s="38">
        <v>11819</v>
      </c>
      <c r="H198" s="38">
        <v>282</v>
      </c>
      <c r="I198" s="38">
        <v>0</v>
      </c>
      <c r="J198" s="39">
        <f t="shared" si="79"/>
        <v>66513</v>
      </c>
      <c r="K198" s="37">
        <v>0</v>
      </c>
      <c r="L198" s="38">
        <v>0</v>
      </c>
      <c r="M198" s="39">
        <f t="shared" si="80"/>
        <v>0</v>
      </c>
      <c r="N198" s="37">
        <v>0</v>
      </c>
      <c r="O198" s="38">
        <v>0</v>
      </c>
      <c r="P198" s="40">
        <f t="shared" si="81"/>
        <v>0</v>
      </c>
      <c r="Q198" s="41">
        <f t="shared" si="77"/>
        <v>66513</v>
      </c>
      <c r="R198" s="88"/>
    </row>
    <row r="199" spans="1:19" x14ac:dyDescent="0.3">
      <c r="A199" s="128"/>
      <c r="B199" s="129"/>
      <c r="C199" s="119"/>
      <c r="D199" s="36"/>
      <c r="E199" s="42"/>
      <c r="F199" s="43"/>
      <c r="G199" s="43"/>
      <c r="H199" s="43"/>
      <c r="I199" s="43"/>
      <c r="J199" s="33">
        <f t="shared" si="79"/>
        <v>0</v>
      </c>
      <c r="K199" s="42"/>
      <c r="L199" s="43"/>
      <c r="M199" s="33">
        <f t="shared" si="80"/>
        <v>0</v>
      </c>
      <c r="N199" s="42"/>
      <c r="O199" s="43"/>
      <c r="P199" s="34">
        <f t="shared" si="81"/>
        <v>0</v>
      </c>
      <c r="Q199" s="35">
        <f t="shared" si="77"/>
        <v>0</v>
      </c>
      <c r="R199" s="88"/>
    </row>
    <row r="200" spans="1:19" x14ac:dyDescent="0.3">
      <c r="A200" s="128"/>
      <c r="B200" s="129" t="s">
        <v>321</v>
      </c>
      <c r="C200" s="114" t="s">
        <v>319</v>
      </c>
      <c r="D200" s="36"/>
      <c r="E200" s="37">
        <v>7831</v>
      </c>
      <c r="F200" s="38">
        <v>2349</v>
      </c>
      <c r="G200" s="38">
        <v>1320</v>
      </c>
      <c r="H200" s="38">
        <v>104</v>
      </c>
      <c r="I200" s="38">
        <v>0</v>
      </c>
      <c r="J200" s="39">
        <f t="shared" si="79"/>
        <v>11604</v>
      </c>
      <c r="K200" s="37">
        <v>0</v>
      </c>
      <c r="L200" s="38">
        <v>0</v>
      </c>
      <c r="M200" s="39">
        <f t="shared" si="80"/>
        <v>0</v>
      </c>
      <c r="N200" s="37">
        <v>0</v>
      </c>
      <c r="O200" s="38">
        <v>0</v>
      </c>
      <c r="P200" s="40">
        <f t="shared" si="81"/>
        <v>0</v>
      </c>
      <c r="Q200" s="41">
        <f t="shared" si="77"/>
        <v>11604</v>
      </c>
      <c r="R200" s="88"/>
    </row>
    <row r="201" spans="1:19" x14ac:dyDescent="0.3">
      <c r="A201" s="128"/>
      <c r="B201" s="129"/>
      <c r="C201" s="119"/>
      <c r="D201" s="36"/>
      <c r="E201" s="42"/>
      <c r="F201" s="43"/>
      <c r="G201" s="43"/>
      <c r="H201" s="43"/>
      <c r="I201" s="43"/>
      <c r="J201" s="33">
        <f t="shared" si="79"/>
        <v>0</v>
      </c>
      <c r="K201" s="42"/>
      <c r="L201" s="43"/>
      <c r="M201" s="33">
        <f t="shared" si="80"/>
        <v>0</v>
      </c>
      <c r="N201" s="42"/>
      <c r="O201" s="43"/>
      <c r="P201" s="34">
        <f t="shared" si="81"/>
        <v>0</v>
      </c>
      <c r="Q201" s="35">
        <f t="shared" si="77"/>
        <v>0</v>
      </c>
      <c r="R201" s="88"/>
    </row>
    <row r="202" spans="1:19" x14ac:dyDescent="0.3">
      <c r="A202" s="128" t="s">
        <v>140</v>
      </c>
      <c r="B202" s="129"/>
      <c r="C202" s="119" t="s">
        <v>141</v>
      </c>
      <c r="D202" s="36" t="s">
        <v>142</v>
      </c>
      <c r="E202" s="37">
        <v>0</v>
      </c>
      <c r="F202" s="38">
        <v>0</v>
      </c>
      <c r="G202" s="38">
        <v>1600</v>
      </c>
      <c r="H202" s="38">
        <v>0</v>
      </c>
      <c r="I202" s="38">
        <v>0</v>
      </c>
      <c r="J202" s="29">
        <f t="shared" si="75"/>
        <v>1600</v>
      </c>
      <c r="K202" s="44">
        <v>0</v>
      </c>
      <c r="L202" s="38">
        <v>0</v>
      </c>
      <c r="M202" s="40">
        <f t="shared" si="72"/>
        <v>0</v>
      </c>
      <c r="N202" s="44">
        <v>0</v>
      </c>
      <c r="O202" s="38">
        <v>0</v>
      </c>
      <c r="P202" s="40">
        <f t="shared" si="76"/>
        <v>0</v>
      </c>
      <c r="Q202" s="41">
        <f t="shared" si="77"/>
        <v>1600</v>
      </c>
      <c r="R202" s="88"/>
    </row>
    <row r="203" spans="1:19" x14ac:dyDescent="0.3">
      <c r="A203" s="128"/>
      <c r="B203" s="129"/>
      <c r="C203" s="119"/>
      <c r="D203" s="36"/>
      <c r="E203" s="42"/>
      <c r="F203" s="43"/>
      <c r="G203" s="43"/>
      <c r="H203" s="43"/>
      <c r="I203" s="43"/>
      <c r="J203" s="34">
        <f t="shared" si="75"/>
        <v>0</v>
      </c>
      <c r="K203" s="55"/>
      <c r="L203" s="43"/>
      <c r="M203" s="34">
        <f t="shared" si="72"/>
        <v>0</v>
      </c>
      <c r="N203" s="55"/>
      <c r="O203" s="43"/>
      <c r="P203" s="34">
        <f t="shared" si="76"/>
        <v>0</v>
      </c>
      <c r="Q203" s="35">
        <f t="shared" si="77"/>
        <v>0</v>
      </c>
      <c r="R203" s="88"/>
    </row>
    <row r="204" spans="1:19" x14ac:dyDescent="0.3">
      <c r="A204" s="128" t="s">
        <v>143</v>
      </c>
      <c r="B204" s="129"/>
      <c r="C204" s="119" t="s">
        <v>144</v>
      </c>
      <c r="D204" s="36" t="s">
        <v>26</v>
      </c>
      <c r="E204" s="37">
        <v>0</v>
      </c>
      <c r="F204" s="38">
        <v>0</v>
      </c>
      <c r="G204" s="97">
        <v>17000</v>
      </c>
      <c r="H204" s="38">
        <v>0</v>
      </c>
      <c r="I204" s="38">
        <v>0</v>
      </c>
      <c r="J204" s="29">
        <f t="shared" si="75"/>
        <v>17000</v>
      </c>
      <c r="K204" s="44">
        <v>0</v>
      </c>
      <c r="L204" s="38">
        <v>0</v>
      </c>
      <c r="M204" s="40">
        <f t="shared" si="72"/>
        <v>0</v>
      </c>
      <c r="N204" s="44">
        <v>0</v>
      </c>
      <c r="O204" s="38">
        <v>0</v>
      </c>
      <c r="P204" s="40">
        <f t="shared" si="76"/>
        <v>0</v>
      </c>
      <c r="Q204" s="41">
        <f t="shared" si="77"/>
        <v>17000</v>
      </c>
      <c r="R204" s="88"/>
    </row>
    <row r="205" spans="1:19" x14ac:dyDescent="0.3">
      <c r="A205" s="128"/>
      <c r="B205" s="129"/>
      <c r="C205" s="119"/>
      <c r="D205" s="36"/>
      <c r="E205" s="42"/>
      <c r="F205" s="43"/>
      <c r="G205" s="43"/>
      <c r="H205" s="43"/>
      <c r="I205" s="43"/>
      <c r="J205" s="34">
        <f t="shared" si="75"/>
        <v>0</v>
      </c>
      <c r="K205" s="55"/>
      <c r="L205" s="43"/>
      <c r="M205" s="34">
        <f t="shared" si="72"/>
        <v>0</v>
      </c>
      <c r="N205" s="55"/>
      <c r="O205" s="43"/>
      <c r="P205" s="34">
        <f t="shared" si="76"/>
        <v>0</v>
      </c>
      <c r="Q205" s="35">
        <f t="shared" si="77"/>
        <v>0</v>
      </c>
      <c r="R205" s="88"/>
    </row>
    <row r="206" spans="1:19" x14ac:dyDescent="0.3">
      <c r="A206" s="128" t="s">
        <v>145</v>
      </c>
      <c r="B206" s="129"/>
      <c r="C206" s="119" t="s">
        <v>323</v>
      </c>
      <c r="D206" s="36" t="s">
        <v>112</v>
      </c>
      <c r="E206" s="37">
        <f>E208+E210+E212+E214+E216+E218+E220</f>
        <v>0</v>
      </c>
      <c r="F206" s="38">
        <f t="shared" ref="F206:I206" si="82">F208+F210+F212+F214+F216+F218+F220</f>
        <v>0</v>
      </c>
      <c r="G206" s="38">
        <f t="shared" si="82"/>
        <v>0</v>
      </c>
      <c r="H206" s="38">
        <f t="shared" si="82"/>
        <v>0</v>
      </c>
      <c r="I206" s="38">
        <f t="shared" si="82"/>
        <v>7720</v>
      </c>
      <c r="J206" s="29">
        <f>SUM(E206:I206)</f>
        <v>7720</v>
      </c>
      <c r="K206" s="44">
        <f t="shared" ref="K206:L207" si="83">K208+K210+K212+K214+K216+K218+K220</f>
        <v>0</v>
      </c>
      <c r="L206" s="38">
        <f t="shared" si="83"/>
        <v>0</v>
      </c>
      <c r="M206" s="40">
        <f t="shared" si="72"/>
        <v>0</v>
      </c>
      <c r="N206" s="44">
        <f t="shared" ref="N206:O207" si="84">N208+N210+N212+N214+N216+N218+N220</f>
        <v>0</v>
      </c>
      <c r="O206" s="38">
        <f>O208+O210+O212+O214+O216+O218+O220</f>
        <v>110132</v>
      </c>
      <c r="P206" s="40">
        <f>SUM(N206:O206)</f>
        <v>110132</v>
      </c>
      <c r="Q206" s="41">
        <f>P206+M206+J206</f>
        <v>117852</v>
      </c>
      <c r="R206" s="128" t="s">
        <v>145</v>
      </c>
      <c r="S206" s="104">
        <f>Q206+Q222</f>
        <v>123352</v>
      </c>
    </row>
    <row r="207" spans="1:19" x14ac:dyDescent="0.3">
      <c r="A207" s="128"/>
      <c r="B207" s="129"/>
      <c r="C207" s="119"/>
      <c r="D207" s="36"/>
      <c r="E207" s="42">
        <f t="shared" ref="E207:I207" si="85">E209+E211+E213+E215+E217+E219+E221</f>
        <v>0</v>
      </c>
      <c r="F207" s="57">
        <f t="shared" si="85"/>
        <v>0</v>
      </c>
      <c r="G207" s="57">
        <f t="shared" si="85"/>
        <v>0</v>
      </c>
      <c r="H207" s="57">
        <f t="shared" si="85"/>
        <v>0</v>
      </c>
      <c r="I207" s="57">
        <f t="shared" si="85"/>
        <v>0</v>
      </c>
      <c r="J207" s="34">
        <f t="shared" si="75"/>
        <v>0</v>
      </c>
      <c r="K207" s="57">
        <f t="shared" si="83"/>
        <v>0</v>
      </c>
      <c r="L207" s="32">
        <f t="shared" si="83"/>
        <v>0</v>
      </c>
      <c r="M207" s="34">
        <f t="shared" si="72"/>
        <v>0</v>
      </c>
      <c r="N207" s="57">
        <f t="shared" si="84"/>
        <v>0</v>
      </c>
      <c r="O207" s="32">
        <f t="shared" si="84"/>
        <v>0</v>
      </c>
      <c r="P207" s="34">
        <f t="shared" si="76"/>
        <v>0</v>
      </c>
      <c r="Q207" s="35">
        <f t="shared" si="77"/>
        <v>0</v>
      </c>
      <c r="R207" s="128"/>
      <c r="S207" s="105">
        <f>Q207+Q223</f>
        <v>0</v>
      </c>
    </row>
    <row r="208" spans="1:19" x14ac:dyDescent="0.3">
      <c r="A208" s="128"/>
      <c r="B208" s="129" t="s">
        <v>259</v>
      </c>
      <c r="C208" s="119" t="s">
        <v>264</v>
      </c>
      <c r="D208" s="36" t="s">
        <v>112</v>
      </c>
      <c r="E208" s="37">
        <v>0</v>
      </c>
      <c r="F208" s="38">
        <v>0</v>
      </c>
      <c r="G208" s="97">
        <v>0</v>
      </c>
      <c r="H208" s="38">
        <v>0</v>
      </c>
      <c r="I208" s="38">
        <v>1100</v>
      </c>
      <c r="J208" s="29">
        <f t="shared" si="75"/>
        <v>1100</v>
      </c>
      <c r="K208" s="44">
        <v>0</v>
      </c>
      <c r="L208" s="38">
        <v>0</v>
      </c>
      <c r="M208" s="40">
        <f t="shared" si="72"/>
        <v>0</v>
      </c>
      <c r="N208" s="44">
        <v>0</v>
      </c>
      <c r="O208" s="38">
        <v>10000</v>
      </c>
      <c r="P208" s="40">
        <f t="shared" si="76"/>
        <v>10000</v>
      </c>
      <c r="Q208" s="41">
        <f t="shared" si="77"/>
        <v>11100</v>
      </c>
      <c r="R208" s="88"/>
    </row>
    <row r="209" spans="1:18" x14ac:dyDescent="0.3">
      <c r="A209" s="128"/>
      <c r="B209" s="129"/>
      <c r="C209" s="119"/>
      <c r="D209" s="36"/>
      <c r="E209" s="42"/>
      <c r="F209" s="43"/>
      <c r="G209" s="98"/>
      <c r="H209" s="43"/>
      <c r="I209" s="43"/>
      <c r="J209" s="34">
        <f t="shared" si="75"/>
        <v>0</v>
      </c>
      <c r="K209" s="55"/>
      <c r="L209" s="43"/>
      <c r="M209" s="34">
        <f t="shared" si="72"/>
        <v>0</v>
      </c>
      <c r="N209" s="55"/>
      <c r="O209" s="43"/>
      <c r="P209" s="34">
        <f t="shared" si="76"/>
        <v>0</v>
      </c>
      <c r="Q209" s="35">
        <f t="shared" si="77"/>
        <v>0</v>
      </c>
      <c r="R209" s="88"/>
    </row>
    <row r="210" spans="1:18" ht="12.75" customHeight="1" x14ac:dyDescent="0.3">
      <c r="A210" s="128"/>
      <c r="B210" s="129" t="s">
        <v>259</v>
      </c>
      <c r="C210" s="119" t="s">
        <v>266</v>
      </c>
      <c r="D210" s="36" t="s">
        <v>112</v>
      </c>
      <c r="E210" s="37">
        <v>0</v>
      </c>
      <c r="F210" s="38">
        <v>0</v>
      </c>
      <c r="G210" s="97">
        <v>0</v>
      </c>
      <c r="H210" s="38">
        <v>0</v>
      </c>
      <c r="I210" s="38">
        <v>2000</v>
      </c>
      <c r="J210" s="29">
        <f t="shared" si="75"/>
        <v>2000</v>
      </c>
      <c r="K210" s="44">
        <v>0</v>
      </c>
      <c r="L210" s="38">
        <v>0</v>
      </c>
      <c r="M210" s="40">
        <f t="shared" si="72"/>
        <v>0</v>
      </c>
      <c r="N210" s="44">
        <v>0</v>
      </c>
      <c r="O210" s="38">
        <v>11244</v>
      </c>
      <c r="P210" s="40">
        <f>SUM(N210:O210)</f>
        <v>11244</v>
      </c>
      <c r="Q210" s="41">
        <f t="shared" si="77"/>
        <v>13244</v>
      </c>
      <c r="R210" s="88"/>
    </row>
    <row r="211" spans="1:18" x14ac:dyDescent="0.3">
      <c r="A211" s="128"/>
      <c r="B211" s="129"/>
      <c r="C211" s="119"/>
      <c r="D211" s="36"/>
      <c r="E211" s="42"/>
      <c r="F211" s="43"/>
      <c r="G211" s="98"/>
      <c r="H211" s="43"/>
      <c r="I211" s="43"/>
      <c r="J211" s="34">
        <f t="shared" si="75"/>
        <v>0</v>
      </c>
      <c r="K211" s="55"/>
      <c r="L211" s="43"/>
      <c r="M211" s="34">
        <f t="shared" si="72"/>
        <v>0</v>
      </c>
      <c r="N211" s="55"/>
      <c r="O211" s="43"/>
      <c r="P211" s="34">
        <f t="shared" si="76"/>
        <v>0</v>
      </c>
      <c r="Q211" s="35">
        <f t="shared" si="77"/>
        <v>0</v>
      </c>
      <c r="R211" s="88"/>
    </row>
    <row r="212" spans="1:18" ht="12.75" customHeight="1" x14ac:dyDescent="0.3">
      <c r="A212" s="128"/>
      <c r="B212" s="129" t="s">
        <v>259</v>
      </c>
      <c r="C212" s="119" t="s">
        <v>265</v>
      </c>
      <c r="D212" s="36" t="s">
        <v>112</v>
      </c>
      <c r="E212" s="37">
        <v>0</v>
      </c>
      <c r="F212" s="38">
        <v>0</v>
      </c>
      <c r="G212" s="97">
        <v>0</v>
      </c>
      <c r="H212" s="38">
        <v>0</v>
      </c>
      <c r="I212" s="38">
        <v>750</v>
      </c>
      <c r="J212" s="29">
        <f t="shared" si="75"/>
        <v>750</v>
      </c>
      <c r="K212" s="44">
        <v>0</v>
      </c>
      <c r="L212" s="38">
        <v>0</v>
      </c>
      <c r="M212" s="40">
        <f t="shared" si="72"/>
        <v>0</v>
      </c>
      <c r="N212" s="44">
        <v>0</v>
      </c>
      <c r="O212" s="38">
        <v>32928</v>
      </c>
      <c r="P212" s="40">
        <f t="shared" si="76"/>
        <v>32928</v>
      </c>
      <c r="Q212" s="41">
        <f t="shared" si="77"/>
        <v>33678</v>
      </c>
      <c r="R212" s="88"/>
    </row>
    <row r="213" spans="1:18" x14ac:dyDescent="0.3">
      <c r="A213" s="128"/>
      <c r="B213" s="129"/>
      <c r="C213" s="119"/>
      <c r="D213" s="36"/>
      <c r="E213" s="42"/>
      <c r="F213" s="43"/>
      <c r="G213" s="98"/>
      <c r="H213" s="43"/>
      <c r="I213" s="43"/>
      <c r="J213" s="34">
        <f t="shared" si="75"/>
        <v>0</v>
      </c>
      <c r="K213" s="55"/>
      <c r="L213" s="43"/>
      <c r="M213" s="34">
        <f t="shared" si="72"/>
        <v>0</v>
      </c>
      <c r="N213" s="55"/>
      <c r="O213" s="43"/>
      <c r="P213" s="34">
        <f t="shared" si="76"/>
        <v>0</v>
      </c>
      <c r="Q213" s="35">
        <f t="shared" si="77"/>
        <v>0</v>
      </c>
      <c r="R213" s="88"/>
    </row>
    <row r="214" spans="1:18" x14ac:dyDescent="0.3">
      <c r="A214" s="128"/>
      <c r="B214" s="129" t="s">
        <v>259</v>
      </c>
      <c r="C214" s="119" t="s">
        <v>292</v>
      </c>
      <c r="D214" s="36" t="s">
        <v>112</v>
      </c>
      <c r="E214" s="37">
        <v>0</v>
      </c>
      <c r="F214" s="38">
        <v>0</v>
      </c>
      <c r="G214" s="97">
        <v>0</v>
      </c>
      <c r="H214" s="38">
        <v>0</v>
      </c>
      <c r="I214" s="38">
        <v>1000</v>
      </c>
      <c r="J214" s="29">
        <f t="shared" ref="J214:J215" si="86">SUM(E214:I214)</f>
        <v>1000</v>
      </c>
      <c r="K214" s="44">
        <v>0</v>
      </c>
      <c r="L214" s="38">
        <v>0</v>
      </c>
      <c r="M214" s="40">
        <f t="shared" ref="M214:M215" si="87">SUM(K214:L214)</f>
        <v>0</v>
      </c>
      <c r="N214" s="44">
        <v>0</v>
      </c>
      <c r="O214" s="38">
        <v>16080</v>
      </c>
      <c r="P214" s="40">
        <f t="shared" ref="P214:P215" si="88">SUM(N214:O214)</f>
        <v>16080</v>
      </c>
      <c r="Q214" s="41">
        <f t="shared" si="77"/>
        <v>17080</v>
      </c>
      <c r="R214" s="88"/>
    </row>
    <row r="215" spans="1:18" x14ac:dyDescent="0.3">
      <c r="A215" s="128"/>
      <c r="B215" s="129"/>
      <c r="C215" s="119"/>
      <c r="D215" s="36"/>
      <c r="E215" s="42"/>
      <c r="F215" s="43"/>
      <c r="G215" s="43"/>
      <c r="H215" s="43"/>
      <c r="I215" s="43"/>
      <c r="J215" s="34">
        <f t="shared" si="86"/>
        <v>0</v>
      </c>
      <c r="K215" s="55"/>
      <c r="L215" s="43"/>
      <c r="M215" s="34">
        <f t="shared" si="87"/>
        <v>0</v>
      </c>
      <c r="N215" s="55"/>
      <c r="O215" s="43"/>
      <c r="P215" s="34">
        <f t="shared" si="88"/>
        <v>0</v>
      </c>
      <c r="Q215" s="35">
        <f t="shared" si="77"/>
        <v>0</v>
      </c>
      <c r="R215" s="88"/>
    </row>
    <row r="216" spans="1:18" ht="13.8" customHeight="1" x14ac:dyDescent="0.3">
      <c r="A216" s="128"/>
      <c r="B216" s="129" t="s">
        <v>259</v>
      </c>
      <c r="C216" s="119" t="s">
        <v>322</v>
      </c>
      <c r="D216" s="36" t="s">
        <v>112</v>
      </c>
      <c r="E216" s="37">
        <v>0</v>
      </c>
      <c r="F216" s="38">
        <v>0</v>
      </c>
      <c r="G216" s="97">
        <v>0</v>
      </c>
      <c r="H216" s="38">
        <v>0</v>
      </c>
      <c r="I216" s="38">
        <v>650</v>
      </c>
      <c r="J216" s="29">
        <f t="shared" si="75"/>
        <v>650</v>
      </c>
      <c r="K216" s="44">
        <v>0</v>
      </c>
      <c r="L216" s="38">
        <v>0</v>
      </c>
      <c r="M216" s="40">
        <f t="shared" si="72"/>
        <v>0</v>
      </c>
      <c r="N216" s="44">
        <v>0</v>
      </c>
      <c r="O216" s="38">
        <v>10000</v>
      </c>
      <c r="P216" s="40">
        <f t="shared" si="76"/>
        <v>10000</v>
      </c>
      <c r="Q216" s="41">
        <f t="shared" si="77"/>
        <v>10650</v>
      </c>
      <c r="R216" s="88"/>
    </row>
    <row r="217" spans="1:18" x14ac:dyDescent="0.3">
      <c r="A217" s="128"/>
      <c r="B217" s="129"/>
      <c r="C217" s="119"/>
      <c r="D217" s="36"/>
      <c r="E217" s="42"/>
      <c r="F217" s="43"/>
      <c r="G217" s="43"/>
      <c r="H217" s="43"/>
      <c r="I217" s="43"/>
      <c r="J217" s="34">
        <f t="shared" si="75"/>
        <v>0</v>
      </c>
      <c r="K217" s="55"/>
      <c r="L217" s="43"/>
      <c r="M217" s="34">
        <f t="shared" si="72"/>
        <v>0</v>
      </c>
      <c r="N217" s="55"/>
      <c r="O217" s="43"/>
      <c r="P217" s="34">
        <f t="shared" si="76"/>
        <v>0</v>
      </c>
      <c r="Q217" s="35">
        <f t="shared" si="77"/>
        <v>0</v>
      </c>
      <c r="R217" s="88"/>
    </row>
    <row r="218" spans="1:18" ht="13.8" customHeight="1" x14ac:dyDescent="0.3">
      <c r="A218" s="128"/>
      <c r="B218" s="129" t="s">
        <v>259</v>
      </c>
      <c r="C218" s="119" t="s">
        <v>293</v>
      </c>
      <c r="D218" s="36" t="s">
        <v>112</v>
      </c>
      <c r="E218" s="37">
        <v>0</v>
      </c>
      <c r="F218" s="38">
        <v>0</v>
      </c>
      <c r="G218" s="38">
        <v>0</v>
      </c>
      <c r="H218" s="38">
        <v>0</v>
      </c>
      <c r="I218" s="38">
        <v>1600</v>
      </c>
      <c r="J218" s="29">
        <f>SUM(E218:I218)</f>
        <v>1600</v>
      </c>
      <c r="K218" s="44">
        <v>0</v>
      </c>
      <c r="L218" s="38">
        <v>0</v>
      </c>
      <c r="M218" s="40">
        <f>SUM(K218:L218)</f>
        <v>0</v>
      </c>
      <c r="N218" s="44">
        <v>0</v>
      </c>
      <c r="O218" s="38">
        <v>29880</v>
      </c>
      <c r="P218" s="40">
        <f>SUM(N218:O218)</f>
        <v>29880</v>
      </c>
      <c r="Q218" s="41">
        <f t="shared" si="77"/>
        <v>31480</v>
      </c>
      <c r="R218" s="88"/>
    </row>
    <row r="219" spans="1:18" x14ac:dyDescent="0.3">
      <c r="A219" s="128"/>
      <c r="B219" s="129"/>
      <c r="C219" s="119"/>
      <c r="D219" s="36"/>
      <c r="E219" s="42"/>
      <c r="F219" s="43"/>
      <c r="G219" s="43"/>
      <c r="H219" s="43"/>
      <c r="I219" s="43"/>
      <c r="J219" s="34">
        <f>SUM(E219:I219)</f>
        <v>0</v>
      </c>
      <c r="K219" s="55"/>
      <c r="L219" s="43"/>
      <c r="M219" s="34">
        <f>SUM(K219:L219)</f>
        <v>0</v>
      </c>
      <c r="N219" s="55"/>
      <c r="O219" s="43"/>
      <c r="P219" s="34">
        <f>SUM(N219:O219)</f>
        <v>0</v>
      </c>
      <c r="Q219" s="35">
        <f t="shared" si="77"/>
        <v>0</v>
      </c>
      <c r="R219" s="88"/>
    </row>
    <row r="220" spans="1:18" x14ac:dyDescent="0.3">
      <c r="A220" s="128"/>
      <c r="B220" s="129" t="s">
        <v>259</v>
      </c>
      <c r="C220" s="119" t="s">
        <v>267</v>
      </c>
      <c r="D220" s="36" t="s">
        <v>63</v>
      </c>
      <c r="E220" s="37">
        <v>0</v>
      </c>
      <c r="F220" s="38">
        <v>0</v>
      </c>
      <c r="G220" s="38">
        <v>0</v>
      </c>
      <c r="H220" s="38">
        <v>0</v>
      </c>
      <c r="I220" s="38">
        <v>620</v>
      </c>
      <c r="J220" s="29">
        <f t="shared" si="75"/>
        <v>620</v>
      </c>
      <c r="K220" s="44">
        <v>0</v>
      </c>
      <c r="L220" s="38">
        <v>0</v>
      </c>
      <c r="M220" s="40">
        <f t="shared" si="72"/>
        <v>0</v>
      </c>
      <c r="N220" s="44">
        <v>0</v>
      </c>
      <c r="O220" s="38">
        <v>0</v>
      </c>
      <c r="P220" s="40">
        <f t="shared" si="76"/>
        <v>0</v>
      </c>
      <c r="Q220" s="41">
        <f t="shared" si="77"/>
        <v>620</v>
      </c>
      <c r="R220" s="88"/>
    </row>
    <row r="221" spans="1:18" x14ac:dyDescent="0.3">
      <c r="A221" s="128"/>
      <c r="B221" s="129"/>
      <c r="C221" s="119"/>
      <c r="D221" s="36"/>
      <c r="E221" s="42"/>
      <c r="F221" s="43"/>
      <c r="G221" s="43"/>
      <c r="H221" s="43"/>
      <c r="I221" s="43"/>
      <c r="J221" s="34">
        <f t="shared" si="75"/>
        <v>0</v>
      </c>
      <c r="K221" s="55"/>
      <c r="L221" s="43"/>
      <c r="M221" s="34">
        <f t="shared" si="72"/>
        <v>0</v>
      </c>
      <c r="N221" s="55"/>
      <c r="O221" s="43"/>
      <c r="P221" s="34">
        <f t="shared" si="76"/>
        <v>0</v>
      </c>
      <c r="Q221" s="35">
        <f t="shared" si="77"/>
        <v>0</v>
      </c>
      <c r="R221" s="88"/>
    </row>
    <row r="222" spans="1:18" x14ac:dyDescent="0.3">
      <c r="A222" s="128" t="s">
        <v>145</v>
      </c>
      <c r="B222" s="129"/>
      <c r="C222" s="119" t="s">
        <v>324</v>
      </c>
      <c r="D222" s="36" t="s">
        <v>112</v>
      </c>
      <c r="E222" s="37">
        <v>0</v>
      </c>
      <c r="F222" s="38">
        <v>0</v>
      </c>
      <c r="G222" s="38">
        <v>5500</v>
      </c>
      <c r="H222" s="38">
        <v>0</v>
      </c>
      <c r="I222" s="38">
        <v>0</v>
      </c>
      <c r="J222" s="29">
        <f>SUM(E222:I222)</f>
        <v>5500</v>
      </c>
      <c r="K222" s="44">
        <v>0</v>
      </c>
      <c r="L222" s="38">
        <v>0</v>
      </c>
      <c r="M222" s="40">
        <f t="shared" ref="M222:M223" si="89">SUM(K222:L222)</f>
        <v>0</v>
      </c>
      <c r="N222" s="44">
        <v>0</v>
      </c>
      <c r="O222" s="38">
        <v>0</v>
      </c>
      <c r="P222" s="40">
        <f>SUM(N222:O222)</f>
        <v>0</v>
      </c>
      <c r="Q222" s="41">
        <f>P222+M222+J222</f>
        <v>5500</v>
      </c>
      <c r="R222" s="88"/>
    </row>
    <row r="223" spans="1:18" x14ac:dyDescent="0.3">
      <c r="A223" s="128"/>
      <c r="B223" s="129"/>
      <c r="C223" s="119"/>
      <c r="D223" s="36"/>
      <c r="E223" s="42"/>
      <c r="F223" s="57"/>
      <c r="G223" s="57"/>
      <c r="H223" s="57"/>
      <c r="I223" s="57"/>
      <c r="J223" s="34">
        <f t="shared" ref="J223" si="90">SUM(E223:I223)</f>
        <v>0</v>
      </c>
      <c r="K223" s="57"/>
      <c r="L223" s="32"/>
      <c r="M223" s="34">
        <f t="shared" si="89"/>
        <v>0</v>
      </c>
      <c r="N223" s="57"/>
      <c r="O223" s="32"/>
      <c r="P223" s="34">
        <f t="shared" ref="P223" si="91">SUM(N223:O223)</f>
        <v>0</v>
      </c>
      <c r="Q223" s="35">
        <f t="shared" ref="Q223" si="92">P223+M223+J223</f>
        <v>0</v>
      </c>
      <c r="R223" s="88"/>
    </row>
    <row r="224" spans="1:18" x14ac:dyDescent="0.3">
      <c r="A224" s="128" t="s">
        <v>146</v>
      </c>
      <c r="B224" s="129"/>
      <c r="C224" s="119" t="s">
        <v>147</v>
      </c>
      <c r="D224" s="36" t="s">
        <v>142</v>
      </c>
      <c r="E224" s="37">
        <v>0</v>
      </c>
      <c r="F224" s="38">
        <v>0</v>
      </c>
      <c r="G224" s="38">
        <v>109210</v>
      </c>
      <c r="H224" s="38">
        <v>0</v>
      </c>
      <c r="I224" s="38">
        <v>0</v>
      </c>
      <c r="J224" s="29">
        <f t="shared" si="75"/>
        <v>109210</v>
      </c>
      <c r="K224" s="44">
        <v>0</v>
      </c>
      <c r="L224" s="38">
        <v>0</v>
      </c>
      <c r="M224" s="40">
        <f t="shared" si="72"/>
        <v>0</v>
      </c>
      <c r="N224" s="44">
        <v>0</v>
      </c>
      <c r="O224" s="38">
        <v>0</v>
      </c>
      <c r="P224" s="40">
        <f t="shared" si="76"/>
        <v>0</v>
      </c>
      <c r="Q224" s="41">
        <f t="shared" si="77"/>
        <v>109210</v>
      </c>
      <c r="R224" s="88"/>
    </row>
    <row r="225" spans="1:18" x14ac:dyDescent="0.3">
      <c r="A225" s="128"/>
      <c r="B225" s="129"/>
      <c r="C225" s="119"/>
      <c r="D225" s="36"/>
      <c r="E225" s="42"/>
      <c r="F225" s="43"/>
      <c r="G225" s="43"/>
      <c r="H225" s="43"/>
      <c r="I225" s="43"/>
      <c r="J225" s="34">
        <f t="shared" si="75"/>
        <v>0</v>
      </c>
      <c r="K225" s="55"/>
      <c r="L225" s="43"/>
      <c r="M225" s="34">
        <f t="shared" si="72"/>
        <v>0</v>
      </c>
      <c r="N225" s="55"/>
      <c r="O225" s="43"/>
      <c r="P225" s="34">
        <f t="shared" si="76"/>
        <v>0</v>
      </c>
      <c r="Q225" s="35">
        <f t="shared" si="77"/>
        <v>0</v>
      </c>
      <c r="R225" s="88"/>
    </row>
    <row r="226" spans="1:18" x14ac:dyDescent="0.3">
      <c r="A226" s="128" t="s">
        <v>148</v>
      </c>
      <c r="B226" s="129"/>
      <c r="C226" s="119" t="s">
        <v>149</v>
      </c>
      <c r="D226" s="36" t="s">
        <v>26</v>
      </c>
      <c r="E226" s="37">
        <v>0</v>
      </c>
      <c r="F226" s="38">
        <v>0</v>
      </c>
      <c r="G226" s="38">
        <v>7500</v>
      </c>
      <c r="H226" s="38">
        <v>0</v>
      </c>
      <c r="I226" s="38">
        <v>0</v>
      </c>
      <c r="J226" s="29">
        <f t="shared" si="75"/>
        <v>7500</v>
      </c>
      <c r="K226" s="44">
        <v>0</v>
      </c>
      <c r="L226" s="38">
        <v>0</v>
      </c>
      <c r="M226" s="40">
        <f t="shared" si="72"/>
        <v>0</v>
      </c>
      <c r="N226" s="44">
        <v>0</v>
      </c>
      <c r="O226" s="38">
        <v>0</v>
      </c>
      <c r="P226" s="40">
        <f t="shared" si="76"/>
        <v>0</v>
      </c>
      <c r="Q226" s="41">
        <f t="shared" si="77"/>
        <v>7500</v>
      </c>
      <c r="R226" s="88"/>
    </row>
    <row r="227" spans="1:18" x14ac:dyDescent="0.3">
      <c r="A227" s="128"/>
      <c r="B227" s="129"/>
      <c r="C227" s="119"/>
      <c r="D227" s="36"/>
      <c r="E227" s="42"/>
      <c r="F227" s="43"/>
      <c r="G227" s="43"/>
      <c r="H227" s="43"/>
      <c r="I227" s="43"/>
      <c r="J227" s="34">
        <f t="shared" si="75"/>
        <v>0</v>
      </c>
      <c r="K227" s="55"/>
      <c r="L227" s="43"/>
      <c r="M227" s="34">
        <f t="shared" si="72"/>
        <v>0</v>
      </c>
      <c r="N227" s="55"/>
      <c r="O227" s="43"/>
      <c r="P227" s="34">
        <f t="shared" si="76"/>
        <v>0</v>
      </c>
      <c r="Q227" s="35">
        <f t="shared" si="77"/>
        <v>0</v>
      </c>
      <c r="R227" s="88"/>
    </row>
    <row r="228" spans="1:18" x14ac:dyDescent="0.3">
      <c r="A228" s="128" t="s">
        <v>150</v>
      </c>
      <c r="B228" s="129"/>
      <c r="C228" s="119" t="s">
        <v>151</v>
      </c>
      <c r="D228" s="130"/>
      <c r="E228" s="37">
        <f>E230+E232+E234+E236</f>
        <v>0</v>
      </c>
      <c r="F228" s="38">
        <f t="shared" ref="F228:I228" si="93">F230+F232+F234+F236</f>
        <v>0</v>
      </c>
      <c r="G228" s="38">
        <f t="shared" si="93"/>
        <v>100500</v>
      </c>
      <c r="H228" s="38">
        <f t="shared" si="93"/>
        <v>0</v>
      </c>
      <c r="I228" s="38">
        <f t="shared" si="93"/>
        <v>0</v>
      </c>
      <c r="J228" s="29">
        <f t="shared" si="75"/>
        <v>100500</v>
      </c>
      <c r="K228" s="44">
        <f t="shared" ref="K228:L229" si="94">K230+K232+K234+K236</f>
        <v>0</v>
      </c>
      <c r="L228" s="38">
        <f t="shared" si="94"/>
        <v>0</v>
      </c>
      <c r="M228" s="40">
        <f t="shared" si="72"/>
        <v>0</v>
      </c>
      <c r="N228" s="44">
        <f t="shared" ref="N228:O229" si="95">N230+N232+N234+N236</f>
        <v>0</v>
      </c>
      <c r="O228" s="38">
        <f t="shared" si="95"/>
        <v>0</v>
      </c>
      <c r="P228" s="40">
        <f>SUM(N228:O228)</f>
        <v>0</v>
      </c>
      <c r="Q228" s="41">
        <f>P228+M228+J228</f>
        <v>100500</v>
      </c>
      <c r="R228" s="88"/>
    </row>
    <row r="229" spans="1:18" x14ac:dyDescent="0.3">
      <c r="A229" s="128"/>
      <c r="B229" s="129"/>
      <c r="C229" s="119"/>
      <c r="D229" s="130"/>
      <c r="E229" s="31">
        <f t="shared" ref="E229:I229" si="96">E231+E233+E235+E237</f>
        <v>0</v>
      </c>
      <c r="F229" s="32">
        <f t="shared" si="96"/>
        <v>0</v>
      </c>
      <c r="G229" s="32">
        <f t="shared" si="96"/>
        <v>0</v>
      </c>
      <c r="H229" s="32">
        <f t="shared" si="96"/>
        <v>0</v>
      </c>
      <c r="I229" s="32">
        <f t="shared" si="96"/>
        <v>0</v>
      </c>
      <c r="J229" s="34">
        <f t="shared" si="75"/>
        <v>0</v>
      </c>
      <c r="K229" s="57">
        <f t="shared" si="94"/>
        <v>0</v>
      </c>
      <c r="L229" s="32">
        <f t="shared" si="94"/>
        <v>0</v>
      </c>
      <c r="M229" s="34">
        <f t="shared" si="72"/>
        <v>0</v>
      </c>
      <c r="N229" s="57">
        <f t="shared" si="95"/>
        <v>0</v>
      </c>
      <c r="O229" s="32">
        <f t="shared" si="95"/>
        <v>0</v>
      </c>
      <c r="P229" s="34">
        <f>SUM(N229:O229)</f>
        <v>0</v>
      </c>
      <c r="Q229" s="35">
        <f>P229+M229+J229</f>
        <v>0</v>
      </c>
      <c r="R229" s="88"/>
    </row>
    <row r="230" spans="1:18" x14ac:dyDescent="0.3">
      <c r="A230" s="128"/>
      <c r="B230" s="129" t="s">
        <v>152</v>
      </c>
      <c r="C230" s="119" t="s">
        <v>260</v>
      </c>
      <c r="D230" s="36" t="s">
        <v>30</v>
      </c>
      <c r="E230" s="37">
        <v>0</v>
      </c>
      <c r="F230" s="38">
        <v>0</v>
      </c>
      <c r="G230" s="97">
        <v>68000</v>
      </c>
      <c r="H230" s="38">
        <v>0</v>
      </c>
      <c r="I230" s="38">
        <v>0</v>
      </c>
      <c r="J230" s="29">
        <f>SUM(E230:I230)</f>
        <v>68000</v>
      </c>
      <c r="K230" s="44">
        <v>0</v>
      </c>
      <c r="L230" s="38">
        <v>0</v>
      </c>
      <c r="M230" s="40">
        <f t="shared" ref="M230:M241" si="97">SUM(K230:L230)</f>
        <v>0</v>
      </c>
      <c r="N230" s="44">
        <v>0</v>
      </c>
      <c r="O230" s="38">
        <v>0</v>
      </c>
      <c r="P230" s="40">
        <f t="shared" si="76"/>
        <v>0</v>
      </c>
      <c r="Q230" s="41">
        <f t="shared" si="77"/>
        <v>68000</v>
      </c>
      <c r="R230" s="88"/>
    </row>
    <row r="231" spans="1:18" x14ac:dyDescent="0.3">
      <c r="A231" s="128"/>
      <c r="B231" s="129"/>
      <c r="C231" s="119"/>
      <c r="D231" s="36"/>
      <c r="E231" s="42"/>
      <c r="F231" s="43"/>
      <c r="G231" s="98"/>
      <c r="H231" s="43"/>
      <c r="I231" s="43"/>
      <c r="J231" s="34">
        <f t="shared" si="75"/>
        <v>0</v>
      </c>
      <c r="K231" s="55"/>
      <c r="L231" s="43"/>
      <c r="M231" s="34">
        <f t="shared" si="97"/>
        <v>0</v>
      </c>
      <c r="N231" s="55"/>
      <c r="O231" s="43"/>
      <c r="P231" s="34">
        <f t="shared" si="76"/>
        <v>0</v>
      </c>
      <c r="Q231" s="35">
        <f t="shared" si="77"/>
        <v>0</v>
      </c>
      <c r="R231" s="88"/>
    </row>
    <row r="232" spans="1:18" x14ac:dyDescent="0.3">
      <c r="A232" s="128"/>
      <c r="B232" s="129" t="s">
        <v>152</v>
      </c>
      <c r="C232" s="119" t="s">
        <v>294</v>
      </c>
      <c r="D232" s="36" t="s">
        <v>30</v>
      </c>
      <c r="E232" s="37">
        <v>0</v>
      </c>
      <c r="F232" s="38">
        <v>0</v>
      </c>
      <c r="G232" s="97">
        <v>3000</v>
      </c>
      <c r="H232" s="38">
        <v>0</v>
      </c>
      <c r="I232" s="38">
        <v>0</v>
      </c>
      <c r="J232" s="29">
        <f>SUM(E232:I232)</f>
        <v>3000</v>
      </c>
      <c r="K232" s="44">
        <v>0</v>
      </c>
      <c r="L232" s="38">
        <v>0</v>
      </c>
      <c r="M232" s="40">
        <f t="shared" si="97"/>
        <v>0</v>
      </c>
      <c r="N232" s="44">
        <v>0</v>
      </c>
      <c r="O232" s="38">
        <v>0</v>
      </c>
      <c r="P232" s="40">
        <f>SUM(N232:O232)</f>
        <v>0</v>
      </c>
      <c r="Q232" s="41">
        <f t="shared" si="77"/>
        <v>3000</v>
      </c>
      <c r="R232" s="88"/>
    </row>
    <row r="233" spans="1:18" x14ac:dyDescent="0.3">
      <c r="A233" s="128"/>
      <c r="B233" s="129"/>
      <c r="C233" s="119"/>
      <c r="D233" s="36"/>
      <c r="E233" s="31"/>
      <c r="F233" s="43"/>
      <c r="G233" s="98"/>
      <c r="H233" s="43"/>
      <c r="I233" s="43"/>
      <c r="J233" s="34">
        <f>SUM(E233:I233)</f>
        <v>0</v>
      </c>
      <c r="K233" s="55"/>
      <c r="L233" s="43"/>
      <c r="M233" s="34">
        <f t="shared" si="97"/>
        <v>0</v>
      </c>
      <c r="N233" s="55"/>
      <c r="O233" s="43"/>
      <c r="P233" s="34">
        <f>SUM(N233:O233)</f>
        <v>0</v>
      </c>
      <c r="Q233" s="35">
        <f t="shared" si="77"/>
        <v>0</v>
      </c>
      <c r="R233" s="88"/>
    </row>
    <row r="234" spans="1:18" x14ac:dyDescent="0.3">
      <c r="A234" s="128"/>
      <c r="B234" s="129" t="s">
        <v>152</v>
      </c>
      <c r="C234" s="119" t="s">
        <v>261</v>
      </c>
      <c r="D234" s="36" t="s">
        <v>30</v>
      </c>
      <c r="E234" s="37">
        <v>0</v>
      </c>
      <c r="F234" s="38">
        <v>0</v>
      </c>
      <c r="G234" s="97">
        <v>18500</v>
      </c>
      <c r="H234" s="38">
        <v>0</v>
      </c>
      <c r="I234" s="38">
        <v>0</v>
      </c>
      <c r="J234" s="29">
        <f t="shared" si="75"/>
        <v>18500</v>
      </c>
      <c r="K234" s="44">
        <v>0</v>
      </c>
      <c r="L234" s="38">
        <v>0</v>
      </c>
      <c r="M234" s="40">
        <f t="shared" si="97"/>
        <v>0</v>
      </c>
      <c r="N234" s="44">
        <v>0</v>
      </c>
      <c r="O234" s="38">
        <v>0</v>
      </c>
      <c r="P234" s="40">
        <f t="shared" si="76"/>
        <v>0</v>
      </c>
      <c r="Q234" s="41">
        <f t="shared" si="77"/>
        <v>18500</v>
      </c>
      <c r="R234" s="88"/>
    </row>
    <row r="235" spans="1:18" x14ac:dyDescent="0.3">
      <c r="A235" s="128"/>
      <c r="B235" s="129"/>
      <c r="C235" s="119"/>
      <c r="D235" s="36"/>
      <c r="E235" s="31"/>
      <c r="F235" s="43"/>
      <c r="G235" s="98"/>
      <c r="H235" s="43"/>
      <c r="I235" s="43"/>
      <c r="J235" s="34">
        <f t="shared" si="75"/>
        <v>0</v>
      </c>
      <c r="K235" s="55"/>
      <c r="L235" s="43"/>
      <c r="M235" s="34">
        <f t="shared" si="97"/>
        <v>0</v>
      </c>
      <c r="N235" s="55"/>
      <c r="O235" s="43"/>
      <c r="P235" s="34">
        <f t="shared" si="76"/>
        <v>0</v>
      </c>
      <c r="Q235" s="35">
        <f t="shared" si="77"/>
        <v>0</v>
      </c>
      <c r="R235" s="88"/>
    </row>
    <row r="236" spans="1:18" x14ac:dyDescent="0.3">
      <c r="A236" s="128"/>
      <c r="B236" s="129" t="s">
        <v>152</v>
      </c>
      <c r="C236" s="119" t="s">
        <v>262</v>
      </c>
      <c r="D236" s="36" t="s">
        <v>30</v>
      </c>
      <c r="E236" s="37">
        <v>0</v>
      </c>
      <c r="F236" s="38">
        <v>0</v>
      </c>
      <c r="G236" s="97">
        <v>11000</v>
      </c>
      <c r="H236" s="38">
        <v>0</v>
      </c>
      <c r="I236" s="38">
        <v>0</v>
      </c>
      <c r="J236" s="29">
        <f t="shared" si="75"/>
        <v>11000</v>
      </c>
      <c r="K236" s="44">
        <v>0</v>
      </c>
      <c r="L236" s="38">
        <v>0</v>
      </c>
      <c r="M236" s="40">
        <f t="shared" si="97"/>
        <v>0</v>
      </c>
      <c r="N236" s="44">
        <v>0</v>
      </c>
      <c r="O236" s="38">
        <v>0</v>
      </c>
      <c r="P236" s="40">
        <f t="shared" si="76"/>
        <v>0</v>
      </c>
      <c r="Q236" s="41">
        <f t="shared" si="77"/>
        <v>11000</v>
      </c>
      <c r="R236" s="88"/>
    </row>
    <row r="237" spans="1:18" x14ac:dyDescent="0.3">
      <c r="A237" s="128"/>
      <c r="B237" s="129"/>
      <c r="C237" s="119"/>
      <c r="D237" s="36"/>
      <c r="E237" s="31"/>
      <c r="F237" s="43"/>
      <c r="G237" s="43"/>
      <c r="H237" s="43"/>
      <c r="I237" s="43"/>
      <c r="J237" s="34">
        <f t="shared" si="75"/>
        <v>0</v>
      </c>
      <c r="K237" s="55"/>
      <c r="L237" s="43"/>
      <c r="M237" s="34">
        <f t="shared" si="97"/>
        <v>0</v>
      </c>
      <c r="N237" s="55"/>
      <c r="O237" s="43"/>
      <c r="P237" s="34">
        <f t="shared" si="76"/>
        <v>0</v>
      </c>
      <c r="Q237" s="35">
        <f t="shared" si="77"/>
        <v>0</v>
      </c>
      <c r="R237" s="88"/>
    </row>
    <row r="238" spans="1:18" x14ac:dyDescent="0.3">
      <c r="A238" s="128" t="s">
        <v>153</v>
      </c>
      <c r="B238" s="129"/>
      <c r="C238" s="119" t="s">
        <v>263</v>
      </c>
      <c r="D238" s="36" t="s">
        <v>66</v>
      </c>
      <c r="E238" s="94">
        <v>51521</v>
      </c>
      <c r="F238" s="97">
        <v>18006</v>
      </c>
      <c r="G238" s="97">
        <v>24971</v>
      </c>
      <c r="H238" s="97">
        <v>491</v>
      </c>
      <c r="I238" s="38">
        <v>0</v>
      </c>
      <c r="J238" s="29">
        <f t="shared" si="75"/>
        <v>94989</v>
      </c>
      <c r="K238" s="44">
        <v>0</v>
      </c>
      <c r="L238" s="38">
        <v>0</v>
      </c>
      <c r="M238" s="40">
        <f t="shared" si="97"/>
        <v>0</v>
      </c>
      <c r="N238" s="44">
        <v>0</v>
      </c>
      <c r="O238" s="38">
        <v>0</v>
      </c>
      <c r="P238" s="40">
        <f t="shared" si="76"/>
        <v>0</v>
      </c>
      <c r="Q238" s="41">
        <f t="shared" si="77"/>
        <v>94989</v>
      </c>
      <c r="R238" s="88"/>
    </row>
    <row r="239" spans="1:18" ht="14.4" thickBot="1" x14ac:dyDescent="0.35">
      <c r="A239" s="133"/>
      <c r="B239" s="134"/>
      <c r="C239" s="135"/>
      <c r="D239" s="50"/>
      <c r="E239" s="51"/>
      <c r="F239" s="45"/>
      <c r="G239" s="45"/>
      <c r="H239" s="45"/>
      <c r="I239" s="45"/>
      <c r="J239" s="24">
        <f t="shared" si="75"/>
        <v>0</v>
      </c>
      <c r="K239" s="56"/>
      <c r="L239" s="45"/>
      <c r="M239" s="24">
        <f t="shared" si="97"/>
        <v>0</v>
      </c>
      <c r="N239" s="56"/>
      <c r="O239" s="45"/>
      <c r="P239" s="24">
        <f t="shared" si="76"/>
        <v>0</v>
      </c>
      <c r="Q239" s="25">
        <f t="shared" si="77"/>
        <v>0</v>
      </c>
      <c r="R239" s="88"/>
    </row>
    <row r="240" spans="1:18" hidden="1" x14ac:dyDescent="0.3">
      <c r="A240" s="118" t="s">
        <v>154</v>
      </c>
      <c r="B240" s="116"/>
      <c r="C240" s="114" t="s">
        <v>155</v>
      </c>
      <c r="D240" s="49" t="s">
        <v>66</v>
      </c>
      <c r="E240" s="26">
        <v>0</v>
      </c>
      <c r="F240" s="27">
        <v>0</v>
      </c>
      <c r="G240" s="27">
        <v>0</v>
      </c>
      <c r="H240" s="27">
        <v>0</v>
      </c>
      <c r="I240" s="27">
        <v>0</v>
      </c>
      <c r="J240" s="29">
        <f t="shared" si="75"/>
        <v>0</v>
      </c>
      <c r="K240" s="54">
        <v>0</v>
      </c>
      <c r="L240" s="27">
        <v>0</v>
      </c>
      <c r="M240" s="29">
        <f t="shared" si="97"/>
        <v>0</v>
      </c>
      <c r="N240" s="54">
        <v>0</v>
      </c>
      <c r="O240" s="27">
        <v>0</v>
      </c>
      <c r="P240" s="29">
        <f t="shared" si="76"/>
        <v>0</v>
      </c>
      <c r="Q240" s="30">
        <f t="shared" si="77"/>
        <v>0</v>
      </c>
      <c r="R240" s="88"/>
    </row>
    <row r="241" spans="1:19" ht="14.4" hidden="1" thickBot="1" x14ac:dyDescent="0.35">
      <c r="A241" s="133"/>
      <c r="B241" s="134"/>
      <c r="C241" s="135"/>
      <c r="D241" s="50"/>
      <c r="E241" s="51"/>
      <c r="F241" s="45"/>
      <c r="G241" s="45"/>
      <c r="H241" s="45"/>
      <c r="I241" s="45"/>
      <c r="J241" s="24">
        <f t="shared" si="75"/>
        <v>0</v>
      </c>
      <c r="K241" s="56"/>
      <c r="L241" s="45"/>
      <c r="M241" s="24">
        <f t="shared" si="97"/>
        <v>0</v>
      </c>
      <c r="N241" s="56"/>
      <c r="O241" s="45"/>
      <c r="P241" s="24">
        <f t="shared" si="76"/>
        <v>0</v>
      </c>
      <c r="Q241" s="25">
        <f t="shared" si="77"/>
        <v>0</v>
      </c>
      <c r="R241" s="88"/>
    </row>
    <row r="242" spans="1:19" ht="14.4" thickBot="1" x14ac:dyDescent="0.35">
      <c r="D242" s="48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8"/>
    </row>
    <row r="243" spans="1:19" x14ac:dyDescent="0.3">
      <c r="A243" s="120" t="s">
        <v>156</v>
      </c>
      <c r="B243" s="121"/>
      <c r="C243" s="124" t="s">
        <v>157</v>
      </c>
      <c r="D243" s="126"/>
      <c r="E243" s="16">
        <f t="shared" ref="E243:H244" si="98">E245+E247+E249+E251+E253+E255+E257+E259+E261+E263+E265</f>
        <v>139988</v>
      </c>
      <c r="F243" s="17">
        <f t="shared" si="98"/>
        <v>50972</v>
      </c>
      <c r="G243" s="17">
        <f t="shared" si="98"/>
        <v>52487</v>
      </c>
      <c r="H243" s="17">
        <f>H245+H247+H249+H251+H253+H255+H257+H259+H261+H263+H265</f>
        <v>5210</v>
      </c>
      <c r="I243" s="17">
        <f>I245+I247+I249+I251+I253+I255+I257+I259+I261+I263+I265</f>
        <v>0</v>
      </c>
      <c r="J243" s="19">
        <f t="shared" ref="J243:J266" si="99">SUM(E243:I243)</f>
        <v>248657</v>
      </c>
      <c r="K243" s="52">
        <f t="shared" ref="K243:M244" si="100">K245+K247+K249+K251+K253+K255+K257+K259+K261+K263+K265</f>
        <v>0</v>
      </c>
      <c r="L243" s="17">
        <f t="shared" si="100"/>
        <v>0</v>
      </c>
      <c r="M243" s="19">
        <f t="shared" si="100"/>
        <v>0</v>
      </c>
      <c r="N243" s="52">
        <f>N245+N247+N249+N251+N253+N255+N257+N259+N261+N265</f>
        <v>0</v>
      </c>
      <c r="O243" s="17">
        <f>O245+O247+O249+O251+O253+O255+O257+O259+O261+O263+O265</f>
        <v>0</v>
      </c>
      <c r="P243" s="19">
        <f>P245+P247+P249+P251+P253+P255+P257+P259+P261+P263+P265</f>
        <v>0</v>
      </c>
      <c r="Q243" s="20">
        <f t="shared" ref="Q243:Q266" si="101">P243+M243+J243</f>
        <v>248657</v>
      </c>
      <c r="R243" s="88"/>
    </row>
    <row r="244" spans="1:19" ht="14.4" thickBot="1" x14ac:dyDescent="0.35">
      <c r="A244" s="122"/>
      <c r="B244" s="123"/>
      <c r="C244" s="125"/>
      <c r="D244" s="127"/>
      <c r="E244" s="21">
        <f t="shared" si="98"/>
        <v>0</v>
      </c>
      <c r="F244" s="22">
        <f t="shared" si="98"/>
        <v>0</v>
      </c>
      <c r="G244" s="22">
        <f t="shared" si="98"/>
        <v>0</v>
      </c>
      <c r="H244" s="22">
        <f t="shared" si="98"/>
        <v>0</v>
      </c>
      <c r="I244" s="22">
        <f>I246+I248+I250+I252+I254+I256+I258+I260+I262+I264+I266</f>
        <v>0</v>
      </c>
      <c r="J244" s="24">
        <f t="shared" si="99"/>
        <v>0</v>
      </c>
      <c r="K244" s="53">
        <f t="shared" si="100"/>
        <v>0</v>
      </c>
      <c r="L244" s="22">
        <f t="shared" si="100"/>
        <v>0</v>
      </c>
      <c r="M244" s="24">
        <f t="shared" si="100"/>
        <v>0</v>
      </c>
      <c r="N244" s="53">
        <f>N246+N248+N250+N252+N254+N256+N258+N260+N262+N266</f>
        <v>0</v>
      </c>
      <c r="O244" s="22">
        <f>O246+O248+O250+O252+O254+O256+O258+O260+O262+O264+O266</f>
        <v>0</v>
      </c>
      <c r="P244" s="24">
        <f>P246+P248+P250+P252+P254+P256+P258+P260+P262+P264+P266</f>
        <v>0</v>
      </c>
      <c r="Q244" s="25">
        <f t="shared" si="101"/>
        <v>0</v>
      </c>
      <c r="R244" s="88"/>
    </row>
    <row r="245" spans="1:19" x14ac:dyDescent="0.3">
      <c r="A245" s="118" t="s">
        <v>158</v>
      </c>
      <c r="B245" s="116"/>
      <c r="C245" s="114" t="s">
        <v>159</v>
      </c>
      <c r="D245" s="49" t="s">
        <v>160</v>
      </c>
      <c r="E245" s="26">
        <v>0</v>
      </c>
      <c r="F245" s="27">
        <v>0</v>
      </c>
      <c r="G245" s="27">
        <v>0</v>
      </c>
      <c r="H245" s="27">
        <v>1000</v>
      </c>
      <c r="I245" s="27">
        <v>0</v>
      </c>
      <c r="J245" s="29">
        <f t="shared" si="99"/>
        <v>1000</v>
      </c>
      <c r="K245" s="54">
        <v>0</v>
      </c>
      <c r="L245" s="27">
        <v>0</v>
      </c>
      <c r="M245" s="29">
        <f>SUM(K245:L245)</f>
        <v>0</v>
      </c>
      <c r="N245" s="54">
        <v>0</v>
      </c>
      <c r="O245" s="27">
        <v>0</v>
      </c>
      <c r="P245" s="29">
        <f t="shared" ref="P245:P266" si="102">SUM(N245:O245)</f>
        <v>0</v>
      </c>
      <c r="Q245" s="30">
        <f t="shared" si="101"/>
        <v>1000</v>
      </c>
      <c r="R245" s="88"/>
    </row>
    <row r="246" spans="1:19" x14ac:dyDescent="0.3">
      <c r="A246" s="128"/>
      <c r="B246" s="129"/>
      <c r="C246" s="119"/>
      <c r="D246" s="36"/>
      <c r="E246" s="42"/>
      <c r="F246" s="43"/>
      <c r="G246" s="43"/>
      <c r="H246" s="43"/>
      <c r="I246" s="43"/>
      <c r="J246" s="34">
        <f t="shared" si="99"/>
        <v>0</v>
      </c>
      <c r="K246" s="55"/>
      <c r="L246" s="43"/>
      <c r="M246" s="34">
        <f t="shared" ref="M246:M266" si="103">SUM(K246:L246)</f>
        <v>0</v>
      </c>
      <c r="N246" s="55"/>
      <c r="O246" s="43"/>
      <c r="P246" s="34">
        <f t="shared" si="102"/>
        <v>0</v>
      </c>
      <c r="Q246" s="35">
        <f t="shared" si="101"/>
        <v>0</v>
      </c>
      <c r="R246" s="88"/>
    </row>
    <row r="247" spans="1:19" x14ac:dyDescent="0.3">
      <c r="A247" s="128" t="s">
        <v>161</v>
      </c>
      <c r="B247" s="129"/>
      <c r="C247" s="119" t="s">
        <v>162</v>
      </c>
      <c r="D247" s="36" t="s">
        <v>163</v>
      </c>
      <c r="E247" s="37">
        <v>0</v>
      </c>
      <c r="F247" s="38">
        <v>0</v>
      </c>
      <c r="G247" s="38">
        <v>0</v>
      </c>
      <c r="H247" s="38">
        <v>3000</v>
      </c>
      <c r="I247" s="38">
        <v>0</v>
      </c>
      <c r="J247" s="29">
        <f t="shared" si="99"/>
        <v>3000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2"/>
        <v>0</v>
      </c>
      <c r="Q247" s="41">
        <f t="shared" si="101"/>
        <v>3000</v>
      </c>
      <c r="R247" s="88"/>
    </row>
    <row r="248" spans="1:19" x14ac:dyDescent="0.3">
      <c r="A248" s="128"/>
      <c r="B248" s="129"/>
      <c r="C248" s="119"/>
      <c r="D248" s="36"/>
      <c r="E248" s="42"/>
      <c r="F248" s="43"/>
      <c r="G248" s="43"/>
      <c r="H248" s="43"/>
      <c r="I248" s="43"/>
      <c r="J248" s="34">
        <f t="shared" si="99"/>
        <v>0</v>
      </c>
      <c r="K248" s="55"/>
      <c r="L248" s="43"/>
      <c r="M248" s="34">
        <f t="shared" si="103"/>
        <v>0</v>
      </c>
      <c r="N248" s="55"/>
      <c r="O248" s="43"/>
      <c r="P248" s="34">
        <f t="shared" si="102"/>
        <v>0</v>
      </c>
      <c r="Q248" s="35">
        <f t="shared" si="101"/>
        <v>0</v>
      </c>
      <c r="R248" s="88"/>
    </row>
    <row r="249" spans="1:19" x14ac:dyDescent="0.3">
      <c r="A249" s="128" t="s">
        <v>164</v>
      </c>
      <c r="B249" s="129"/>
      <c r="C249" s="119" t="s">
        <v>165</v>
      </c>
      <c r="D249" s="36" t="s">
        <v>160</v>
      </c>
      <c r="E249" s="37">
        <v>0</v>
      </c>
      <c r="F249" s="38">
        <v>0</v>
      </c>
      <c r="G249" s="38">
        <v>600</v>
      </c>
      <c r="H249" s="38">
        <v>0</v>
      </c>
      <c r="I249" s="38">
        <v>0</v>
      </c>
      <c r="J249" s="29">
        <f t="shared" si="99"/>
        <v>600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2"/>
        <v>0</v>
      </c>
      <c r="Q249" s="41">
        <f t="shared" si="101"/>
        <v>600</v>
      </c>
      <c r="R249" s="88"/>
    </row>
    <row r="250" spans="1:19" x14ac:dyDescent="0.3">
      <c r="A250" s="128"/>
      <c r="B250" s="129"/>
      <c r="C250" s="119"/>
      <c r="D250" s="36"/>
      <c r="E250" s="42"/>
      <c r="F250" s="43"/>
      <c r="G250" s="43"/>
      <c r="H250" s="43"/>
      <c r="I250" s="43"/>
      <c r="J250" s="34">
        <f t="shared" si="99"/>
        <v>0</v>
      </c>
      <c r="K250" s="55"/>
      <c r="L250" s="43"/>
      <c r="M250" s="34">
        <f t="shared" si="103"/>
        <v>0</v>
      </c>
      <c r="N250" s="55"/>
      <c r="O250" s="43"/>
      <c r="P250" s="34">
        <f t="shared" si="102"/>
        <v>0</v>
      </c>
      <c r="Q250" s="35">
        <f t="shared" si="101"/>
        <v>0</v>
      </c>
      <c r="R250" s="88"/>
    </row>
    <row r="251" spans="1:19" x14ac:dyDescent="0.3">
      <c r="A251" s="128" t="s">
        <v>166</v>
      </c>
      <c r="B251" s="129"/>
      <c r="C251" s="119" t="s">
        <v>167</v>
      </c>
      <c r="D251" s="36" t="s">
        <v>168</v>
      </c>
      <c r="E251" s="94">
        <v>22134</v>
      </c>
      <c r="F251" s="97">
        <v>7735</v>
      </c>
      <c r="G251" s="99">
        <v>198</v>
      </c>
      <c r="H251" s="97">
        <v>250</v>
      </c>
      <c r="I251" s="38">
        <v>0</v>
      </c>
      <c r="J251" s="29">
        <f t="shared" si="99"/>
        <v>30317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2"/>
        <v>0</v>
      </c>
      <c r="Q251" s="41">
        <f t="shared" si="101"/>
        <v>30317</v>
      </c>
      <c r="R251" s="128" t="s">
        <v>166</v>
      </c>
      <c r="S251" s="104">
        <f>Q251+Q253</f>
        <v>214442</v>
      </c>
    </row>
    <row r="252" spans="1:19" x14ac:dyDescent="0.3">
      <c r="A252" s="128"/>
      <c r="B252" s="129"/>
      <c r="C252" s="119"/>
      <c r="D252" s="36"/>
      <c r="E252" s="42"/>
      <c r="F252" s="43"/>
      <c r="G252" s="43"/>
      <c r="H252" s="43"/>
      <c r="I252" s="43"/>
      <c r="J252" s="34">
        <f t="shared" si="99"/>
        <v>0</v>
      </c>
      <c r="K252" s="55"/>
      <c r="L252" s="43"/>
      <c r="M252" s="34">
        <f t="shared" si="103"/>
        <v>0</v>
      </c>
      <c r="N252" s="55"/>
      <c r="O252" s="43"/>
      <c r="P252" s="34">
        <f t="shared" si="102"/>
        <v>0</v>
      </c>
      <c r="Q252" s="35">
        <f t="shared" si="101"/>
        <v>0</v>
      </c>
      <c r="R252" s="128"/>
      <c r="S252" s="105">
        <f>Q252+Q254</f>
        <v>0</v>
      </c>
    </row>
    <row r="253" spans="1:19" x14ac:dyDescent="0.3">
      <c r="A253" s="128" t="s">
        <v>166</v>
      </c>
      <c r="B253" s="129"/>
      <c r="C253" s="119" t="s">
        <v>167</v>
      </c>
      <c r="D253" s="36" t="s">
        <v>169</v>
      </c>
      <c r="E253" s="94">
        <v>117854</v>
      </c>
      <c r="F253" s="97">
        <v>43045</v>
      </c>
      <c r="G253" s="97">
        <v>22836</v>
      </c>
      <c r="H253" s="97">
        <v>390</v>
      </c>
      <c r="I253" s="38">
        <v>0</v>
      </c>
      <c r="J253" s="29">
        <f t="shared" si="99"/>
        <v>184125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2"/>
        <v>0</v>
      </c>
      <c r="Q253" s="41">
        <f t="shared" si="101"/>
        <v>184125</v>
      </c>
      <c r="R253" s="88"/>
    </row>
    <row r="254" spans="1:19" x14ac:dyDescent="0.3">
      <c r="A254" s="128"/>
      <c r="B254" s="129"/>
      <c r="C254" s="119"/>
      <c r="D254" s="36"/>
      <c r="E254" s="42"/>
      <c r="F254" s="43"/>
      <c r="G254" s="43"/>
      <c r="H254" s="43"/>
      <c r="I254" s="43"/>
      <c r="J254" s="34">
        <f t="shared" si="99"/>
        <v>0</v>
      </c>
      <c r="K254" s="55"/>
      <c r="L254" s="43"/>
      <c r="M254" s="34">
        <f t="shared" si="103"/>
        <v>0</v>
      </c>
      <c r="N254" s="55"/>
      <c r="O254" s="43"/>
      <c r="P254" s="34">
        <f t="shared" si="102"/>
        <v>0</v>
      </c>
      <c r="Q254" s="35">
        <f t="shared" si="101"/>
        <v>0</v>
      </c>
      <c r="R254" s="88"/>
    </row>
    <row r="255" spans="1:19" x14ac:dyDescent="0.3">
      <c r="A255" s="128" t="s">
        <v>170</v>
      </c>
      <c r="B255" s="129"/>
      <c r="C255" s="119" t="s">
        <v>171</v>
      </c>
      <c r="D255" s="36" t="s">
        <v>160</v>
      </c>
      <c r="E255" s="37">
        <v>0</v>
      </c>
      <c r="F255" s="38">
        <v>0</v>
      </c>
      <c r="G255" s="38">
        <v>16000</v>
      </c>
      <c r="H255" s="38">
        <v>0</v>
      </c>
      <c r="I255" s="38">
        <v>0</v>
      </c>
      <c r="J255" s="29">
        <f t="shared" si="99"/>
        <v>16000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2"/>
        <v>0</v>
      </c>
      <c r="Q255" s="41">
        <f t="shared" si="101"/>
        <v>16000</v>
      </c>
      <c r="R255" s="88"/>
    </row>
    <row r="256" spans="1:19" x14ac:dyDescent="0.3">
      <c r="A256" s="128"/>
      <c r="B256" s="129"/>
      <c r="C256" s="119"/>
      <c r="D256" s="36"/>
      <c r="E256" s="42"/>
      <c r="F256" s="43"/>
      <c r="G256" s="43"/>
      <c r="H256" s="43"/>
      <c r="I256" s="43"/>
      <c r="J256" s="34">
        <f t="shared" si="99"/>
        <v>0</v>
      </c>
      <c r="K256" s="55"/>
      <c r="L256" s="43"/>
      <c r="M256" s="34">
        <f t="shared" si="103"/>
        <v>0</v>
      </c>
      <c r="N256" s="55"/>
      <c r="O256" s="43"/>
      <c r="P256" s="34">
        <f t="shared" si="102"/>
        <v>0</v>
      </c>
      <c r="Q256" s="35">
        <f t="shared" si="101"/>
        <v>0</v>
      </c>
      <c r="R256" s="88"/>
    </row>
    <row r="257" spans="1:18" x14ac:dyDescent="0.3">
      <c r="A257" s="128" t="s">
        <v>172</v>
      </c>
      <c r="B257" s="129"/>
      <c r="C257" s="119" t="s">
        <v>173</v>
      </c>
      <c r="D257" s="36" t="s">
        <v>174</v>
      </c>
      <c r="E257" s="37">
        <v>0</v>
      </c>
      <c r="F257" s="38">
        <v>192</v>
      </c>
      <c r="G257" s="38">
        <v>6981</v>
      </c>
      <c r="H257" s="38">
        <v>0</v>
      </c>
      <c r="I257" s="38">
        <v>0</v>
      </c>
      <c r="J257" s="29">
        <f t="shared" si="99"/>
        <v>7173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2"/>
        <v>0</v>
      </c>
      <c r="Q257" s="41">
        <f t="shared" si="101"/>
        <v>7173</v>
      </c>
      <c r="R257" s="88"/>
    </row>
    <row r="258" spans="1:18" x14ac:dyDescent="0.3">
      <c r="A258" s="128"/>
      <c r="B258" s="129"/>
      <c r="C258" s="119"/>
      <c r="D258" s="36"/>
      <c r="E258" s="42"/>
      <c r="F258" s="43"/>
      <c r="G258" s="43"/>
      <c r="H258" s="43"/>
      <c r="I258" s="43"/>
      <c r="J258" s="34">
        <f t="shared" si="99"/>
        <v>0</v>
      </c>
      <c r="K258" s="55"/>
      <c r="L258" s="43"/>
      <c r="M258" s="34">
        <f t="shared" si="103"/>
        <v>0</v>
      </c>
      <c r="N258" s="55"/>
      <c r="O258" s="43"/>
      <c r="P258" s="34">
        <f t="shared" si="102"/>
        <v>0</v>
      </c>
      <c r="Q258" s="35">
        <f t="shared" si="101"/>
        <v>0</v>
      </c>
      <c r="R258" s="88"/>
    </row>
    <row r="259" spans="1:18" x14ac:dyDescent="0.3">
      <c r="A259" s="128" t="s">
        <v>175</v>
      </c>
      <c r="B259" s="129"/>
      <c r="C259" s="119" t="s">
        <v>176</v>
      </c>
      <c r="D259" s="36" t="s">
        <v>160</v>
      </c>
      <c r="E259" s="37">
        <v>0</v>
      </c>
      <c r="F259" s="38">
        <v>0</v>
      </c>
      <c r="G259" s="38">
        <v>0</v>
      </c>
      <c r="H259" s="38">
        <v>570</v>
      </c>
      <c r="I259" s="38">
        <v>0</v>
      </c>
      <c r="J259" s="29">
        <f t="shared" si="99"/>
        <v>570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2"/>
        <v>0</v>
      </c>
      <c r="Q259" s="41">
        <f t="shared" si="101"/>
        <v>570</v>
      </c>
      <c r="R259" s="88"/>
    </row>
    <row r="260" spans="1:18" x14ac:dyDescent="0.3">
      <c r="A260" s="128"/>
      <c r="B260" s="129"/>
      <c r="C260" s="119"/>
      <c r="D260" s="36"/>
      <c r="E260" s="42"/>
      <c r="F260" s="43"/>
      <c r="G260" s="43"/>
      <c r="H260" s="43"/>
      <c r="I260" s="43"/>
      <c r="J260" s="34">
        <f t="shared" si="99"/>
        <v>0</v>
      </c>
      <c r="K260" s="55"/>
      <c r="L260" s="43"/>
      <c r="M260" s="34">
        <f t="shared" si="103"/>
        <v>0</v>
      </c>
      <c r="N260" s="55"/>
      <c r="O260" s="43"/>
      <c r="P260" s="34">
        <f t="shared" si="102"/>
        <v>0</v>
      </c>
      <c r="Q260" s="35">
        <f t="shared" si="101"/>
        <v>0</v>
      </c>
      <c r="R260" s="88"/>
    </row>
    <row r="261" spans="1:18" x14ac:dyDescent="0.3">
      <c r="A261" s="128" t="s">
        <v>177</v>
      </c>
      <c r="B261" s="129"/>
      <c r="C261" s="119" t="s">
        <v>178</v>
      </c>
      <c r="D261" s="36" t="s">
        <v>160</v>
      </c>
      <c r="E261" s="37">
        <v>0</v>
      </c>
      <c r="F261" s="38">
        <v>0</v>
      </c>
      <c r="G261" s="38">
        <v>70</v>
      </c>
      <c r="H261" s="38">
        <v>0</v>
      </c>
      <c r="I261" s="38">
        <v>0</v>
      </c>
      <c r="J261" s="29">
        <f t="shared" si="99"/>
        <v>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2"/>
        <v>0</v>
      </c>
      <c r="Q261" s="41">
        <f t="shared" si="101"/>
        <v>70</v>
      </c>
      <c r="R261" s="88"/>
    </row>
    <row r="262" spans="1:18" x14ac:dyDescent="0.3">
      <c r="A262" s="128"/>
      <c r="B262" s="129"/>
      <c r="C262" s="119"/>
      <c r="D262" s="36"/>
      <c r="E262" s="42"/>
      <c r="F262" s="43"/>
      <c r="G262" s="43"/>
      <c r="H262" s="43"/>
      <c r="I262" s="43"/>
      <c r="J262" s="34">
        <f t="shared" si="99"/>
        <v>0</v>
      </c>
      <c r="K262" s="55"/>
      <c r="L262" s="43"/>
      <c r="M262" s="34">
        <f t="shared" si="103"/>
        <v>0</v>
      </c>
      <c r="N262" s="55"/>
      <c r="O262" s="43"/>
      <c r="P262" s="34">
        <f t="shared" si="102"/>
        <v>0</v>
      </c>
      <c r="Q262" s="35">
        <f t="shared" si="101"/>
        <v>0</v>
      </c>
      <c r="R262" s="88"/>
    </row>
    <row r="263" spans="1:18" x14ac:dyDescent="0.3">
      <c r="A263" s="128" t="s">
        <v>179</v>
      </c>
      <c r="B263" s="129"/>
      <c r="C263" s="119" t="s">
        <v>180</v>
      </c>
      <c r="D263" s="36" t="s">
        <v>181</v>
      </c>
      <c r="E263" s="37">
        <v>0</v>
      </c>
      <c r="F263" s="38">
        <v>0</v>
      </c>
      <c r="G263" s="38">
        <v>4640</v>
      </c>
      <c r="H263" s="38">
        <v>0</v>
      </c>
      <c r="I263" s="38">
        <v>0</v>
      </c>
      <c r="J263" s="29">
        <f>SUM(E263:I263)</f>
        <v>4640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2"/>
        <v>0</v>
      </c>
      <c r="Q263" s="41">
        <f t="shared" si="101"/>
        <v>4640</v>
      </c>
      <c r="R263" s="88"/>
    </row>
    <row r="264" spans="1:18" x14ac:dyDescent="0.3">
      <c r="A264" s="128"/>
      <c r="B264" s="129"/>
      <c r="C264" s="119"/>
      <c r="D264" s="36"/>
      <c r="E264" s="42"/>
      <c r="F264" s="43"/>
      <c r="G264" s="43"/>
      <c r="H264" s="43"/>
      <c r="I264" s="43"/>
      <c r="J264" s="34">
        <f>SUM(E264:I264)</f>
        <v>0</v>
      </c>
      <c r="K264" s="55"/>
      <c r="L264" s="43"/>
      <c r="M264" s="34">
        <f>SUM(K264:L264)</f>
        <v>0</v>
      </c>
      <c r="N264" s="55"/>
      <c r="O264" s="43"/>
      <c r="P264" s="34">
        <f t="shared" si="102"/>
        <v>0</v>
      </c>
      <c r="Q264" s="35">
        <f t="shared" si="101"/>
        <v>0</v>
      </c>
      <c r="R264" s="88"/>
    </row>
    <row r="265" spans="1:18" x14ac:dyDescent="0.3">
      <c r="A265" s="128" t="s">
        <v>295</v>
      </c>
      <c r="B265" s="129"/>
      <c r="C265" s="119" t="s">
        <v>296</v>
      </c>
      <c r="D265" s="36" t="s">
        <v>181</v>
      </c>
      <c r="E265" s="37">
        <v>0</v>
      </c>
      <c r="F265" s="38">
        <v>0</v>
      </c>
      <c r="G265" s="38">
        <v>1162</v>
      </c>
      <c r="H265" s="38">
        <v>0</v>
      </c>
      <c r="I265" s="38">
        <v>0</v>
      </c>
      <c r="J265" s="29">
        <f t="shared" si="99"/>
        <v>1162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2"/>
        <v>0</v>
      </c>
      <c r="Q265" s="41">
        <f t="shared" si="101"/>
        <v>1162</v>
      </c>
      <c r="R265" s="88"/>
    </row>
    <row r="266" spans="1:18" ht="14.4" thickBot="1" x14ac:dyDescent="0.35">
      <c r="A266" s="133"/>
      <c r="B266" s="134"/>
      <c r="C266" s="135"/>
      <c r="D266" s="50"/>
      <c r="E266" s="51"/>
      <c r="F266" s="45"/>
      <c r="G266" s="45"/>
      <c r="H266" s="45"/>
      <c r="I266" s="45"/>
      <c r="J266" s="24">
        <f t="shared" si="99"/>
        <v>0</v>
      </c>
      <c r="K266" s="56"/>
      <c r="L266" s="45"/>
      <c r="M266" s="24">
        <f t="shared" si="103"/>
        <v>0</v>
      </c>
      <c r="N266" s="56"/>
      <c r="O266" s="45"/>
      <c r="P266" s="24">
        <f t="shared" si="102"/>
        <v>0</v>
      </c>
      <c r="Q266" s="25">
        <f t="shared" si="101"/>
        <v>0</v>
      </c>
      <c r="R266" s="88"/>
    </row>
    <row r="267" spans="1:18" ht="14.4" thickBot="1" x14ac:dyDescent="0.35">
      <c r="D267" s="48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8"/>
    </row>
    <row r="268" spans="1:18" x14ac:dyDescent="0.3">
      <c r="A268" s="120" t="s">
        <v>182</v>
      </c>
      <c r="B268" s="121"/>
      <c r="C268" s="124" t="s">
        <v>183</v>
      </c>
      <c r="D268" s="126"/>
      <c r="E268" s="16">
        <f>E270+E272+E274+E276+E278+E280+E282+E284+E286</f>
        <v>0</v>
      </c>
      <c r="F268" s="17">
        <f t="shared" ref="E268:I269" si="104">F270+F272+F274+F276+F278+F280+F282+F284+F286</f>
        <v>0</v>
      </c>
      <c r="G268" s="17">
        <f>G270+G272+G274+G276+G278+G280+G282+G284+G286</f>
        <v>68400</v>
      </c>
      <c r="H268" s="17">
        <f t="shared" si="104"/>
        <v>0</v>
      </c>
      <c r="I268" s="17">
        <f>I270+I272+I274+I276+I278+I280+I282+I284+I286</f>
        <v>11946</v>
      </c>
      <c r="J268" s="19">
        <f>SUM(E268:I268)</f>
        <v>80346</v>
      </c>
      <c r="K268" s="52">
        <f>K270+K272+K274+K276+K278+K280+K282+K284+K286</f>
        <v>18000</v>
      </c>
      <c r="L268" s="17">
        <f>L270+L272+L274+L276+L278+L280+L282+L284+L286</f>
        <v>0</v>
      </c>
      <c r="M268" s="19">
        <f>SUM(K268:L268)</f>
        <v>18000</v>
      </c>
      <c r="N268" s="52">
        <f>N270+N272+N274+N276+N278+N280+N282+N284+N286</f>
        <v>0</v>
      </c>
      <c r="O268" s="17">
        <f>O270+O272+O274+O276+O278+O280+O282+O284+O286</f>
        <v>48750</v>
      </c>
      <c r="P268" s="19">
        <f>SUM(N268:O268)</f>
        <v>48750</v>
      </c>
      <c r="Q268" s="20">
        <f>P268+M268+J268</f>
        <v>147096</v>
      </c>
      <c r="R268" s="88"/>
    </row>
    <row r="269" spans="1:18" ht="14.4" thickBot="1" x14ac:dyDescent="0.35">
      <c r="A269" s="122"/>
      <c r="B269" s="123"/>
      <c r="C269" s="125"/>
      <c r="D269" s="127"/>
      <c r="E269" s="21">
        <f t="shared" si="104"/>
        <v>0</v>
      </c>
      <c r="F269" s="22">
        <f t="shared" si="104"/>
        <v>0</v>
      </c>
      <c r="G269" s="22">
        <f t="shared" si="104"/>
        <v>0</v>
      </c>
      <c r="H269" s="22">
        <f t="shared" si="104"/>
        <v>0</v>
      </c>
      <c r="I269" s="22">
        <f t="shared" si="104"/>
        <v>0</v>
      </c>
      <c r="J269" s="24">
        <f t="shared" ref="J269:J287" si="105">SUM(E269:I269)</f>
        <v>0</v>
      </c>
      <c r="K269" s="53">
        <f>K271+K273+K275+K277+K279+K281+K283+K285+K287</f>
        <v>0</v>
      </c>
      <c r="L269" s="22">
        <f>L271+L273+L275+L277+L279+L281+L283+L285+L287</f>
        <v>0</v>
      </c>
      <c r="M269" s="24">
        <f t="shared" ref="M269:M285" si="106">SUM(K269:L269)</f>
        <v>0</v>
      </c>
      <c r="N269" s="53">
        <f>N271+N273+N275+N277+N279+N281+N283+N285+N287</f>
        <v>0</v>
      </c>
      <c r="O269" s="22">
        <f>O271+O273+O275+O277+O279+O281+O283+O285+O287</f>
        <v>0</v>
      </c>
      <c r="P269" s="24">
        <f t="shared" ref="P269:P287" si="107">SUM(N269:O269)</f>
        <v>0</v>
      </c>
      <c r="Q269" s="25">
        <f t="shared" ref="Q269:Q287" si="108">P269+M269+J269</f>
        <v>0</v>
      </c>
      <c r="R269" s="88"/>
    </row>
    <row r="270" spans="1:18" hidden="1" x14ac:dyDescent="0.3">
      <c r="A270" s="118" t="s">
        <v>184</v>
      </c>
      <c r="B270" s="116"/>
      <c r="C270" s="114" t="s">
        <v>185</v>
      </c>
      <c r="D270" s="156"/>
      <c r="E270" s="26">
        <v>0</v>
      </c>
      <c r="F270" s="27">
        <v>0</v>
      </c>
      <c r="G270" s="27">
        <v>0</v>
      </c>
      <c r="H270" s="27">
        <v>0</v>
      </c>
      <c r="I270" s="27">
        <v>0</v>
      </c>
      <c r="J270" s="29">
        <f t="shared" si="105"/>
        <v>0</v>
      </c>
      <c r="K270" s="54">
        <v>0</v>
      </c>
      <c r="L270" s="27">
        <v>0</v>
      </c>
      <c r="M270" s="29">
        <f>SUM(K270:L270)</f>
        <v>0</v>
      </c>
      <c r="N270" s="54">
        <v>0</v>
      </c>
      <c r="O270" s="27">
        <v>0</v>
      </c>
      <c r="P270" s="29">
        <f t="shared" si="107"/>
        <v>0</v>
      </c>
      <c r="Q270" s="30">
        <f t="shared" si="108"/>
        <v>0</v>
      </c>
      <c r="R270" s="88"/>
    </row>
    <row r="271" spans="1:18" hidden="1" x14ac:dyDescent="0.3">
      <c r="A271" s="128"/>
      <c r="B271" s="129"/>
      <c r="C271" s="119"/>
      <c r="D271" s="130"/>
      <c r="E271" s="42"/>
      <c r="F271" s="43"/>
      <c r="G271" s="43"/>
      <c r="H271" s="43"/>
      <c r="I271" s="43"/>
      <c r="J271" s="34"/>
      <c r="K271" s="55"/>
      <c r="L271" s="43"/>
      <c r="M271" s="34">
        <f t="shared" si="106"/>
        <v>0</v>
      </c>
      <c r="N271" s="55"/>
      <c r="O271" s="43"/>
      <c r="P271" s="34">
        <f t="shared" si="107"/>
        <v>0</v>
      </c>
      <c r="Q271" s="35">
        <f t="shared" si="108"/>
        <v>0</v>
      </c>
      <c r="R271" s="88"/>
    </row>
    <row r="272" spans="1:18" x14ac:dyDescent="0.3">
      <c r="A272" s="128" t="s">
        <v>186</v>
      </c>
      <c r="B272" s="129"/>
      <c r="C272" s="119" t="s">
        <v>187</v>
      </c>
      <c r="D272" s="36" t="s">
        <v>26</v>
      </c>
      <c r="E272" s="37">
        <v>0</v>
      </c>
      <c r="F272" s="38">
        <v>0</v>
      </c>
      <c r="G272" s="38">
        <v>68200</v>
      </c>
      <c r="H272" s="38">
        <v>0</v>
      </c>
      <c r="I272" s="38">
        <v>0</v>
      </c>
      <c r="J272" s="29">
        <f t="shared" si="105"/>
        <v>68200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0</v>
      </c>
      <c r="P272" s="40">
        <f t="shared" si="107"/>
        <v>0</v>
      </c>
      <c r="Q272" s="41">
        <f t="shared" si="108"/>
        <v>68200</v>
      </c>
      <c r="R272" s="88"/>
    </row>
    <row r="273" spans="1:19" x14ac:dyDescent="0.3">
      <c r="A273" s="128"/>
      <c r="B273" s="129"/>
      <c r="C273" s="119"/>
      <c r="D273" s="36"/>
      <c r="E273" s="42"/>
      <c r="F273" s="43"/>
      <c r="G273" s="43"/>
      <c r="H273" s="43"/>
      <c r="I273" s="43"/>
      <c r="J273" s="34">
        <f t="shared" si="105"/>
        <v>0</v>
      </c>
      <c r="K273" s="55"/>
      <c r="L273" s="43"/>
      <c r="M273" s="34">
        <f t="shared" si="106"/>
        <v>0</v>
      </c>
      <c r="N273" s="55"/>
      <c r="O273" s="43"/>
      <c r="P273" s="34">
        <f t="shared" si="107"/>
        <v>0</v>
      </c>
      <c r="Q273" s="35">
        <f t="shared" si="108"/>
        <v>0</v>
      </c>
      <c r="R273" s="88"/>
    </row>
    <row r="274" spans="1:19" hidden="1" x14ac:dyDescent="0.3">
      <c r="A274" s="128" t="s">
        <v>188</v>
      </c>
      <c r="B274" s="129"/>
      <c r="C274" s="119" t="s">
        <v>297</v>
      </c>
      <c r="D274" s="36" t="s">
        <v>112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5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7"/>
        <v>0</v>
      </c>
      <c r="Q274" s="41">
        <f t="shared" si="108"/>
        <v>0</v>
      </c>
      <c r="R274" s="128" t="s">
        <v>188</v>
      </c>
      <c r="S274" s="104">
        <f>Q274+Q276</f>
        <v>10000</v>
      </c>
    </row>
    <row r="275" spans="1:19" hidden="1" x14ac:dyDescent="0.3">
      <c r="A275" s="128"/>
      <c r="B275" s="129"/>
      <c r="C275" s="119"/>
      <c r="D275" s="36"/>
      <c r="E275" s="42"/>
      <c r="F275" s="43"/>
      <c r="G275" s="43"/>
      <c r="H275" s="43"/>
      <c r="I275" s="43"/>
      <c r="J275" s="34">
        <f t="shared" si="105"/>
        <v>0</v>
      </c>
      <c r="K275" s="55"/>
      <c r="L275" s="43"/>
      <c r="M275" s="34">
        <f t="shared" si="106"/>
        <v>0</v>
      </c>
      <c r="N275" s="55"/>
      <c r="O275" s="43"/>
      <c r="P275" s="34">
        <f t="shared" si="107"/>
        <v>0</v>
      </c>
      <c r="Q275" s="35">
        <f t="shared" si="108"/>
        <v>0</v>
      </c>
      <c r="R275" s="128"/>
      <c r="S275" s="105">
        <f>Q275+Q277</f>
        <v>0</v>
      </c>
    </row>
    <row r="276" spans="1:19" x14ac:dyDescent="0.3">
      <c r="A276" s="128" t="s">
        <v>188</v>
      </c>
      <c r="B276" s="129"/>
      <c r="C276" s="119" t="s">
        <v>298</v>
      </c>
      <c r="D276" s="36" t="s">
        <v>26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5"/>
        <v>0</v>
      </c>
      <c r="K276" s="44">
        <v>10000</v>
      </c>
      <c r="L276" s="38">
        <v>0</v>
      </c>
      <c r="M276" s="40">
        <f>SUM(K276:L276)</f>
        <v>10000</v>
      </c>
      <c r="N276" s="44">
        <v>0</v>
      </c>
      <c r="O276" s="38">
        <v>0</v>
      </c>
      <c r="P276" s="40">
        <f t="shared" si="107"/>
        <v>0</v>
      </c>
      <c r="Q276" s="41">
        <f t="shared" si="108"/>
        <v>10000</v>
      </c>
      <c r="R276" s="88"/>
    </row>
    <row r="277" spans="1:19" x14ac:dyDescent="0.3">
      <c r="A277" s="128"/>
      <c r="B277" s="129"/>
      <c r="C277" s="119"/>
      <c r="D277" s="36"/>
      <c r="E277" s="42"/>
      <c r="F277" s="43"/>
      <c r="G277" s="43"/>
      <c r="H277" s="43"/>
      <c r="I277" s="43"/>
      <c r="J277" s="34">
        <f t="shared" si="105"/>
        <v>0</v>
      </c>
      <c r="K277" s="55"/>
      <c r="L277" s="43"/>
      <c r="M277" s="34">
        <f t="shared" si="106"/>
        <v>0</v>
      </c>
      <c r="N277" s="55"/>
      <c r="O277" s="43"/>
      <c r="P277" s="34">
        <f t="shared" si="107"/>
        <v>0</v>
      </c>
      <c r="Q277" s="35">
        <f t="shared" si="108"/>
        <v>0</v>
      </c>
      <c r="R277" s="88"/>
    </row>
    <row r="278" spans="1:19" x14ac:dyDescent="0.3">
      <c r="A278" s="128" t="s">
        <v>189</v>
      </c>
      <c r="B278" s="129"/>
      <c r="C278" s="119" t="s">
        <v>190</v>
      </c>
      <c r="D278" s="36" t="s">
        <v>26</v>
      </c>
      <c r="E278" s="37">
        <v>0</v>
      </c>
      <c r="F278" s="38">
        <v>0</v>
      </c>
      <c r="G278" s="38">
        <v>200</v>
      </c>
      <c r="H278" s="38">
        <v>0</v>
      </c>
      <c r="I278" s="38">
        <v>0</v>
      </c>
      <c r="J278" s="29">
        <f t="shared" si="105"/>
        <v>200</v>
      </c>
      <c r="K278" s="44">
        <v>8000</v>
      </c>
      <c r="L278" s="38">
        <v>0</v>
      </c>
      <c r="M278" s="40">
        <f>SUM(K278:L278)</f>
        <v>8000</v>
      </c>
      <c r="N278" s="44">
        <v>0</v>
      </c>
      <c r="O278" s="38">
        <v>0</v>
      </c>
      <c r="P278" s="40">
        <f t="shared" si="107"/>
        <v>0</v>
      </c>
      <c r="Q278" s="41">
        <f t="shared" si="108"/>
        <v>8200</v>
      </c>
      <c r="R278" s="88"/>
    </row>
    <row r="279" spans="1:19" x14ac:dyDescent="0.3">
      <c r="A279" s="128"/>
      <c r="B279" s="129"/>
      <c r="C279" s="119"/>
      <c r="D279" s="36"/>
      <c r="E279" s="42"/>
      <c r="F279" s="43"/>
      <c r="G279" s="43"/>
      <c r="H279" s="43"/>
      <c r="I279" s="43"/>
      <c r="J279" s="34">
        <f t="shared" si="105"/>
        <v>0</v>
      </c>
      <c r="K279" s="55"/>
      <c r="L279" s="43"/>
      <c r="M279" s="34">
        <f t="shared" si="106"/>
        <v>0</v>
      </c>
      <c r="N279" s="55"/>
      <c r="O279" s="43"/>
      <c r="P279" s="34">
        <f t="shared" si="107"/>
        <v>0</v>
      </c>
      <c r="Q279" s="35">
        <f t="shared" si="108"/>
        <v>0</v>
      </c>
      <c r="R279" s="88"/>
    </row>
    <row r="280" spans="1:19" x14ac:dyDescent="0.3">
      <c r="A280" s="128" t="s">
        <v>191</v>
      </c>
      <c r="B280" s="129"/>
      <c r="C280" s="119" t="s">
        <v>194</v>
      </c>
      <c r="D280" s="36" t="s">
        <v>112</v>
      </c>
      <c r="E280" s="37">
        <v>0</v>
      </c>
      <c r="F280" s="38">
        <v>0</v>
      </c>
      <c r="G280" s="38">
        <v>0</v>
      </c>
      <c r="H280" s="38">
        <v>0</v>
      </c>
      <c r="I280" s="38">
        <v>3279</v>
      </c>
      <c r="J280" s="29">
        <f t="shared" si="105"/>
        <v>3279</v>
      </c>
      <c r="K280" s="44">
        <v>0</v>
      </c>
      <c r="L280" s="38">
        <v>0</v>
      </c>
      <c r="M280" s="40">
        <f>SUM(K280:L280)</f>
        <v>0</v>
      </c>
      <c r="N280" s="44">
        <v>0</v>
      </c>
      <c r="O280" s="97">
        <v>15317</v>
      </c>
      <c r="P280" s="40">
        <f t="shared" si="107"/>
        <v>15317</v>
      </c>
      <c r="Q280" s="41">
        <f t="shared" si="108"/>
        <v>18596</v>
      </c>
      <c r="R280" s="128" t="s">
        <v>191</v>
      </c>
      <c r="S280" s="104">
        <f>Q280+Q282+Q284</f>
        <v>60696</v>
      </c>
    </row>
    <row r="281" spans="1:19" x14ac:dyDescent="0.3">
      <c r="A281" s="128"/>
      <c r="B281" s="129"/>
      <c r="C281" s="119"/>
      <c r="D281" s="36"/>
      <c r="E281" s="42"/>
      <c r="F281" s="43"/>
      <c r="G281" s="43"/>
      <c r="H281" s="43"/>
      <c r="I281" s="43"/>
      <c r="J281" s="34">
        <f t="shared" si="105"/>
        <v>0</v>
      </c>
      <c r="K281" s="55"/>
      <c r="L281" s="43"/>
      <c r="M281" s="34">
        <f t="shared" si="106"/>
        <v>0</v>
      </c>
      <c r="N281" s="55"/>
      <c r="O281" s="98"/>
      <c r="P281" s="34">
        <f t="shared" si="107"/>
        <v>0</v>
      </c>
      <c r="Q281" s="35">
        <f t="shared" si="108"/>
        <v>0</v>
      </c>
      <c r="R281" s="128"/>
      <c r="S281" s="105">
        <f>Q281+Q283+Q285</f>
        <v>0</v>
      </c>
    </row>
    <row r="282" spans="1:19" x14ac:dyDescent="0.3">
      <c r="A282" s="128" t="s">
        <v>191</v>
      </c>
      <c r="B282" s="129"/>
      <c r="C282" s="113" t="s">
        <v>192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97">
        <v>4030</v>
      </c>
      <c r="J282" s="29">
        <f t="shared" si="105"/>
        <v>4030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7">
        <v>16753</v>
      </c>
      <c r="P282" s="40">
        <f t="shared" si="107"/>
        <v>16753</v>
      </c>
      <c r="Q282" s="41">
        <f t="shared" si="108"/>
        <v>20783</v>
      </c>
      <c r="R282" s="88"/>
    </row>
    <row r="283" spans="1:19" x14ac:dyDescent="0.3">
      <c r="A283" s="128"/>
      <c r="B283" s="129"/>
      <c r="C283" s="114"/>
      <c r="D283" s="36"/>
      <c r="E283" s="42"/>
      <c r="F283" s="43"/>
      <c r="G283" s="43"/>
      <c r="H283" s="43"/>
      <c r="I283" s="98"/>
      <c r="J283" s="34">
        <f t="shared" si="105"/>
        <v>0</v>
      </c>
      <c r="K283" s="55"/>
      <c r="L283" s="43"/>
      <c r="M283" s="34">
        <f t="shared" si="106"/>
        <v>0</v>
      </c>
      <c r="N283" s="55"/>
      <c r="O283" s="98"/>
      <c r="P283" s="34">
        <f t="shared" si="107"/>
        <v>0</v>
      </c>
      <c r="Q283" s="35">
        <f t="shared" si="108"/>
        <v>0</v>
      </c>
      <c r="R283" s="88"/>
    </row>
    <row r="284" spans="1:19" ht="12.75" customHeight="1" x14ac:dyDescent="0.3">
      <c r="A284" s="128" t="s">
        <v>191</v>
      </c>
      <c r="B284" s="129"/>
      <c r="C284" s="113" t="s">
        <v>193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7">
        <v>4637</v>
      </c>
      <c r="J284" s="29">
        <f t="shared" si="105"/>
        <v>4637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7">
        <v>16680</v>
      </c>
      <c r="P284" s="40">
        <f t="shared" si="107"/>
        <v>16680</v>
      </c>
      <c r="Q284" s="41">
        <f t="shared" si="108"/>
        <v>21317</v>
      </c>
      <c r="R284" s="88"/>
    </row>
    <row r="285" spans="1:19" x14ac:dyDescent="0.3">
      <c r="A285" s="128"/>
      <c r="B285" s="129"/>
      <c r="C285" s="114"/>
      <c r="D285" s="36"/>
      <c r="E285" s="42"/>
      <c r="F285" s="43"/>
      <c r="G285" s="43"/>
      <c r="H285" s="43"/>
      <c r="I285" s="43"/>
      <c r="J285" s="34">
        <f t="shared" si="105"/>
        <v>0</v>
      </c>
      <c r="K285" s="55"/>
      <c r="L285" s="43"/>
      <c r="M285" s="34">
        <f t="shared" si="106"/>
        <v>0</v>
      </c>
      <c r="N285" s="55"/>
      <c r="O285" s="43"/>
      <c r="P285" s="34">
        <f t="shared" si="107"/>
        <v>0</v>
      </c>
      <c r="Q285" s="35">
        <f t="shared" si="108"/>
        <v>0</v>
      </c>
      <c r="R285" s="88"/>
    </row>
    <row r="286" spans="1:19" ht="13.8" hidden="1" customHeight="1" x14ac:dyDescent="0.3">
      <c r="A286" s="128" t="s">
        <v>191</v>
      </c>
      <c r="B286" s="129"/>
      <c r="C286" s="119" t="s">
        <v>195</v>
      </c>
      <c r="D286" s="36" t="s">
        <v>26</v>
      </c>
      <c r="E286" s="37">
        <v>0</v>
      </c>
      <c r="F286" s="38">
        <v>0</v>
      </c>
      <c r="G286" s="38">
        <v>0</v>
      </c>
      <c r="H286" s="38">
        <v>0</v>
      </c>
      <c r="I286" s="38">
        <v>0</v>
      </c>
      <c r="J286" s="29">
        <f t="shared" si="105"/>
        <v>0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38">
        <v>0</v>
      </c>
      <c r="P286" s="40">
        <f t="shared" si="107"/>
        <v>0</v>
      </c>
      <c r="Q286" s="41">
        <f t="shared" si="108"/>
        <v>0</v>
      </c>
      <c r="R286" s="88"/>
    </row>
    <row r="287" spans="1:19" ht="14.4" hidden="1" customHeight="1" x14ac:dyDescent="0.3">
      <c r="A287" s="133"/>
      <c r="B287" s="134"/>
      <c r="C287" s="135"/>
      <c r="D287" s="50"/>
      <c r="E287" s="51"/>
      <c r="F287" s="45"/>
      <c r="G287" s="45"/>
      <c r="H287" s="45"/>
      <c r="I287" s="45"/>
      <c r="J287" s="24">
        <f t="shared" si="105"/>
        <v>0</v>
      </c>
      <c r="K287" s="56"/>
      <c r="L287" s="45"/>
      <c r="M287" s="24">
        <v>0</v>
      </c>
      <c r="N287" s="56"/>
      <c r="O287" s="45"/>
      <c r="P287" s="24">
        <f t="shared" si="107"/>
        <v>0</v>
      </c>
      <c r="Q287" s="25">
        <f t="shared" si="108"/>
        <v>0</v>
      </c>
      <c r="R287" s="88"/>
    </row>
    <row r="288" spans="1:19" ht="14.4" thickBot="1" x14ac:dyDescent="0.35">
      <c r="D288" s="48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8"/>
    </row>
    <row r="289" spans="1:18" x14ac:dyDescent="0.3">
      <c r="A289" s="120" t="s">
        <v>196</v>
      </c>
      <c r="B289" s="121"/>
      <c r="C289" s="124" t="s">
        <v>197</v>
      </c>
      <c r="D289" s="126"/>
      <c r="E289" s="16">
        <f>E291+E293+E295+E297+E317+E319+E321+E343+E345+E347</f>
        <v>378651</v>
      </c>
      <c r="F289" s="17">
        <f>F291+F293+F295+F297+F317+F319+F321+F343+F345+F347</f>
        <v>135838</v>
      </c>
      <c r="G289" s="17">
        <f>G291+G293+G295+G297+G317+G319+G321+G345+G347</f>
        <v>126055</v>
      </c>
      <c r="H289" s="17">
        <f>H291+H293+H295+H297+H317+H319+H321+H345+H347+H349</f>
        <v>11141</v>
      </c>
      <c r="I289" s="17">
        <f>I291+I293+I295+I297+I317+I319+I321+I343+I345+I347</f>
        <v>0</v>
      </c>
      <c r="J289" s="19">
        <f>SUM(E289:I289)</f>
        <v>651685</v>
      </c>
      <c r="K289" s="52">
        <f>K291+K293+K295+K297+K317+K319+K321+K343+K345+K347</f>
        <v>0</v>
      </c>
      <c r="L289" s="17">
        <f>L291+L293+L295+L297+L317+L319+L321+L343+L345+L347</f>
        <v>0</v>
      </c>
      <c r="M289" s="19">
        <f>SUM(K289:L289)</f>
        <v>0</v>
      </c>
      <c r="N289" s="52">
        <f>N291+N293+N295+N297+N317+N319+N321+N343+N345+N347</f>
        <v>0</v>
      </c>
      <c r="O289" s="17">
        <f>O291+O293+O295+O297+O317+O319+O321+O343+O345+O347</f>
        <v>0</v>
      </c>
      <c r="P289" s="18">
        <f>SUM(N289:O289)</f>
        <v>0</v>
      </c>
      <c r="Q289" s="61">
        <f>P289+M289+J289</f>
        <v>651685</v>
      </c>
      <c r="R289" s="88"/>
    </row>
    <row r="290" spans="1:18" ht="14.4" thickBot="1" x14ac:dyDescent="0.35">
      <c r="A290" s="122"/>
      <c r="B290" s="123"/>
      <c r="C290" s="125"/>
      <c r="D290" s="127"/>
      <c r="E290" s="21">
        <f>E292+E294+E296+E298+E318+E320+E322+E344+E346+E348</f>
        <v>0</v>
      </c>
      <c r="F290" s="22">
        <f>F292+F294+F296+F298+F318+F320+F322+F344+F346+F348</f>
        <v>0</v>
      </c>
      <c r="G290" s="22">
        <f>G292+G294+G296+G298+G318+G320+G322+G346+G348</f>
        <v>0</v>
      </c>
      <c r="H290" s="22">
        <f>H292+H294+H296+H298+H318+H320+H322+H350+H346+H348</f>
        <v>0</v>
      </c>
      <c r="I290" s="22">
        <f>I292+I294+I296+I298+I318+I320+I322+I344+I346+I348</f>
        <v>0</v>
      </c>
      <c r="J290" s="24">
        <f>SUM(E290:I290)</f>
        <v>0</v>
      </c>
      <c r="K290" s="53">
        <f>K292+K294+K296+K298+K318+K320+K322+K344+K346+K348</f>
        <v>0</v>
      </c>
      <c r="L290" s="22">
        <f>L292+L294+L296+L298+L318+L320+L322+L344+L346+L348</f>
        <v>0</v>
      </c>
      <c r="M290" s="24">
        <f>SUM(K290:L290)</f>
        <v>0</v>
      </c>
      <c r="N290" s="53">
        <f>N292+N294+N296+N298+N318+N320+N322+N344+N346+N348</f>
        <v>0</v>
      </c>
      <c r="O290" s="22">
        <f>O292+O294+O296+O298+O318+O320+O322+O344+O346+O348+O350</f>
        <v>0</v>
      </c>
      <c r="P290" s="23">
        <f>SUM(N290:O290)</f>
        <v>0</v>
      </c>
      <c r="Q290" s="62">
        <f>P290+M290+J290</f>
        <v>0</v>
      </c>
      <c r="R290" s="88"/>
    </row>
    <row r="291" spans="1:18" x14ac:dyDescent="0.3">
      <c r="A291" s="118" t="s">
        <v>198</v>
      </c>
      <c r="B291" s="116"/>
      <c r="C291" s="114" t="s">
        <v>199</v>
      </c>
      <c r="D291" s="49" t="s">
        <v>41</v>
      </c>
      <c r="E291" s="96">
        <v>378651</v>
      </c>
      <c r="F291" s="27">
        <v>135838</v>
      </c>
      <c r="G291" s="27">
        <v>0</v>
      </c>
      <c r="H291" s="27">
        <v>0</v>
      </c>
      <c r="I291" s="27">
        <v>0</v>
      </c>
      <c r="J291" s="29">
        <f t="shared" ref="J291:J319" si="109">SUM(E291:I291)</f>
        <v>514489</v>
      </c>
      <c r="K291" s="54"/>
      <c r="L291" s="27">
        <v>0</v>
      </c>
      <c r="M291" s="29">
        <f t="shared" ref="M291:M303" si="110">SUM(K291:L291)</f>
        <v>0</v>
      </c>
      <c r="N291" s="54">
        <v>0</v>
      </c>
      <c r="O291" s="27">
        <v>0</v>
      </c>
      <c r="P291" s="28">
        <f t="shared" ref="P291:P348" si="111">SUM(N291:O291)</f>
        <v>0</v>
      </c>
      <c r="Q291" s="63">
        <f t="shared" ref="Q291:Q350" si="112">P291+M291+J291</f>
        <v>514489</v>
      </c>
      <c r="R291" s="88"/>
    </row>
    <row r="292" spans="1:18" x14ac:dyDescent="0.3">
      <c r="A292" s="128"/>
      <c r="B292" s="129"/>
      <c r="C292" s="119"/>
      <c r="D292" s="36"/>
      <c r="E292" s="42"/>
      <c r="F292" s="43"/>
      <c r="G292" s="43"/>
      <c r="H292" s="43"/>
      <c r="I292" s="43"/>
      <c r="J292" s="34">
        <f t="shared" si="109"/>
        <v>0</v>
      </c>
      <c r="K292" s="55"/>
      <c r="L292" s="43"/>
      <c r="M292" s="34">
        <f t="shared" si="110"/>
        <v>0</v>
      </c>
      <c r="N292" s="55"/>
      <c r="O292" s="43"/>
      <c r="P292" s="33">
        <f t="shared" si="111"/>
        <v>0</v>
      </c>
      <c r="Q292" s="64">
        <f t="shared" si="112"/>
        <v>0</v>
      </c>
      <c r="R292" s="88"/>
    </row>
    <row r="293" spans="1:18" x14ac:dyDescent="0.3">
      <c r="A293" s="128" t="s">
        <v>198</v>
      </c>
      <c r="B293" s="129"/>
      <c r="C293" s="119" t="s">
        <v>200</v>
      </c>
      <c r="D293" s="36"/>
      <c r="E293" s="37">
        <v>0</v>
      </c>
      <c r="F293" s="38">
        <v>0</v>
      </c>
      <c r="G293" s="38">
        <v>2000</v>
      </c>
      <c r="H293" s="38">
        <v>0</v>
      </c>
      <c r="I293" s="38">
        <v>0</v>
      </c>
      <c r="J293" s="40">
        <f t="shared" si="109"/>
        <v>2000</v>
      </c>
      <c r="K293" s="44">
        <v>0</v>
      </c>
      <c r="L293" s="38">
        <v>0</v>
      </c>
      <c r="M293" s="40">
        <f t="shared" si="110"/>
        <v>0</v>
      </c>
      <c r="N293" s="44">
        <v>0</v>
      </c>
      <c r="O293" s="38">
        <v>0</v>
      </c>
      <c r="P293" s="39">
        <f t="shared" si="111"/>
        <v>0</v>
      </c>
      <c r="Q293" s="65">
        <f t="shared" si="112"/>
        <v>2000</v>
      </c>
      <c r="R293" s="88"/>
    </row>
    <row r="294" spans="1:18" x14ac:dyDescent="0.3">
      <c r="A294" s="128"/>
      <c r="B294" s="129"/>
      <c r="C294" s="119"/>
      <c r="D294" s="36"/>
      <c r="E294" s="42"/>
      <c r="F294" s="43"/>
      <c r="G294" s="43"/>
      <c r="H294" s="43"/>
      <c r="I294" s="43"/>
      <c r="J294" s="34">
        <f t="shared" si="109"/>
        <v>0</v>
      </c>
      <c r="K294" s="55"/>
      <c r="L294" s="43"/>
      <c r="M294" s="34">
        <f t="shared" si="110"/>
        <v>0</v>
      </c>
      <c r="N294" s="55"/>
      <c r="O294" s="43"/>
      <c r="P294" s="33">
        <f t="shared" si="111"/>
        <v>0</v>
      </c>
      <c r="Q294" s="64">
        <f t="shared" si="112"/>
        <v>0</v>
      </c>
      <c r="R294" s="88"/>
    </row>
    <row r="295" spans="1:18" x14ac:dyDescent="0.3">
      <c r="A295" s="128" t="s">
        <v>198</v>
      </c>
      <c r="B295" s="129"/>
      <c r="C295" s="119" t="s">
        <v>201</v>
      </c>
      <c r="D295" s="36"/>
      <c r="E295" s="37">
        <v>0</v>
      </c>
      <c r="F295" s="38">
        <v>0</v>
      </c>
      <c r="G295" s="38">
        <v>17000</v>
      </c>
      <c r="H295" s="38">
        <v>0</v>
      </c>
      <c r="I295" s="38">
        <v>0</v>
      </c>
      <c r="J295" s="40">
        <f t="shared" si="109"/>
        <v>17000</v>
      </c>
      <c r="K295" s="44">
        <v>0</v>
      </c>
      <c r="L295" s="38">
        <v>0</v>
      </c>
      <c r="M295" s="40">
        <f t="shared" si="110"/>
        <v>0</v>
      </c>
      <c r="N295" s="44">
        <v>0</v>
      </c>
      <c r="O295" s="38">
        <v>0</v>
      </c>
      <c r="P295" s="39">
        <f t="shared" si="111"/>
        <v>0</v>
      </c>
      <c r="Q295" s="65">
        <f t="shared" si="112"/>
        <v>17000</v>
      </c>
      <c r="R295" s="88"/>
    </row>
    <row r="296" spans="1:18" x14ac:dyDescent="0.3">
      <c r="A296" s="128"/>
      <c r="B296" s="129"/>
      <c r="C296" s="119"/>
      <c r="D296" s="36"/>
      <c r="E296" s="42"/>
      <c r="F296" s="43"/>
      <c r="G296" s="43"/>
      <c r="H296" s="43"/>
      <c r="I296" s="43"/>
      <c r="J296" s="34">
        <f t="shared" si="109"/>
        <v>0</v>
      </c>
      <c r="K296" s="55"/>
      <c r="L296" s="43"/>
      <c r="M296" s="34">
        <f t="shared" si="110"/>
        <v>0</v>
      </c>
      <c r="N296" s="55"/>
      <c r="O296" s="43"/>
      <c r="P296" s="33">
        <f t="shared" si="111"/>
        <v>0</v>
      </c>
      <c r="Q296" s="64">
        <f t="shared" si="112"/>
        <v>0</v>
      </c>
      <c r="R296" s="88"/>
    </row>
    <row r="297" spans="1:18" x14ac:dyDescent="0.3">
      <c r="A297" s="128" t="s">
        <v>198</v>
      </c>
      <c r="B297" s="129"/>
      <c r="C297" s="119" t="s">
        <v>202</v>
      </c>
      <c r="D297" s="36"/>
      <c r="E297" s="37">
        <f t="shared" ref="E297:I298" si="113">E299+E301+E303+E305+E307+E309+E311+E313+E315</f>
        <v>0</v>
      </c>
      <c r="F297" s="38">
        <f t="shared" si="113"/>
        <v>0</v>
      </c>
      <c r="G297" s="38">
        <f>G299+G301+G303+G305+G307+G309+G311+G313+G315</f>
        <v>19450</v>
      </c>
      <c r="H297" s="38">
        <f t="shared" ref="H297:I297" si="114">H299+H301+H303+H305+H307+H309+H311+H313+H315</f>
        <v>0</v>
      </c>
      <c r="I297" s="38">
        <f t="shared" si="114"/>
        <v>0</v>
      </c>
      <c r="J297" s="40">
        <f t="shared" si="109"/>
        <v>19450</v>
      </c>
      <c r="K297" s="44">
        <f t="shared" ref="K297:L298" si="115">K299+K301+K303+K305+K307+K309+K311+K313+K315</f>
        <v>0</v>
      </c>
      <c r="L297" s="38">
        <f t="shared" si="115"/>
        <v>0</v>
      </c>
      <c r="M297" s="40">
        <f t="shared" si="110"/>
        <v>0</v>
      </c>
      <c r="N297" s="44">
        <f t="shared" ref="N297:O298" si="116">N299+N301+N303+N305+N307+N309+N311+N313+N315</f>
        <v>0</v>
      </c>
      <c r="O297" s="38">
        <f t="shared" si="116"/>
        <v>0</v>
      </c>
      <c r="P297" s="39">
        <f t="shared" si="111"/>
        <v>0</v>
      </c>
      <c r="Q297" s="65">
        <f t="shared" si="112"/>
        <v>19450</v>
      </c>
      <c r="R297" s="88"/>
    </row>
    <row r="298" spans="1:18" x14ac:dyDescent="0.3">
      <c r="A298" s="128"/>
      <c r="B298" s="129"/>
      <c r="C298" s="119"/>
      <c r="D298" s="36"/>
      <c r="E298" s="31">
        <f t="shared" si="113"/>
        <v>0</v>
      </c>
      <c r="F298" s="32">
        <f t="shared" si="113"/>
        <v>0</v>
      </c>
      <c r="G298" s="32">
        <f t="shared" si="113"/>
        <v>0</v>
      </c>
      <c r="H298" s="32">
        <f t="shared" si="113"/>
        <v>0</v>
      </c>
      <c r="I298" s="32">
        <f t="shared" si="113"/>
        <v>0</v>
      </c>
      <c r="J298" s="34">
        <f t="shared" si="109"/>
        <v>0</v>
      </c>
      <c r="K298" s="57">
        <f t="shared" si="115"/>
        <v>0</v>
      </c>
      <c r="L298" s="32">
        <f t="shared" si="115"/>
        <v>0</v>
      </c>
      <c r="M298" s="34">
        <f t="shared" si="110"/>
        <v>0</v>
      </c>
      <c r="N298" s="57">
        <f t="shared" si="116"/>
        <v>0</v>
      </c>
      <c r="O298" s="32">
        <f t="shared" si="116"/>
        <v>0</v>
      </c>
      <c r="P298" s="33">
        <f t="shared" si="111"/>
        <v>0</v>
      </c>
      <c r="Q298" s="64">
        <f t="shared" si="112"/>
        <v>0</v>
      </c>
      <c r="R298" s="88"/>
    </row>
    <row r="299" spans="1:18" x14ac:dyDescent="0.3">
      <c r="A299" s="128"/>
      <c r="B299" s="129" t="s">
        <v>203</v>
      </c>
      <c r="C299" s="119" t="s">
        <v>204</v>
      </c>
      <c r="D299" s="36"/>
      <c r="E299" s="37">
        <v>0</v>
      </c>
      <c r="F299" s="38">
        <v>0</v>
      </c>
      <c r="G299" s="97">
        <v>3500</v>
      </c>
      <c r="H299" s="38">
        <v>0</v>
      </c>
      <c r="I299" s="38">
        <v>0</v>
      </c>
      <c r="J299" s="40">
        <f t="shared" si="109"/>
        <v>3500</v>
      </c>
      <c r="K299" s="44">
        <v>0</v>
      </c>
      <c r="L299" s="38">
        <v>0</v>
      </c>
      <c r="M299" s="40">
        <f t="shared" si="110"/>
        <v>0</v>
      </c>
      <c r="N299" s="44">
        <v>0</v>
      </c>
      <c r="O299" s="38">
        <v>0</v>
      </c>
      <c r="P299" s="39">
        <f t="shared" si="111"/>
        <v>0</v>
      </c>
      <c r="Q299" s="65">
        <f t="shared" si="112"/>
        <v>3500</v>
      </c>
      <c r="R299" s="88"/>
    </row>
    <row r="300" spans="1:18" x14ac:dyDescent="0.3">
      <c r="A300" s="128"/>
      <c r="B300" s="129"/>
      <c r="C300" s="119"/>
      <c r="D300" s="36"/>
      <c r="E300" s="42"/>
      <c r="F300" s="43"/>
      <c r="G300" s="98"/>
      <c r="H300" s="43"/>
      <c r="I300" s="43"/>
      <c r="J300" s="34">
        <f t="shared" si="109"/>
        <v>0</v>
      </c>
      <c r="K300" s="55"/>
      <c r="L300" s="43"/>
      <c r="M300" s="34">
        <f t="shared" si="110"/>
        <v>0</v>
      </c>
      <c r="N300" s="55"/>
      <c r="O300" s="43"/>
      <c r="P300" s="33">
        <f t="shared" si="111"/>
        <v>0</v>
      </c>
      <c r="Q300" s="64">
        <f t="shared" si="112"/>
        <v>0</v>
      </c>
      <c r="R300" s="88"/>
    </row>
    <row r="301" spans="1:18" x14ac:dyDescent="0.3">
      <c r="A301" s="128"/>
      <c r="B301" s="129" t="s">
        <v>205</v>
      </c>
      <c r="C301" s="119" t="s">
        <v>206</v>
      </c>
      <c r="D301" s="36"/>
      <c r="E301" s="37">
        <v>0</v>
      </c>
      <c r="F301" s="38">
        <v>0</v>
      </c>
      <c r="G301" s="97">
        <v>50</v>
      </c>
      <c r="H301" s="38">
        <v>0</v>
      </c>
      <c r="I301" s="38">
        <v>0</v>
      </c>
      <c r="J301" s="40">
        <f t="shared" si="109"/>
        <v>50</v>
      </c>
      <c r="K301" s="44">
        <v>0</v>
      </c>
      <c r="L301" s="38">
        <v>0</v>
      </c>
      <c r="M301" s="40">
        <f t="shared" si="110"/>
        <v>0</v>
      </c>
      <c r="N301" s="44">
        <v>0</v>
      </c>
      <c r="O301" s="38">
        <v>0</v>
      </c>
      <c r="P301" s="39">
        <f t="shared" si="111"/>
        <v>0</v>
      </c>
      <c r="Q301" s="65">
        <f t="shared" si="112"/>
        <v>50</v>
      </c>
      <c r="R301" s="88"/>
    </row>
    <row r="302" spans="1:18" x14ac:dyDescent="0.3">
      <c r="A302" s="128"/>
      <c r="B302" s="129"/>
      <c r="C302" s="119"/>
      <c r="D302" s="36"/>
      <c r="E302" s="42"/>
      <c r="F302" s="43"/>
      <c r="G302" s="98"/>
      <c r="H302" s="43"/>
      <c r="I302" s="43"/>
      <c r="J302" s="34">
        <f t="shared" si="109"/>
        <v>0</v>
      </c>
      <c r="K302" s="55"/>
      <c r="L302" s="43"/>
      <c r="M302" s="34">
        <f t="shared" si="110"/>
        <v>0</v>
      </c>
      <c r="N302" s="55"/>
      <c r="O302" s="43"/>
      <c r="P302" s="33">
        <f t="shared" si="111"/>
        <v>0</v>
      </c>
      <c r="Q302" s="64">
        <f t="shared" si="112"/>
        <v>0</v>
      </c>
      <c r="R302" s="88"/>
    </row>
    <row r="303" spans="1:18" x14ac:dyDescent="0.3">
      <c r="A303" s="128"/>
      <c r="B303" s="129" t="s">
        <v>207</v>
      </c>
      <c r="C303" s="119" t="s">
        <v>208</v>
      </c>
      <c r="D303" s="36"/>
      <c r="E303" s="37">
        <v>0</v>
      </c>
      <c r="F303" s="38">
        <v>0</v>
      </c>
      <c r="G303" s="97">
        <v>3000</v>
      </c>
      <c r="H303" s="38">
        <v>0</v>
      </c>
      <c r="I303" s="38">
        <v>0</v>
      </c>
      <c r="J303" s="40">
        <f t="shared" si="109"/>
        <v>3000</v>
      </c>
      <c r="K303" s="44">
        <v>0</v>
      </c>
      <c r="L303" s="38">
        <v>0</v>
      </c>
      <c r="M303" s="40">
        <f t="shared" si="110"/>
        <v>0</v>
      </c>
      <c r="N303" s="44">
        <v>0</v>
      </c>
      <c r="O303" s="38">
        <v>0</v>
      </c>
      <c r="P303" s="39">
        <f t="shared" si="111"/>
        <v>0</v>
      </c>
      <c r="Q303" s="65">
        <f t="shared" si="112"/>
        <v>3000</v>
      </c>
      <c r="R303" s="88"/>
    </row>
    <row r="304" spans="1:18" x14ac:dyDescent="0.3">
      <c r="A304" s="128"/>
      <c r="B304" s="129"/>
      <c r="C304" s="119"/>
      <c r="D304" s="36"/>
      <c r="E304" s="42"/>
      <c r="F304" s="43"/>
      <c r="G304" s="98"/>
      <c r="H304" s="43"/>
      <c r="I304" s="43"/>
      <c r="J304" s="34">
        <f t="shared" si="109"/>
        <v>0</v>
      </c>
      <c r="K304" s="55"/>
      <c r="L304" s="43"/>
      <c r="M304" s="34">
        <f t="shared" ref="M304:M348" si="117">SUM(K304:L304)</f>
        <v>0</v>
      </c>
      <c r="N304" s="55"/>
      <c r="O304" s="43"/>
      <c r="P304" s="33">
        <f t="shared" si="111"/>
        <v>0</v>
      </c>
      <c r="Q304" s="64">
        <f t="shared" si="112"/>
        <v>0</v>
      </c>
      <c r="R304" s="88"/>
    </row>
    <row r="305" spans="1:18" x14ac:dyDescent="0.3">
      <c r="A305" s="128"/>
      <c r="B305" s="129" t="s">
        <v>209</v>
      </c>
      <c r="C305" s="119" t="s">
        <v>210</v>
      </c>
      <c r="D305" s="36"/>
      <c r="E305" s="37">
        <v>0</v>
      </c>
      <c r="F305" s="38">
        <v>0</v>
      </c>
      <c r="G305" s="97">
        <v>500</v>
      </c>
      <c r="H305" s="38">
        <v>0</v>
      </c>
      <c r="I305" s="38">
        <v>0</v>
      </c>
      <c r="J305" s="40">
        <f t="shared" si="109"/>
        <v>500</v>
      </c>
      <c r="K305" s="44">
        <v>0</v>
      </c>
      <c r="L305" s="38">
        <v>0</v>
      </c>
      <c r="M305" s="40">
        <f t="shared" si="117"/>
        <v>0</v>
      </c>
      <c r="N305" s="44">
        <v>0</v>
      </c>
      <c r="O305" s="38">
        <v>0</v>
      </c>
      <c r="P305" s="39">
        <f t="shared" si="111"/>
        <v>0</v>
      </c>
      <c r="Q305" s="65">
        <f t="shared" si="112"/>
        <v>500</v>
      </c>
      <c r="R305" s="88"/>
    </row>
    <row r="306" spans="1:18" x14ac:dyDescent="0.3">
      <c r="A306" s="128"/>
      <c r="B306" s="129"/>
      <c r="C306" s="119"/>
      <c r="D306" s="36"/>
      <c r="E306" s="42"/>
      <c r="F306" s="43"/>
      <c r="G306" s="98"/>
      <c r="H306" s="43"/>
      <c r="I306" s="43"/>
      <c r="J306" s="34">
        <f t="shared" si="109"/>
        <v>0</v>
      </c>
      <c r="K306" s="55"/>
      <c r="L306" s="43"/>
      <c r="M306" s="34">
        <f t="shared" si="117"/>
        <v>0</v>
      </c>
      <c r="N306" s="55"/>
      <c r="O306" s="43"/>
      <c r="P306" s="33">
        <f t="shared" si="111"/>
        <v>0</v>
      </c>
      <c r="Q306" s="64">
        <f t="shared" si="112"/>
        <v>0</v>
      </c>
      <c r="R306" s="88"/>
    </row>
    <row r="307" spans="1:18" x14ac:dyDescent="0.3">
      <c r="A307" s="128"/>
      <c r="B307" s="129" t="s">
        <v>211</v>
      </c>
      <c r="C307" s="119" t="s">
        <v>212</v>
      </c>
      <c r="D307" s="36"/>
      <c r="E307" s="37">
        <v>0</v>
      </c>
      <c r="F307" s="38">
        <v>0</v>
      </c>
      <c r="G307" s="97">
        <v>8000</v>
      </c>
      <c r="H307" s="38">
        <v>0</v>
      </c>
      <c r="I307" s="38">
        <v>0</v>
      </c>
      <c r="J307" s="40">
        <f t="shared" si="109"/>
        <v>8000</v>
      </c>
      <c r="K307" s="44">
        <v>0</v>
      </c>
      <c r="L307" s="38">
        <v>0</v>
      </c>
      <c r="M307" s="40">
        <f t="shared" si="117"/>
        <v>0</v>
      </c>
      <c r="N307" s="44">
        <v>0</v>
      </c>
      <c r="O307" s="38">
        <v>0</v>
      </c>
      <c r="P307" s="39">
        <f t="shared" si="111"/>
        <v>0</v>
      </c>
      <c r="Q307" s="65">
        <f t="shared" si="112"/>
        <v>8000</v>
      </c>
      <c r="R307" s="88"/>
    </row>
    <row r="308" spans="1:18" x14ac:dyDescent="0.3">
      <c r="A308" s="128"/>
      <c r="B308" s="129"/>
      <c r="C308" s="119"/>
      <c r="D308" s="36"/>
      <c r="E308" s="42"/>
      <c r="F308" s="43"/>
      <c r="G308" s="98"/>
      <c r="H308" s="43"/>
      <c r="I308" s="43"/>
      <c r="J308" s="34">
        <f t="shared" si="109"/>
        <v>0</v>
      </c>
      <c r="K308" s="55"/>
      <c r="L308" s="43"/>
      <c r="M308" s="34">
        <f t="shared" si="117"/>
        <v>0</v>
      </c>
      <c r="N308" s="55"/>
      <c r="O308" s="43"/>
      <c r="P308" s="33">
        <f t="shared" si="111"/>
        <v>0</v>
      </c>
      <c r="Q308" s="64">
        <f t="shared" si="112"/>
        <v>0</v>
      </c>
      <c r="R308" s="88"/>
    </row>
    <row r="309" spans="1:18" x14ac:dyDescent="0.3">
      <c r="A309" s="128"/>
      <c r="B309" s="129" t="s">
        <v>213</v>
      </c>
      <c r="C309" s="119" t="s">
        <v>214</v>
      </c>
      <c r="D309" s="36"/>
      <c r="E309" s="37">
        <v>0</v>
      </c>
      <c r="F309" s="38">
        <v>0</v>
      </c>
      <c r="G309" s="97">
        <v>800</v>
      </c>
      <c r="H309" s="38">
        <v>0</v>
      </c>
      <c r="I309" s="38">
        <v>0</v>
      </c>
      <c r="J309" s="40">
        <f t="shared" si="109"/>
        <v>800</v>
      </c>
      <c r="K309" s="44">
        <v>0</v>
      </c>
      <c r="L309" s="38">
        <v>0</v>
      </c>
      <c r="M309" s="40">
        <f t="shared" si="117"/>
        <v>0</v>
      </c>
      <c r="N309" s="44">
        <v>0</v>
      </c>
      <c r="O309" s="38">
        <v>0</v>
      </c>
      <c r="P309" s="39">
        <f t="shared" si="111"/>
        <v>0</v>
      </c>
      <c r="Q309" s="65">
        <f t="shared" si="112"/>
        <v>800</v>
      </c>
      <c r="R309" s="88"/>
    </row>
    <row r="310" spans="1:18" x14ac:dyDescent="0.3">
      <c r="A310" s="128"/>
      <c r="B310" s="129"/>
      <c r="C310" s="119"/>
      <c r="D310" s="36"/>
      <c r="E310" s="42"/>
      <c r="F310" s="43"/>
      <c r="G310" s="98"/>
      <c r="H310" s="43"/>
      <c r="I310" s="43"/>
      <c r="J310" s="34">
        <f t="shared" si="109"/>
        <v>0</v>
      </c>
      <c r="K310" s="55"/>
      <c r="L310" s="43"/>
      <c r="M310" s="34">
        <f t="shared" si="117"/>
        <v>0</v>
      </c>
      <c r="N310" s="55"/>
      <c r="O310" s="43"/>
      <c r="P310" s="33">
        <f t="shared" si="111"/>
        <v>0</v>
      </c>
      <c r="Q310" s="64">
        <f t="shared" si="112"/>
        <v>0</v>
      </c>
      <c r="R310" s="88"/>
    </row>
    <row r="311" spans="1:18" x14ac:dyDescent="0.3">
      <c r="A311" s="128"/>
      <c r="B311" s="129" t="s">
        <v>215</v>
      </c>
      <c r="C311" s="119" t="s">
        <v>216</v>
      </c>
      <c r="D311" s="36"/>
      <c r="E311" s="37">
        <v>0</v>
      </c>
      <c r="F311" s="38">
        <v>0</v>
      </c>
      <c r="G311" s="97">
        <v>500</v>
      </c>
      <c r="H311" s="38">
        <v>0</v>
      </c>
      <c r="I311" s="38">
        <v>0</v>
      </c>
      <c r="J311" s="40">
        <f t="shared" si="109"/>
        <v>500</v>
      </c>
      <c r="K311" s="44">
        <v>0</v>
      </c>
      <c r="L311" s="38">
        <v>0</v>
      </c>
      <c r="M311" s="40">
        <f t="shared" si="117"/>
        <v>0</v>
      </c>
      <c r="N311" s="44">
        <v>0</v>
      </c>
      <c r="O311" s="38">
        <v>0</v>
      </c>
      <c r="P311" s="39">
        <f t="shared" si="111"/>
        <v>0</v>
      </c>
      <c r="Q311" s="65">
        <f t="shared" si="112"/>
        <v>500</v>
      </c>
      <c r="R311" s="88"/>
    </row>
    <row r="312" spans="1:18" x14ac:dyDescent="0.3">
      <c r="A312" s="128"/>
      <c r="B312" s="129"/>
      <c r="C312" s="119"/>
      <c r="D312" s="36"/>
      <c r="E312" s="42"/>
      <c r="F312" s="43"/>
      <c r="G312" s="98"/>
      <c r="H312" s="43"/>
      <c r="I312" s="43"/>
      <c r="J312" s="34">
        <f t="shared" si="109"/>
        <v>0</v>
      </c>
      <c r="K312" s="55"/>
      <c r="L312" s="43"/>
      <c r="M312" s="34">
        <f t="shared" si="117"/>
        <v>0</v>
      </c>
      <c r="N312" s="55"/>
      <c r="O312" s="43"/>
      <c r="P312" s="33">
        <f t="shared" si="111"/>
        <v>0</v>
      </c>
      <c r="Q312" s="64">
        <f t="shared" si="112"/>
        <v>0</v>
      </c>
      <c r="R312" s="88"/>
    </row>
    <row r="313" spans="1:18" x14ac:dyDescent="0.3">
      <c r="A313" s="128"/>
      <c r="B313" s="129" t="s">
        <v>217</v>
      </c>
      <c r="C313" s="119" t="s">
        <v>325</v>
      </c>
      <c r="D313" s="36"/>
      <c r="E313" s="37">
        <v>0</v>
      </c>
      <c r="F313" s="38">
        <v>0</v>
      </c>
      <c r="G313" s="97">
        <v>2500</v>
      </c>
      <c r="H313" s="38">
        <v>0</v>
      </c>
      <c r="I313" s="38">
        <v>0</v>
      </c>
      <c r="J313" s="40">
        <f t="shared" ref="J313:J314" si="118">SUM(E313:I313)</f>
        <v>2500</v>
      </c>
      <c r="K313" s="44">
        <v>0</v>
      </c>
      <c r="L313" s="38">
        <v>0</v>
      </c>
      <c r="M313" s="40">
        <f t="shared" ref="M313:M314" si="119">SUM(K313:L313)</f>
        <v>0</v>
      </c>
      <c r="N313" s="44">
        <v>0</v>
      </c>
      <c r="O313" s="38">
        <v>0</v>
      </c>
      <c r="P313" s="39">
        <f t="shared" ref="P313:P314" si="120">SUM(N313:O313)</f>
        <v>0</v>
      </c>
      <c r="Q313" s="65">
        <f t="shared" si="112"/>
        <v>2500</v>
      </c>
      <c r="R313" s="88"/>
    </row>
    <row r="314" spans="1:18" x14ac:dyDescent="0.3">
      <c r="A314" s="128"/>
      <c r="B314" s="129"/>
      <c r="C314" s="119"/>
      <c r="D314" s="36"/>
      <c r="E314" s="42"/>
      <c r="F314" s="43"/>
      <c r="G314" s="43"/>
      <c r="H314" s="43"/>
      <c r="I314" s="43"/>
      <c r="J314" s="34">
        <f t="shared" si="118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20"/>
        <v>0</v>
      </c>
      <c r="Q314" s="64">
        <f t="shared" si="112"/>
        <v>0</v>
      </c>
      <c r="R314" s="88"/>
    </row>
    <row r="315" spans="1:18" x14ac:dyDescent="0.3">
      <c r="A315" s="128"/>
      <c r="B315" s="129" t="s">
        <v>217</v>
      </c>
      <c r="C315" s="119" t="s">
        <v>326</v>
      </c>
      <c r="D315" s="36"/>
      <c r="E315" s="37">
        <v>0</v>
      </c>
      <c r="F315" s="38">
        <v>0</v>
      </c>
      <c r="G315" s="97">
        <v>600</v>
      </c>
      <c r="H315" s="38">
        <v>0</v>
      </c>
      <c r="I315" s="38">
        <v>0</v>
      </c>
      <c r="J315" s="40">
        <f t="shared" si="109"/>
        <v>600</v>
      </c>
      <c r="K315" s="44">
        <v>0</v>
      </c>
      <c r="L315" s="38">
        <v>0</v>
      </c>
      <c r="M315" s="40">
        <f t="shared" si="117"/>
        <v>0</v>
      </c>
      <c r="N315" s="44">
        <v>0</v>
      </c>
      <c r="O315" s="38">
        <v>0</v>
      </c>
      <c r="P315" s="39">
        <f t="shared" si="111"/>
        <v>0</v>
      </c>
      <c r="Q315" s="65">
        <f t="shared" si="112"/>
        <v>600</v>
      </c>
      <c r="R315" s="88"/>
    </row>
    <row r="316" spans="1:18" x14ac:dyDescent="0.3">
      <c r="A316" s="128"/>
      <c r="B316" s="129"/>
      <c r="C316" s="119"/>
      <c r="D316" s="36"/>
      <c r="E316" s="42"/>
      <c r="F316" s="43"/>
      <c r="G316" s="43"/>
      <c r="H316" s="43"/>
      <c r="I316" s="43"/>
      <c r="J316" s="34">
        <f t="shared" si="109"/>
        <v>0</v>
      </c>
      <c r="K316" s="55"/>
      <c r="L316" s="43"/>
      <c r="M316" s="34">
        <f t="shared" si="117"/>
        <v>0</v>
      </c>
      <c r="N316" s="55"/>
      <c r="O316" s="43"/>
      <c r="P316" s="33">
        <f t="shared" si="111"/>
        <v>0</v>
      </c>
      <c r="Q316" s="64">
        <f t="shared" si="112"/>
        <v>0</v>
      </c>
      <c r="R316" s="88"/>
    </row>
    <row r="317" spans="1:18" x14ac:dyDescent="0.3">
      <c r="A317" s="128" t="s">
        <v>198</v>
      </c>
      <c r="B317" s="115"/>
      <c r="C317" s="113" t="s">
        <v>218</v>
      </c>
      <c r="D317" s="36"/>
      <c r="E317" s="37">
        <v>0</v>
      </c>
      <c r="F317" s="38">
        <v>0</v>
      </c>
      <c r="G317" s="97">
        <v>20800</v>
      </c>
      <c r="H317" s="38">
        <v>0</v>
      </c>
      <c r="I317" s="38">
        <v>0</v>
      </c>
      <c r="J317" s="40">
        <f t="shared" si="109"/>
        <v>20800</v>
      </c>
      <c r="K317" s="44">
        <v>0</v>
      </c>
      <c r="L317" s="38">
        <v>0</v>
      </c>
      <c r="M317" s="40">
        <f t="shared" si="117"/>
        <v>0</v>
      </c>
      <c r="N317" s="44">
        <v>0</v>
      </c>
      <c r="O317" s="38">
        <v>0</v>
      </c>
      <c r="P317" s="39">
        <f t="shared" si="111"/>
        <v>0</v>
      </c>
      <c r="Q317" s="65">
        <f t="shared" si="112"/>
        <v>20800</v>
      </c>
      <c r="R317" s="88"/>
    </row>
    <row r="318" spans="1:18" x14ac:dyDescent="0.3">
      <c r="A318" s="128"/>
      <c r="B318" s="116"/>
      <c r="C318" s="114"/>
      <c r="D318" s="36"/>
      <c r="E318" s="42"/>
      <c r="F318" s="43"/>
      <c r="G318" s="98"/>
      <c r="H318" s="43"/>
      <c r="I318" s="43"/>
      <c r="J318" s="34">
        <f t="shared" si="109"/>
        <v>0</v>
      </c>
      <c r="K318" s="55"/>
      <c r="L318" s="43"/>
      <c r="M318" s="34">
        <f t="shared" si="117"/>
        <v>0</v>
      </c>
      <c r="N318" s="55"/>
      <c r="O318" s="43"/>
      <c r="P318" s="33">
        <f t="shared" si="111"/>
        <v>0</v>
      </c>
      <c r="Q318" s="64">
        <f t="shared" si="112"/>
        <v>0</v>
      </c>
      <c r="R318" s="88"/>
    </row>
    <row r="319" spans="1:18" x14ac:dyDescent="0.3">
      <c r="A319" s="128" t="s">
        <v>198</v>
      </c>
      <c r="B319" s="115"/>
      <c r="C319" s="113" t="s">
        <v>219</v>
      </c>
      <c r="D319" s="36"/>
      <c r="E319" s="37">
        <v>0</v>
      </c>
      <c r="F319" s="38">
        <v>0</v>
      </c>
      <c r="G319" s="97">
        <v>2000</v>
      </c>
      <c r="H319" s="38">
        <v>0</v>
      </c>
      <c r="I319" s="38">
        <v>0</v>
      </c>
      <c r="J319" s="40">
        <f t="shared" si="109"/>
        <v>2000</v>
      </c>
      <c r="K319" s="44">
        <v>0</v>
      </c>
      <c r="L319" s="38">
        <v>0</v>
      </c>
      <c r="M319" s="40">
        <f t="shared" si="117"/>
        <v>0</v>
      </c>
      <c r="N319" s="44">
        <v>0</v>
      </c>
      <c r="O319" s="38">
        <v>0</v>
      </c>
      <c r="P319" s="39">
        <f t="shared" si="111"/>
        <v>0</v>
      </c>
      <c r="Q319" s="65">
        <f t="shared" si="112"/>
        <v>2000</v>
      </c>
      <c r="R319" s="88"/>
    </row>
    <row r="320" spans="1:18" x14ac:dyDescent="0.3">
      <c r="A320" s="128"/>
      <c r="B320" s="116"/>
      <c r="C320" s="114"/>
      <c r="D320" s="36"/>
      <c r="E320" s="42"/>
      <c r="F320" s="43"/>
      <c r="G320" s="43"/>
      <c r="H320" s="43"/>
      <c r="I320" s="43"/>
      <c r="J320" s="34">
        <f t="shared" ref="J320:J348" si="121">SUM(E320:I320)</f>
        <v>0</v>
      </c>
      <c r="K320" s="55"/>
      <c r="L320" s="43"/>
      <c r="M320" s="34">
        <f t="shared" si="117"/>
        <v>0</v>
      </c>
      <c r="N320" s="55"/>
      <c r="O320" s="43"/>
      <c r="P320" s="33">
        <f t="shared" si="111"/>
        <v>0</v>
      </c>
      <c r="Q320" s="64">
        <f t="shared" si="112"/>
        <v>0</v>
      </c>
      <c r="R320" s="88"/>
    </row>
    <row r="321" spans="1:18" x14ac:dyDescent="0.3">
      <c r="A321" s="128" t="s">
        <v>198</v>
      </c>
      <c r="B321" s="129"/>
      <c r="C321" s="119" t="s">
        <v>220</v>
      </c>
      <c r="D321" s="36"/>
      <c r="E321" s="37">
        <f t="shared" ref="E321:I322" si="122">E323+E325+E327+E329+E331+E333+E335+E337+E339+E341+E343</f>
        <v>0</v>
      </c>
      <c r="F321" s="38">
        <f t="shared" si="122"/>
        <v>0</v>
      </c>
      <c r="G321" s="38">
        <f>G323+G325+G327+G329+G331+G333+G335+G337+G339+G341+G343</f>
        <v>64805</v>
      </c>
      <c r="H321" s="38">
        <f t="shared" ref="H321:I321" si="123">H323+H325+H327+H329+H331+H333+H335+H337+H339+H341+H343</f>
        <v>0</v>
      </c>
      <c r="I321" s="38">
        <f t="shared" si="123"/>
        <v>0</v>
      </c>
      <c r="J321" s="40">
        <f t="shared" si="121"/>
        <v>64805</v>
      </c>
      <c r="K321" s="44">
        <f t="shared" ref="K321:L322" si="124">K323+K325+K327+K329+K331+K333+K335+K337+K339+K341+K343</f>
        <v>0</v>
      </c>
      <c r="L321" s="38">
        <f t="shared" si="124"/>
        <v>0</v>
      </c>
      <c r="M321" s="40">
        <f t="shared" si="117"/>
        <v>0</v>
      </c>
      <c r="N321" s="44">
        <f t="shared" ref="N321:O322" si="125">N323+N325+N327+N329+N331+N333+N335+N337+N339+N341+N343</f>
        <v>0</v>
      </c>
      <c r="O321" s="38">
        <f t="shared" si="125"/>
        <v>0</v>
      </c>
      <c r="P321" s="39">
        <f t="shared" si="111"/>
        <v>0</v>
      </c>
      <c r="Q321" s="65">
        <f t="shared" si="112"/>
        <v>64805</v>
      </c>
      <c r="R321" s="88"/>
    </row>
    <row r="322" spans="1:18" x14ac:dyDescent="0.3">
      <c r="A322" s="128"/>
      <c r="B322" s="129"/>
      <c r="C322" s="119"/>
      <c r="D322" s="36"/>
      <c r="E322" s="31">
        <f t="shared" si="122"/>
        <v>0</v>
      </c>
      <c r="F322" s="32">
        <f t="shared" si="122"/>
        <v>0</v>
      </c>
      <c r="G322" s="32">
        <f t="shared" si="122"/>
        <v>0</v>
      </c>
      <c r="H322" s="32">
        <f t="shared" si="122"/>
        <v>0</v>
      </c>
      <c r="I322" s="32">
        <f t="shared" si="122"/>
        <v>0</v>
      </c>
      <c r="J322" s="34">
        <f t="shared" si="121"/>
        <v>0</v>
      </c>
      <c r="K322" s="57">
        <f t="shared" si="124"/>
        <v>0</v>
      </c>
      <c r="L322" s="32">
        <f t="shared" si="124"/>
        <v>0</v>
      </c>
      <c r="M322" s="34">
        <f t="shared" si="117"/>
        <v>0</v>
      </c>
      <c r="N322" s="57">
        <f t="shared" si="125"/>
        <v>0</v>
      </c>
      <c r="O322" s="32">
        <f t="shared" si="125"/>
        <v>0</v>
      </c>
      <c r="P322" s="33">
        <f t="shared" si="111"/>
        <v>0</v>
      </c>
      <c r="Q322" s="64">
        <f t="shared" si="112"/>
        <v>0</v>
      </c>
      <c r="R322" s="88"/>
    </row>
    <row r="323" spans="1:18" x14ac:dyDescent="0.3">
      <c r="A323" s="128"/>
      <c r="B323" s="129" t="s">
        <v>221</v>
      </c>
      <c r="C323" s="119" t="s">
        <v>222</v>
      </c>
      <c r="D323" s="36"/>
      <c r="E323" s="37">
        <v>0</v>
      </c>
      <c r="F323" s="38">
        <v>0</v>
      </c>
      <c r="G323" s="97">
        <v>2500</v>
      </c>
      <c r="H323" s="38">
        <v>0</v>
      </c>
      <c r="I323" s="38">
        <v>0</v>
      </c>
      <c r="J323" s="40">
        <f t="shared" si="121"/>
        <v>2500</v>
      </c>
      <c r="K323" s="44">
        <v>0</v>
      </c>
      <c r="L323" s="38">
        <v>0</v>
      </c>
      <c r="M323" s="40">
        <f t="shared" si="117"/>
        <v>0</v>
      </c>
      <c r="N323" s="44">
        <v>0</v>
      </c>
      <c r="O323" s="38">
        <v>0</v>
      </c>
      <c r="P323" s="39">
        <f t="shared" si="111"/>
        <v>0</v>
      </c>
      <c r="Q323" s="65">
        <f t="shared" si="112"/>
        <v>2500</v>
      </c>
      <c r="R323" s="88"/>
    </row>
    <row r="324" spans="1:18" x14ac:dyDescent="0.3">
      <c r="A324" s="128"/>
      <c r="B324" s="129"/>
      <c r="C324" s="119"/>
      <c r="D324" s="36"/>
      <c r="E324" s="42"/>
      <c r="F324" s="43"/>
      <c r="G324" s="98"/>
      <c r="H324" s="43"/>
      <c r="I324" s="43"/>
      <c r="J324" s="34">
        <f t="shared" si="121"/>
        <v>0</v>
      </c>
      <c r="K324" s="55"/>
      <c r="L324" s="43"/>
      <c r="M324" s="34">
        <f t="shared" si="117"/>
        <v>0</v>
      </c>
      <c r="N324" s="55"/>
      <c r="O324" s="43"/>
      <c r="P324" s="33">
        <f t="shared" si="111"/>
        <v>0</v>
      </c>
      <c r="Q324" s="64">
        <f t="shared" si="112"/>
        <v>0</v>
      </c>
      <c r="R324" s="88"/>
    </row>
    <row r="325" spans="1:18" x14ac:dyDescent="0.3">
      <c r="A325" s="128"/>
      <c r="B325" s="129" t="s">
        <v>223</v>
      </c>
      <c r="C325" s="119" t="s">
        <v>224</v>
      </c>
      <c r="D325" s="36"/>
      <c r="E325" s="37">
        <v>0</v>
      </c>
      <c r="F325" s="38">
        <v>0</v>
      </c>
      <c r="G325" s="97">
        <v>6500</v>
      </c>
      <c r="H325" s="38">
        <v>0</v>
      </c>
      <c r="I325" s="38">
        <v>0</v>
      </c>
      <c r="J325" s="40">
        <f t="shared" si="121"/>
        <v>6500</v>
      </c>
      <c r="K325" s="44">
        <v>0</v>
      </c>
      <c r="L325" s="38">
        <v>0</v>
      </c>
      <c r="M325" s="40">
        <f t="shared" si="117"/>
        <v>0</v>
      </c>
      <c r="N325" s="44">
        <v>0</v>
      </c>
      <c r="O325" s="38">
        <v>0</v>
      </c>
      <c r="P325" s="39">
        <f t="shared" si="111"/>
        <v>0</v>
      </c>
      <c r="Q325" s="65">
        <f t="shared" si="112"/>
        <v>6500</v>
      </c>
      <c r="R325" s="88"/>
    </row>
    <row r="326" spans="1:18" x14ac:dyDescent="0.3">
      <c r="A326" s="128"/>
      <c r="B326" s="129"/>
      <c r="C326" s="119"/>
      <c r="D326" s="36"/>
      <c r="E326" s="42"/>
      <c r="F326" s="43"/>
      <c r="G326" s="98"/>
      <c r="H326" s="43"/>
      <c r="I326" s="43"/>
      <c r="J326" s="34">
        <f t="shared" si="121"/>
        <v>0</v>
      </c>
      <c r="K326" s="55"/>
      <c r="L326" s="43"/>
      <c r="M326" s="34">
        <f t="shared" si="117"/>
        <v>0</v>
      </c>
      <c r="N326" s="55"/>
      <c r="O326" s="43"/>
      <c r="P326" s="33">
        <f t="shared" si="111"/>
        <v>0</v>
      </c>
      <c r="Q326" s="64">
        <f t="shared" si="112"/>
        <v>0</v>
      </c>
      <c r="R326" s="88"/>
    </row>
    <row r="327" spans="1:18" x14ac:dyDescent="0.3">
      <c r="A327" s="128"/>
      <c r="B327" s="129" t="s">
        <v>225</v>
      </c>
      <c r="C327" s="119" t="s">
        <v>226</v>
      </c>
      <c r="D327" s="36"/>
      <c r="E327" s="37">
        <v>0</v>
      </c>
      <c r="F327" s="38">
        <v>0</v>
      </c>
      <c r="G327" s="97">
        <v>5000</v>
      </c>
      <c r="H327" s="38">
        <v>0</v>
      </c>
      <c r="I327" s="38">
        <v>0</v>
      </c>
      <c r="J327" s="40">
        <f t="shared" si="121"/>
        <v>5000</v>
      </c>
      <c r="K327" s="44">
        <v>0</v>
      </c>
      <c r="L327" s="38">
        <v>0</v>
      </c>
      <c r="M327" s="40">
        <f t="shared" si="117"/>
        <v>0</v>
      </c>
      <c r="N327" s="44">
        <v>0</v>
      </c>
      <c r="O327" s="38">
        <v>0</v>
      </c>
      <c r="P327" s="39">
        <f t="shared" si="111"/>
        <v>0</v>
      </c>
      <c r="Q327" s="65">
        <f t="shared" si="112"/>
        <v>5000</v>
      </c>
      <c r="R327" s="88"/>
    </row>
    <row r="328" spans="1:18" x14ac:dyDescent="0.3">
      <c r="A328" s="128"/>
      <c r="B328" s="129"/>
      <c r="C328" s="119"/>
      <c r="D328" s="36"/>
      <c r="E328" s="42"/>
      <c r="F328" s="43"/>
      <c r="G328" s="98"/>
      <c r="H328" s="43"/>
      <c r="I328" s="43"/>
      <c r="J328" s="34">
        <f t="shared" si="121"/>
        <v>0</v>
      </c>
      <c r="K328" s="55"/>
      <c r="L328" s="43"/>
      <c r="M328" s="34">
        <f t="shared" si="117"/>
        <v>0</v>
      </c>
      <c r="N328" s="55"/>
      <c r="O328" s="43"/>
      <c r="P328" s="33">
        <f t="shared" si="111"/>
        <v>0</v>
      </c>
      <c r="Q328" s="64">
        <f t="shared" si="112"/>
        <v>0</v>
      </c>
      <c r="R328" s="88"/>
    </row>
    <row r="329" spans="1:18" x14ac:dyDescent="0.3">
      <c r="A329" s="128"/>
      <c r="B329" s="129" t="s">
        <v>227</v>
      </c>
      <c r="C329" s="119" t="s">
        <v>228</v>
      </c>
      <c r="D329" s="36"/>
      <c r="E329" s="37">
        <v>0</v>
      </c>
      <c r="F329" s="38">
        <v>0</v>
      </c>
      <c r="G329" s="97">
        <v>510</v>
      </c>
      <c r="H329" s="38">
        <v>0</v>
      </c>
      <c r="I329" s="38">
        <v>0</v>
      </c>
      <c r="J329" s="40">
        <f t="shared" si="121"/>
        <v>510</v>
      </c>
      <c r="K329" s="44">
        <v>0</v>
      </c>
      <c r="L329" s="38">
        <v>0</v>
      </c>
      <c r="M329" s="40">
        <f t="shared" si="117"/>
        <v>0</v>
      </c>
      <c r="N329" s="44">
        <v>0</v>
      </c>
      <c r="O329" s="38">
        <v>0</v>
      </c>
      <c r="P329" s="39">
        <f t="shared" si="111"/>
        <v>0</v>
      </c>
      <c r="Q329" s="65">
        <f t="shared" si="112"/>
        <v>510</v>
      </c>
      <c r="R329" s="88"/>
    </row>
    <row r="330" spans="1:18" x14ac:dyDescent="0.3">
      <c r="A330" s="128"/>
      <c r="B330" s="129"/>
      <c r="C330" s="119"/>
      <c r="D330" s="36"/>
      <c r="E330" s="42"/>
      <c r="F330" s="43"/>
      <c r="G330" s="98"/>
      <c r="H330" s="43"/>
      <c r="I330" s="43"/>
      <c r="J330" s="34">
        <f t="shared" si="121"/>
        <v>0</v>
      </c>
      <c r="K330" s="55"/>
      <c r="L330" s="43"/>
      <c r="M330" s="34">
        <f t="shared" si="117"/>
        <v>0</v>
      </c>
      <c r="N330" s="55"/>
      <c r="O330" s="43"/>
      <c r="P330" s="33">
        <f t="shared" si="111"/>
        <v>0</v>
      </c>
      <c r="Q330" s="64">
        <f t="shared" si="112"/>
        <v>0</v>
      </c>
      <c r="R330" s="88"/>
    </row>
    <row r="331" spans="1:18" x14ac:dyDescent="0.3">
      <c r="A331" s="128"/>
      <c r="B331" s="129" t="s">
        <v>229</v>
      </c>
      <c r="C331" s="119" t="s">
        <v>230</v>
      </c>
      <c r="D331" s="36"/>
      <c r="E331" s="37">
        <v>0</v>
      </c>
      <c r="F331" s="38">
        <v>0</v>
      </c>
      <c r="G331" s="97">
        <v>3000</v>
      </c>
      <c r="H331" s="38">
        <v>0</v>
      </c>
      <c r="I331" s="38">
        <v>0</v>
      </c>
      <c r="J331" s="40">
        <f t="shared" si="121"/>
        <v>3000</v>
      </c>
      <c r="K331" s="44">
        <v>0</v>
      </c>
      <c r="L331" s="38">
        <v>0</v>
      </c>
      <c r="M331" s="40">
        <f t="shared" si="117"/>
        <v>0</v>
      </c>
      <c r="N331" s="44">
        <v>0</v>
      </c>
      <c r="O331" s="38">
        <v>0</v>
      </c>
      <c r="P331" s="39">
        <f t="shared" si="111"/>
        <v>0</v>
      </c>
      <c r="Q331" s="65">
        <f t="shared" si="112"/>
        <v>3000</v>
      </c>
      <c r="R331" s="88"/>
    </row>
    <row r="332" spans="1:18" x14ac:dyDescent="0.3">
      <c r="A332" s="128"/>
      <c r="B332" s="129"/>
      <c r="C332" s="119"/>
      <c r="D332" s="36"/>
      <c r="E332" s="42"/>
      <c r="F332" s="43"/>
      <c r="G332" s="98"/>
      <c r="H332" s="43"/>
      <c r="I332" s="43"/>
      <c r="J332" s="34">
        <f t="shared" si="121"/>
        <v>0</v>
      </c>
      <c r="K332" s="55"/>
      <c r="L332" s="43"/>
      <c r="M332" s="34">
        <f t="shared" si="117"/>
        <v>0</v>
      </c>
      <c r="N332" s="55"/>
      <c r="O332" s="43"/>
      <c r="P332" s="33">
        <f t="shared" si="111"/>
        <v>0</v>
      </c>
      <c r="Q332" s="64">
        <f t="shared" si="112"/>
        <v>0</v>
      </c>
      <c r="R332" s="88"/>
    </row>
    <row r="333" spans="1:18" x14ac:dyDescent="0.3">
      <c r="A333" s="128"/>
      <c r="B333" s="129" t="s">
        <v>231</v>
      </c>
      <c r="C333" s="119" t="s">
        <v>232</v>
      </c>
      <c r="D333" s="36"/>
      <c r="E333" s="37">
        <v>0</v>
      </c>
      <c r="F333" s="38">
        <v>0</v>
      </c>
      <c r="G333" s="97">
        <v>15700</v>
      </c>
      <c r="H333" s="38">
        <v>0</v>
      </c>
      <c r="I333" s="38">
        <v>0</v>
      </c>
      <c r="J333" s="40">
        <f t="shared" si="121"/>
        <v>15700</v>
      </c>
      <c r="K333" s="44">
        <v>0</v>
      </c>
      <c r="L333" s="38">
        <v>0</v>
      </c>
      <c r="M333" s="40">
        <f t="shared" si="117"/>
        <v>0</v>
      </c>
      <c r="N333" s="44">
        <v>0</v>
      </c>
      <c r="O333" s="38">
        <v>0</v>
      </c>
      <c r="P333" s="39">
        <f t="shared" si="111"/>
        <v>0</v>
      </c>
      <c r="Q333" s="65">
        <f t="shared" si="112"/>
        <v>15700</v>
      </c>
      <c r="R333" s="88"/>
    </row>
    <row r="334" spans="1:18" x14ac:dyDescent="0.3">
      <c r="A334" s="128"/>
      <c r="B334" s="129"/>
      <c r="C334" s="119"/>
      <c r="D334" s="36"/>
      <c r="E334" s="42"/>
      <c r="F334" s="43"/>
      <c r="G334" s="98"/>
      <c r="H334" s="43"/>
      <c r="I334" s="43"/>
      <c r="J334" s="34">
        <f t="shared" si="121"/>
        <v>0</v>
      </c>
      <c r="K334" s="55"/>
      <c r="L334" s="43"/>
      <c r="M334" s="34">
        <f t="shared" si="117"/>
        <v>0</v>
      </c>
      <c r="N334" s="55"/>
      <c r="O334" s="43"/>
      <c r="P334" s="33">
        <f t="shared" si="111"/>
        <v>0</v>
      </c>
      <c r="Q334" s="64">
        <f t="shared" si="112"/>
        <v>0</v>
      </c>
      <c r="R334" s="88"/>
    </row>
    <row r="335" spans="1:18" x14ac:dyDescent="0.3">
      <c r="A335" s="128"/>
      <c r="B335" s="129" t="s">
        <v>233</v>
      </c>
      <c r="C335" s="119" t="s">
        <v>234</v>
      </c>
      <c r="D335" s="36"/>
      <c r="E335" s="37">
        <v>0</v>
      </c>
      <c r="F335" s="38">
        <v>0</v>
      </c>
      <c r="G335" s="97">
        <v>13000</v>
      </c>
      <c r="H335" s="38">
        <v>0</v>
      </c>
      <c r="I335" s="38">
        <v>0</v>
      </c>
      <c r="J335" s="40">
        <f t="shared" si="121"/>
        <v>13000</v>
      </c>
      <c r="K335" s="44">
        <v>0</v>
      </c>
      <c r="L335" s="38">
        <v>0</v>
      </c>
      <c r="M335" s="40">
        <f t="shared" si="117"/>
        <v>0</v>
      </c>
      <c r="N335" s="44">
        <v>0</v>
      </c>
      <c r="O335" s="38">
        <v>0</v>
      </c>
      <c r="P335" s="39">
        <f t="shared" si="111"/>
        <v>0</v>
      </c>
      <c r="Q335" s="65">
        <f t="shared" si="112"/>
        <v>13000</v>
      </c>
      <c r="R335" s="88"/>
    </row>
    <row r="336" spans="1:18" x14ac:dyDescent="0.3">
      <c r="A336" s="128"/>
      <c r="B336" s="129"/>
      <c r="C336" s="119"/>
      <c r="D336" s="36"/>
      <c r="E336" s="42"/>
      <c r="F336" s="43"/>
      <c r="G336" s="98"/>
      <c r="H336" s="43"/>
      <c r="I336" s="43"/>
      <c r="J336" s="34">
        <f t="shared" si="121"/>
        <v>0</v>
      </c>
      <c r="K336" s="55"/>
      <c r="L336" s="43"/>
      <c r="M336" s="34">
        <f t="shared" si="117"/>
        <v>0</v>
      </c>
      <c r="N336" s="55"/>
      <c r="O336" s="43"/>
      <c r="P336" s="33">
        <f t="shared" si="111"/>
        <v>0</v>
      </c>
      <c r="Q336" s="64">
        <f t="shared" si="112"/>
        <v>0</v>
      </c>
      <c r="R336" s="88"/>
    </row>
    <row r="337" spans="1:18" x14ac:dyDescent="0.3">
      <c r="A337" s="128"/>
      <c r="B337" s="129" t="s">
        <v>235</v>
      </c>
      <c r="C337" s="119" t="s">
        <v>236</v>
      </c>
      <c r="D337" s="36"/>
      <c r="E337" s="37">
        <v>0</v>
      </c>
      <c r="F337" s="38">
        <v>0</v>
      </c>
      <c r="G337" s="97">
        <v>3395</v>
      </c>
      <c r="H337" s="38">
        <v>0</v>
      </c>
      <c r="I337" s="38">
        <v>0</v>
      </c>
      <c r="J337" s="40">
        <f t="shared" si="121"/>
        <v>3395</v>
      </c>
      <c r="K337" s="44">
        <v>0</v>
      </c>
      <c r="L337" s="38">
        <v>0</v>
      </c>
      <c r="M337" s="40">
        <f t="shared" si="117"/>
        <v>0</v>
      </c>
      <c r="N337" s="44">
        <v>0</v>
      </c>
      <c r="O337" s="38">
        <v>0</v>
      </c>
      <c r="P337" s="39">
        <f t="shared" si="111"/>
        <v>0</v>
      </c>
      <c r="Q337" s="65">
        <f t="shared" si="112"/>
        <v>3395</v>
      </c>
      <c r="R337" s="88"/>
    </row>
    <row r="338" spans="1:18" x14ac:dyDescent="0.3">
      <c r="A338" s="128"/>
      <c r="B338" s="129"/>
      <c r="C338" s="119"/>
      <c r="D338" s="36"/>
      <c r="E338" s="42"/>
      <c r="F338" s="43"/>
      <c r="G338" s="98"/>
      <c r="H338" s="43"/>
      <c r="I338" s="43"/>
      <c r="J338" s="34">
        <f t="shared" si="121"/>
        <v>0</v>
      </c>
      <c r="K338" s="55"/>
      <c r="L338" s="43"/>
      <c r="M338" s="34">
        <f t="shared" si="117"/>
        <v>0</v>
      </c>
      <c r="N338" s="55"/>
      <c r="O338" s="43"/>
      <c r="P338" s="33">
        <f t="shared" si="111"/>
        <v>0</v>
      </c>
      <c r="Q338" s="64">
        <f t="shared" si="112"/>
        <v>0</v>
      </c>
      <c r="R338" s="88"/>
    </row>
    <row r="339" spans="1:18" x14ac:dyDescent="0.3">
      <c r="A339" s="128"/>
      <c r="B339" s="129" t="s">
        <v>237</v>
      </c>
      <c r="C339" s="119" t="s">
        <v>238</v>
      </c>
      <c r="D339" s="36"/>
      <c r="E339" s="37">
        <v>0</v>
      </c>
      <c r="F339" s="38">
        <v>0</v>
      </c>
      <c r="G339" s="97">
        <v>14000</v>
      </c>
      <c r="H339" s="38">
        <v>0</v>
      </c>
      <c r="I339" s="38">
        <v>0</v>
      </c>
      <c r="J339" s="40">
        <f t="shared" si="121"/>
        <v>14000</v>
      </c>
      <c r="K339" s="44">
        <v>0</v>
      </c>
      <c r="L339" s="38">
        <v>0</v>
      </c>
      <c r="M339" s="40">
        <f t="shared" si="117"/>
        <v>0</v>
      </c>
      <c r="N339" s="44">
        <v>0</v>
      </c>
      <c r="O339" s="38">
        <v>0</v>
      </c>
      <c r="P339" s="39">
        <f t="shared" si="111"/>
        <v>0</v>
      </c>
      <c r="Q339" s="65">
        <f t="shared" si="112"/>
        <v>14000</v>
      </c>
      <c r="R339" s="88"/>
    </row>
    <row r="340" spans="1:18" x14ac:dyDescent="0.3">
      <c r="A340" s="128"/>
      <c r="B340" s="129"/>
      <c r="C340" s="119"/>
      <c r="D340" s="36"/>
      <c r="E340" s="42"/>
      <c r="F340" s="43"/>
      <c r="G340" s="98"/>
      <c r="H340" s="43"/>
      <c r="I340" s="43"/>
      <c r="J340" s="34">
        <f t="shared" si="121"/>
        <v>0</v>
      </c>
      <c r="K340" s="55"/>
      <c r="L340" s="43"/>
      <c r="M340" s="34">
        <f t="shared" si="117"/>
        <v>0</v>
      </c>
      <c r="N340" s="55"/>
      <c r="O340" s="43"/>
      <c r="P340" s="33">
        <f t="shared" si="111"/>
        <v>0</v>
      </c>
      <c r="Q340" s="64">
        <f t="shared" si="112"/>
        <v>0</v>
      </c>
      <c r="R340" s="88"/>
    </row>
    <row r="341" spans="1:18" hidden="1" x14ac:dyDescent="0.3">
      <c r="A341" s="128"/>
      <c r="B341" s="129" t="s">
        <v>239</v>
      </c>
      <c r="C341" s="119" t="s">
        <v>240</v>
      </c>
      <c r="D341" s="36"/>
      <c r="E341" s="37">
        <v>0</v>
      </c>
      <c r="F341" s="38">
        <v>0</v>
      </c>
      <c r="G341" s="97">
        <v>0</v>
      </c>
      <c r="H341" s="38">
        <v>0</v>
      </c>
      <c r="I341" s="38">
        <v>0</v>
      </c>
      <c r="J341" s="40">
        <f t="shared" si="121"/>
        <v>0</v>
      </c>
      <c r="K341" s="44">
        <v>0</v>
      </c>
      <c r="L341" s="38">
        <v>0</v>
      </c>
      <c r="M341" s="40">
        <f t="shared" si="117"/>
        <v>0</v>
      </c>
      <c r="N341" s="44">
        <v>0</v>
      </c>
      <c r="O341" s="38">
        <v>0</v>
      </c>
      <c r="P341" s="39">
        <f t="shared" si="111"/>
        <v>0</v>
      </c>
      <c r="Q341" s="65">
        <f t="shared" si="112"/>
        <v>0</v>
      </c>
      <c r="R341" s="88"/>
    </row>
    <row r="342" spans="1:18" hidden="1" x14ac:dyDescent="0.3">
      <c r="A342" s="128"/>
      <c r="B342" s="129"/>
      <c r="C342" s="119"/>
      <c r="D342" s="36"/>
      <c r="E342" s="42"/>
      <c r="F342" s="43"/>
      <c r="G342" s="98"/>
      <c r="H342" s="43"/>
      <c r="I342" s="43"/>
      <c r="J342" s="34">
        <f t="shared" si="121"/>
        <v>0</v>
      </c>
      <c r="K342" s="55"/>
      <c r="L342" s="43"/>
      <c r="M342" s="34">
        <f t="shared" si="117"/>
        <v>0</v>
      </c>
      <c r="N342" s="55"/>
      <c r="O342" s="43"/>
      <c r="P342" s="33">
        <f t="shared" si="111"/>
        <v>0</v>
      </c>
      <c r="Q342" s="64">
        <f t="shared" si="112"/>
        <v>0</v>
      </c>
      <c r="R342" s="88"/>
    </row>
    <row r="343" spans="1:18" x14ac:dyDescent="0.3">
      <c r="A343" s="128"/>
      <c r="B343" s="129" t="s">
        <v>241</v>
      </c>
      <c r="C343" s="119" t="s">
        <v>242</v>
      </c>
      <c r="D343" s="36"/>
      <c r="E343" s="37">
        <v>0</v>
      </c>
      <c r="F343" s="38">
        <v>0</v>
      </c>
      <c r="G343" s="97">
        <v>1200</v>
      </c>
      <c r="H343" s="38">
        <v>0</v>
      </c>
      <c r="I343" s="38">
        <v>0</v>
      </c>
      <c r="J343" s="40">
        <f t="shared" si="121"/>
        <v>1200</v>
      </c>
      <c r="K343" s="44">
        <v>0</v>
      </c>
      <c r="L343" s="38">
        <v>0</v>
      </c>
      <c r="M343" s="40">
        <f t="shared" si="117"/>
        <v>0</v>
      </c>
      <c r="N343" s="44">
        <v>0</v>
      </c>
      <c r="O343" s="38">
        <v>0</v>
      </c>
      <c r="P343" s="39">
        <f t="shared" si="111"/>
        <v>0</v>
      </c>
      <c r="Q343" s="65">
        <f t="shared" si="112"/>
        <v>1200</v>
      </c>
      <c r="R343" s="88"/>
    </row>
    <row r="344" spans="1:18" x14ac:dyDescent="0.3">
      <c r="A344" s="128"/>
      <c r="B344" s="129"/>
      <c r="C344" s="119"/>
      <c r="D344" s="36"/>
      <c r="E344" s="42"/>
      <c r="F344" s="43"/>
      <c r="G344" s="43"/>
      <c r="H344" s="43"/>
      <c r="I344" s="43"/>
      <c r="J344" s="34">
        <f t="shared" si="121"/>
        <v>0</v>
      </c>
      <c r="K344" s="55"/>
      <c r="L344" s="43"/>
      <c r="M344" s="34">
        <f t="shared" si="117"/>
        <v>0</v>
      </c>
      <c r="N344" s="55"/>
      <c r="O344" s="43"/>
      <c r="P344" s="33">
        <f t="shared" si="111"/>
        <v>0</v>
      </c>
      <c r="Q344" s="64">
        <f t="shared" si="112"/>
        <v>0</v>
      </c>
      <c r="R344" s="88"/>
    </row>
    <row r="345" spans="1:18" x14ac:dyDescent="0.3">
      <c r="A345" s="128" t="s">
        <v>198</v>
      </c>
      <c r="B345" s="129"/>
      <c r="C345" s="119" t="s">
        <v>243</v>
      </c>
      <c r="D345" s="36"/>
      <c r="E345" s="37">
        <v>0</v>
      </c>
      <c r="F345" s="38">
        <v>0</v>
      </c>
      <c r="G345" s="38">
        <v>0</v>
      </c>
      <c r="H345" s="38">
        <v>10152</v>
      </c>
      <c r="I345" s="38">
        <v>0</v>
      </c>
      <c r="J345" s="40">
        <f t="shared" si="121"/>
        <v>10152</v>
      </c>
      <c r="K345" s="44">
        <v>0</v>
      </c>
      <c r="L345" s="38">
        <v>0</v>
      </c>
      <c r="M345" s="40">
        <f t="shared" si="117"/>
        <v>0</v>
      </c>
      <c r="N345" s="44">
        <v>0</v>
      </c>
      <c r="O345" s="38">
        <v>0</v>
      </c>
      <c r="P345" s="39">
        <f t="shared" si="111"/>
        <v>0</v>
      </c>
      <c r="Q345" s="65">
        <f t="shared" si="112"/>
        <v>10152</v>
      </c>
      <c r="R345" s="88"/>
    </row>
    <row r="346" spans="1:18" x14ac:dyDescent="0.3">
      <c r="A346" s="128"/>
      <c r="B346" s="129"/>
      <c r="C346" s="119"/>
      <c r="D346" s="36"/>
      <c r="E346" s="42"/>
      <c r="F346" s="43"/>
      <c r="G346" s="43"/>
      <c r="H346" s="43"/>
      <c r="I346" s="43"/>
      <c r="J346" s="34">
        <f t="shared" si="121"/>
        <v>0</v>
      </c>
      <c r="K346" s="55"/>
      <c r="L346" s="43"/>
      <c r="M346" s="34">
        <f t="shared" si="117"/>
        <v>0</v>
      </c>
      <c r="N346" s="55"/>
      <c r="O346" s="43"/>
      <c r="P346" s="33">
        <f t="shared" si="111"/>
        <v>0</v>
      </c>
      <c r="Q346" s="64">
        <f t="shared" si="112"/>
        <v>0</v>
      </c>
      <c r="R346" s="88"/>
    </row>
    <row r="347" spans="1:18" x14ac:dyDescent="0.3">
      <c r="A347" s="128" t="s">
        <v>198</v>
      </c>
      <c r="B347" s="129"/>
      <c r="C347" s="119" t="s">
        <v>268</v>
      </c>
      <c r="D347" s="36"/>
      <c r="E347" s="37">
        <v>0</v>
      </c>
      <c r="F347" s="38">
        <v>0</v>
      </c>
      <c r="G347" s="38">
        <v>0</v>
      </c>
      <c r="H347" s="38">
        <v>989</v>
      </c>
      <c r="I347" s="38">
        <v>0</v>
      </c>
      <c r="J347" s="40">
        <f t="shared" si="121"/>
        <v>989</v>
      </c>
      <c r="K347" s="44">
        <v>0</v>
      </c>
      <c r="L347" s="38">
        <v>0</v>
      </c>
      <c r="M347" s="40">
        <f t="shared" si="117"/>
        <v>0</v>
      </c>
      <c r="N347" s="44">
        <v>0</v>
      </c>
      <c r="O347" s="38">
        <v>0</v>
      </c>
      <c r="P347" s="39">
        <f t="shared" si="111"/>
        <v>0</v>
      </c>
      <c r="Q347" s="65">
        <f t="shared" si="112"/>
        <v>989</v>
      </c>
      <c r="R347" s="88"/>
    </row>
    <row r="348" spans="1:18" x14ac:dyDescent="0.3">
      <c r="A348" s="128"/>
      <c r="B348" s="129"/>
      <c r="C348" s="119"/>
      <c r="D348" s="36"/>
      <c r="E348" s="42"/>
      <c r="F348" s="43"/>
      <c r="G348" s="43"/>
      <c r="H348" s="43"/>
      <c r="I348" s="43"/>
      <c r="J348" s="34">
        <f t="shared" si="121"/>
        <v>0</v>
      </c>
      <c r="K348" s="55"/>
      <c r="L348" s="43"/>
      <c r="M348" s="34">
        <f t="shared" si="117"/>
        <v>0</v>
      </c>
      <c r="N348" s="55"/>
      <c r="O348" s="43"/>
      <c r="P348" s="33">
        <f t="shared" si="111"/>
        <v>0</v>
      </c>
      <c r="Q348" s="64">
        <f t="shared" si="112"/>
        <v>0</v>
      </c>
      <c r="R348" s="88"/>
    </row>
    <row r="349" spans="1:18" hidden="1" x14ac:dyDescent="0.3">
      <c r="A349" s="128" t="s">
        <v>198</v>
      </c>
      <c r="B349" s="129"/>
      <c r="C349" s="119" t="s">
        <v>197</v>
      </c>
      <c r="D349" s="36" t="s">
        <v>112</v>
      </c>
      <c r="E349" s="37">
        <v>0</v>
      </c>
      <c r="F349" s="38">
        <v>0</v>
      </c>
      <c r="G349" s="38">
        <v>0</v>
      </c>
      <c r="H349" s="38">
        <v>0</v>
      </c>
      <c r="I349" s="38">
        <v>0</v>
      </c>
      <c r="J349" s="40">
        <f t="shared" ref="J349" si="126">SUM(E349:I349)</f>
        <v>0</v>
      </c>
      <c r="K349" s="44">
        <v>0</v>
      </c>
      <c r="L349" s="38">
        <v>0</v>
      </c>
      <c r="M349" s="40">
        <f t="shared" ref="M349" si="127">SUM(K349:L349)</f>
        <v>0</v>
      </c>
      <c r="N349" s="44">
        <v>0</v>
      </c>
      <c r="O349" s="38">
        <v>0</v>
      </c>
      <c r="P349" s="39">
        <f t="shared" ref="P349" si="128">SUM(N349:O349)</f>
        <v>0</v>
      </c>
      <c r="Q349" s="65">
        <f t="shared" si="112"/>
        <v>0</v>
      </c>
      <c r="R349" s="88"/>
    </row>
    <row r="350" spans="1:18" ht="14.4" hidden="1" thickBot="1" x14ac:dyDescent="0.35">
      <c r="A350" s="133"/>
      <c r="B350" s="134"/>
      <c r="C350" s="135"/>
      <c r="D350" s="66"/>
      <c r="E350" s="51"/>
      <c r="F350" s="45"/>
      <c r="G350" s="45"/>
      <c r="H350" s="45"/>
      <c r="I350" s="45"/>
      <c r="J350" s="24">
        <f>SUM(E350:I350)</f>
        <v>0</v>
      </c>
      <c r="K350" s="56"/>
      <c r="L350" s="45"/>
      <c r="M350" s="24">
        <f>SUM(K350:L350)</f>
        <v>0</v>
      </c>
      <c r="N350" s="56"/>
      <c r="O350" s="45"/>
      <c r="P350" s="23">
        <f>SUM(N350:O350)</f>
        <v>0</v>
      </c>
      <c r="Q350" s="62">
        <f t="shared" si="112"/>
        <v>0</v>
      </c>
      <c r="R350" s="88"/>
    </row>
  </sheetData>
  <mergeCells count="555"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D289:D290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R280:R281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A268:B269"/>
    <mergeCell ref="D268:D269"/>
    <mergeCell ref="D270:D271"/>
    <mergeCell ref="R274:R275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68:C269"/>
    <mergeCell ref="A270:A271"/>
    <mergeCell ref="B270:B271"/>
    <mergeCell ref="C270:C271"/>
    <mergeCell ref="A272:A273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D243:D244"/>
    <mergeCell ref="R251:R252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C243:C244"/>
    <mergeCell ref="D228:D229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D189:D190"/>
    <mergeCell ref="R189:R190"/>
    <mergeCell ref="A191:A192"/>
    <mergeCell ref="B191:B192"/>
    <mergeCell ref="C191:C192"/>
    <mergeCell ref="D191:D192"/>
    <mergeCell ref="A194:B195"/>
    <mergeCell ref="D194:D195"/>
    <mergeCell ref="R206:R207"/>
    <mergeCell ref="C206:C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194:C195"/>
    <mergeCell ref="A196:A197"/>
    <mergeCell ref="R16:R17"/>
    <mergeCell ref="R49:R50"/>
    <mergeCell ref="R66:R67"/>
    <mergeCell ref="R78:R79"/>
    <mergeCell ref="R89:R90"/>
    <mergeCell ref="R118:R119"/>
    <mergeCell ref="R126:R127"/>
    <mergeCell ref="R150:R151"/>
    <mergeCell ref="R161:R162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C245:C246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C289:C290"/>
    <mergeCell ref="A289:B290"/>
    <mergeCell ref="A280:A281"/>
    <mergeCell ref="B280:B281"/>
    <mergeCell ref="C280:C281"/>
    <mergeCell ref="A243:B244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A236:A237"/>
    <mergeCell ref="B236:B237"/>
    <mergeCell ref="C236:C237"/>
    <mergeCell ref="A238:A239"/>
    <mergeCell ref="B238:B239"/>
    <mergeCell ref="C238:C239"/>
    <mergeCell ref="A240:A241"/>
    <mergeCell ref="B240:B241"/>
    <mergeCell ref="C240:C241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B196:B197"/>
    <mergeCell ref="C196:C197"/>
    <mergeCell ref="A189:A190"/>
    <mergeCell ref="B189:B190"/>
    <mergeCell ref="C189:C190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D8:D9"/>
    <mergeCell ref="D36:D37"/>
    <mergeCell ref="D116:D117"/>
    <mergeCell ref="D22:D23"/>
    <mergeCell ref="D39:D40"/>
    <mergeCell ref="D28:D29"/>
    <mergeCell ref="C218:C219"/>
    <mergeCell ref="A8:A9"/>
    <mergeCell ref="B8:B9"/>
    <mergeCell ref="C8:C9"/>
    <mergeCell ref="A10:A11"/>
    <mergeCell ref="A12:A13"/>
    <mergeCell ref="B12:B13"/>
    <mergeCell ref="C12:C13"/>
    <mergeCell ref="A14:A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0"/>
  <sheetViews>
    <sheetView workbookViewId="0">
      <pane ySplit="5" topLeftCell="A84" activePane="bottomLeft" state="frozen"/>
      <selection pane="bottomLeft" sqref="A1:XFD1048576"/>
    </sheetView>
  </sheetViews>
  <sheetFormatPr defaultColWidth="9.109375" defaultRowHeight="13.8" x14ac:dyDescent="0.3"/>
  <cols>
    <col min="1" max="1" width="5.6640625" style="46" customWidth="1"/>
    <col min="2" max="2" width="6.109375" style="46" customWidth="1"/>
    <col min="3" max="3" width="30.109375" style="47" customWidth="1"/>
    <col min="4" max="4" width="7.88671875" style="9" customWidth="1"/>
    <col min="5" max="6" width="10.6640625" style="9" customWidth="1"/>
    <col min="7" max="7" width="12.44140625" style="9" customWidth="1"/>
    <col min="8" max="8" width="11" style="9" customWidth="1"/>
    <col min="9" max="9" width="9.6640625" style="9" customWidth="1"/>
    <col min="10" max="10" width="12.5546875" style="9" customWidth="1"/>
    <col min="11" max="11" width="11.6640625" style="9" customWidth="1"/>
    <col min="12" max="12" width="5.44140625" style="9" customWidth="1"/>
    <col min="13" max="13" width="11.5546875" style="9" customWidth="1"/>
    <col min="14" max="14" width="5.109375" style="9" customWidth="1"/>
    <col min="15" max="15" width="11.5546875" style="9" customWidth="1"/>
    <col min="16" max="16" width="11.44140625" style="9" customWidth="1"/>
    <col min="17" max="17" width="12.33203125" style="9" customWidth="1"/>
    <col min="18" max="18" width="6.33203125" style="89" customWidth="1"/>
    <col min="19" max="19" width="9.88671875" style="9" bestFit="1" customWidth="1"/>
    <col min="20" max="20" width="10" style="9" bestFit="1" customWidth="1"/>
    <col min="21" max="16384" width="9.109375" style="9"/>
  </cols>
  <sheetData>
    <row r="1" spans="1:20" s="1" customFormat="1" ht="15.6" x14ac:dyDescent="0.3">
      <c r="A1" s="149" t="s">
        <v>302</v>
      </c>
      <c r="B1" s="149"/>
      <c r="C1" s="149"/>
      <c r="D1" s="150"/>
      <c r="E1" s="153" t="s">
        <v>0</v>
      </c>
      <c r="F1" s="154"/>
      <c r="G1" s="154"/>
      <c r="H1" s="154"/>
      <c r="I1" s="154"/>
      <c r="J1" s="154"/>
      <c r="K1" s="154" t="s">
        <v>1</v>
      </c>
      <c r="L1" s="154"/>
      <c r="M1" s="154"/>
      <c r="N1" s="154" t="s">
        <v>2</v>
      </c>
      <c r="O1" s="154"/>
      <c r="P1" s="154"/>
      <c r="Q1" s="139" t="s">
        <v>3</v>
      </c>
      <c r="R1" s="106"/>
    </row>
    <row r="2" spans="1:20" s="1" customFormat="1" ht="14.4" x14ac:dyDescent="0.3">
      <c r="A2" s="149"/>
      <c r="B2" s="149"/>
      <c r="C2" s="149"/>
      <c r="D2" s="150"/>
      <c r="E2" s="141">
        <v>610</v>
      </c>
      <c r="F2" s="143">
        <v>620</v>
      </c>
      <c r="G2" s="143">
        <v>630</v>
      </c>
      <c r="H2" s="143">
        <v>640</v>
      </c>
      <c r="I2" s="143">
        <v>650</v>
      </c>
      <c r="J2" s="143" t="s">
        <v>4</v>
      </c>
      <c r="K2" s="143">
        <v>710</v>
      </c>
      <c r="L2" s="143">
        <v>720</v>
      </c>
      <c r="M2" s="143" t="s">
        <v>4</v>
      </c>
      <c r="N2" s="143">
        <v>810</v>
      </c>
      <c r="O2" s="143">
        <v>820</v>
      </c>
      <c r="P2" s="143" t="s">
        <v>4</v>
      </c>
      <c r="Q2" s="140"/>
      <c r="R2" s="106"/>
    </row>
    <row r="3" spans="1:20" s="1" customFormat="1" ht="15" thickBot="1" x14ac:dyDescent="0.35">
      <c r="A3" s="151"/>
      <c r="B3" s="151"/>
      <c r="C3" s="151"/>
      <c r="D3" s="152"/>
      <c r="E3" s="142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2" t="s">
        <v>5</v>
      </c>
      <c r="R3" s="106"/>
    </row>
    <row r="4" spans="1:20" ht="14.4" x14ac:dyDescent="0.3">
      <c r="A4" s="145" t="s">
        <v>303</v>
      </c>
      <c r="B4" s="146"/>
      <c r="C4" s="124" t="s">
        <v>6</v>
      </c>
      <c r="D4" s="3" t="s">
        <v>7</v>
      </c>
      <c r="E4" s="4">
        <f t="shared" ref="E4:I5" si="0">E6+E39+E58+E85+E96+E109+E116+E135+E148+E159+E194+E243+E268+E289</f>
        <v>941725</v>
      </c>
      <c r="F4" s="5">
        <f t="shared" si="0"/>
        <v>340315</v>
      </c>
      <c r="G4" s="5">
        <f t="shared" si="0"/>
        <v>1289253</v>
      </c>
      <c r="H4" s="5">
        <f t="shared" si="0"/>
        <v>203706</v>
      </c>
      <c r="I4" s="5">
        <f t="shared" si="0"/>
        <v>21867</v>
      </c>
      <c r="J4" s="6">
        <f t="shared" ref="J4:J9" si="1">SUM(E4:I4)</f>
        <v>2796866</v>
      </c>
      <c r="K4" s="5">
        <f>K6+K39+K58+K85+K96+K109+K116+K135+K148+K159+K194+K243+K268+K289</f>
        <v>576847</v>
      </c>
      <c r="L4" s="5">
        <f>L6+L39+L58+L85+L96+L109+L116+L135+L148+L159+L194+L243+L268+L289</f>
        <v>0</v>
      </c>
      <c r="M4" s="5">
        <f>SUM(K4:L4)</f>
        <v>576847</v>
      </c>
      <c r="N4" s="5">
        <f>N6+N39+N58+N85+N96+N109+N116+N135+N148+N159+N194+N243+N268+N289</f>
        <v>0</v>
      </c>
      <c r="O4" s="7">
        <f>O6+O39+O58+O85+O96+O109+O116+O135+O148+O159+O194+O243+O268+O289</f>
        <v>176042</v>
      </c>
      <c r="P4" s="7">
        <f>SUM(N4:O4)</f>
        <v>176042</v>
      </c>
      <c r="Q4" s="8">
        <f>P4+M4+J4</f>
        <v>3549755</v>
      </c>
      <c r="R4" s="107"/>
      <c r="T4" s="10"/>
    </row>
    <row r="5" spans="1:20" ht="15" thickBot="1" x14ac:dyDescent="0.35">
      <c r="A5" s="147"/>
      <c r="B5" s="148"/>
      <c r="C5" s="125"/>
      <c r="D5" s="11" t="s">
        <v>5</v>
      </c>
      <c r="E5" s="12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1"/>
        <v>0</v>
      </c>
      <c r="K5" s="13">
        <f>K7+K40+K59+K86+K97+K110+K117+K136+K149+K160+K195+K244+K269+K290</f>
        <v>0</v>
      </c>
      <c r="L5" s="13">
        <f>L7+L40+L59+L86+L97+L110+L117+L136+L149+L160+L195+L244+L269+L290</f>
        <v>0</v>
      </c>
      <c r="M5" s="13">
        <f>SUM(K5:L5)</f>
        <v>0</v>
      </c>
      <c r="N5" s="13">
        <f>N7+N40+N59+N86+N97+N110+N117+N136+N149+N160+N195+N244+N269+N290</f>
        <v>0</v>
      </c>
      <c r="O5" s="13">
        <f>O7+O40+O59+O86+O97+O110+O117+O136+O149+O160+O195+O244+O269+O290</f>
        <v>0</v>
      </c>
      <c r="P5" s="14">
        <f>SUM(N5:O5)</f>
        <v>0</v>
      </c>
      <c r="Q5" s="15">
        <f>P5+M5+J5</f>
        <v>0</v>
      </c>
      <c r="R5" s="107"/>
    </row>
    <row r="6" spans="1:20" x14ac:dyDescent="0.3">
      <c r="A6" s="120" t="s">
        <v>8</v>
      </c>
      <c r="B6" s="121"/>
      <c r="C6" s="124" t="s">
        <v>9</v>
      </c>
      <c r="D6" s="126"/>
      <c r="E6" s="16">
        <f t="shared" ref="E6:I7" si="2">E8+E14+E16+E18+E20+E22+E34+E36</f>
        <v>29697</v>
      </c>
      <c r="F6" s="17">
        <f t="shared" si="2"/>
        <v>14176</v>
      </c>
      <c r="G6" s="17">
        <f t="shared" si="2"/>
        <v>83166</v>
      </c>
      <c r="H6" s="17">
        <f t="shared" si="2"/>
        <v>109</v>
      </c>
      <c r="I6" s="17">
        <f t="shared" si="2"/>
        <v>0</v>
      </c>
      <c r="J6" s="18">
        <f t="shared" si="1"/>
        <v>127148</v>
      </c>
      <c r="K6" s="16">
        <f>K8+K14+K16+K18+K20+K22+K34+K36</f>
        <v>5000</v>
      </c>
      <c r="L6" s="17">
        <f>L8+L14+L16+L18+L20+L22+L34+L36</f>
        <v>0</v>
      </c>
      <c r="M6" s="18">
        <f t="shared" ref="M6:M37" si="3">SUM(K6:L6)</f>
        <v>5000</v>
      </c>
      <c r="N6" s="16">
        <f>N8+N14+N16+N18+N20+N22+N34+N36</f>
        <v>0</v>
      </c>
      <c r="O6" s="17">
        <f>O8+O14+O16+O18+O20+O22+O34+O36</f>
        <v>0</v>
      </c>
      <c r="P6" s="19">
        <f>SUM(N6:O6)</f>
        <v>0</v>
      </c>
      <c r="Q6" s="20">
        <f>P6+M6+J6</f>
        <v>132148</v>
      </c>
      <c r="R6" s="88"/>
    </row>
    <row r="7" spans="1:20" ht="14.4" thickBot="1" x14ac:dyDescent="0.35">
      <c r="A7" s="122"/>
      <c r="B7" s="123"/>
      <c r="C7" s="125"/>
      <c r="D7" s="127"/>
      <c r="E7" s="21">
        <f t="shared" si="2"/>
        <v>0</v>
      </c>
      <c r="F7" s="22">
        <f t="shared" si="2"/>
        <v>0</v>
      </c>
      <c r="G7" s="22">
        <f t="shared" si="2"/>
        <v>0</v>
      </c>
      <c r="H7" s="22">
        <f t="shared" si="2"/>
        <v>0</v>
      </c>
      <c r="I7" s="22">
        <f t="shared" si="2"/>
        <v>0</v>
      </c>
      <c r="J7" s="23">
        <f t="shared" si="1"/>
        <v>0</v>
      </c>
      <c r="K7" s="21">
        <f>K9+K15+K17+K19+K21+K23+K35+K37</f>
        <v>0</v>
      </c>
      <c r="L7" s="22">
        <f>L9+L15+L17+L19+L21+L23+L35+L37</f>
        <v>0</v>
      </c>
      <c r="M7" s="23">
        <f t="shared" si="3"/>
        <v>0</v>
      </c>
      <c r="N7" s="21">
        <f>N9+N15+N17+N19+N21+N23+N35+N37</f>
        <v>0</v>
      </c>
      <c r="O7" s="22">
        <f>O9+O15+O17+O19+O21+O23+O35+O37</f>
        <v>0</v>
      </c>
      <c r="P7" s="24">
        <f>SUM(N7:O7)</f>
        <v>0</v>
      </c>
      <c r="Q7" s="25">
        <f>P7+M7+J7</f>
        <v>0</v>
      </c>
      <c r="R7" s="88"/>
    </row>
    <row r="8" spans="1:20" x14ac:dyDescent="0.3">
      <c r="A8" s="136" t="s">
        <v>10</v>
      </c>
      <c r="B8" s="137"/>
      <c r="C8" s="138" t="s">
        <v>11</v>
      </c>
      <c r="D8" s="126"/>
      <c r="E8" s="16">
        <f>E10+E12</f>
        <v>29697</v>
      </c>
      <c r="F8" s="17">
        <f>F10+F12</f>
        <v>14176</v>
      </c>
      <c r="G8" s="17">
        <f t="shared" ref="G8:I9" si="4">G10+G12</f>
        <v>17550</v>
      </c>
      <c r="H8" s="17">
        <f t="shared" si="4"/>
        <v>109</v>
      </c>
      <c r="I8" s="17">
        <f t="shared" si="4"/>
        <v>0</v>
      </c>
      <c r="J8" s="18">
        <f t="shared" si="1"/>
        <v>61532</v>
      </c>
      <c r="K8" s="16">
        <f>K10+K12</f>
        <v>0</v>
      </c>
      <c r="L8" s="17">
        <f>L10+L12</f>
        <v>0</v>
      </c>
      <c r="M8" s="18">
        <f t="shared" si="3"/>
        <v>0</v>
      </c>
      <c r="N8" s="16">
        <f>N10+N12</f>
        <v>0</v>
      </c>
      <c r="O8" s="17">
        <f>O10+O12</f>
        <v>0</v>
      </c>
      <c r="P8" s="19">
        <f t="shared" ref="P8:P35" si="5">SUM(N8:O8)</f>
        <v>0</v>
      </c>
      <c r="Q8" s="20">
        <f t="shared" ref="Q8:Q37" si="6">P8+M8+J8</f>
        <v>61532</v>
      </c>
      <c r="R8" s="88"/>
    </row>
    <row r="9" spans="1:20" x14ac:dyDescent="0.3">
      <c r="A9" s="128"/>
      <c r="B9" s="129"/>
      <c r="C9" s="119"/>
      <c r="D9" s="130"/>
      <c r="E9" s="31">
        <f>E11+E13</f>
        <v>0</v>
      </c>
      <c r="F9" s="32">
        <f>F11+F13</f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3">
        <f t="shared" si="1"/>
        <v>0</v>
      </c>
      <c r="K9" s="31">
        <f>K11+K13</f>
        <v>0</v>
      </c>
      <c r="L9" s="32">
        <f>L11+L13</f>
        <v>0</v>
      </c>
      <c r="M9" s="33">
        <f t="shared" si="3"/>
        <v>0</v>
      </c>
      <c r="N9" s="31">
        <f>N11+N13</f>
        <v>0</v>
      </c>
      <c r="O9" s="32">
        <f>O11+O13</f>
        <v>0</v>
      </c>
      <c r="P9" s="34">
        <f t="shared" si="5"/>
        <v>0</v>
      </c>
      <c r="Q9" s="35">
        <f t="shared" si="6"/>
        <v>0</v>
      </c>
      <c r="R9" s="88"/>
    </row>
    <row r="10" spans="1:20" x14ac:dyDescent="0.3">
      <c r="A10" s="128"/>
      <c r="B10" s="129" t="s">
        <v>12</v>
      </c>
      <c r="C10" s="119" t="s">
        <v>244</v>
      </c>
      <c r="D10" s="36" t="s">
        <v>13</v>
      </c>
      <c r="E10" s="37">
        <v>29697</v>
      </c>
      <c r="F10" s="38">
        <v>10381</v>
      </c>
      <c r="G10" s="38">
        <v>5850</v>
      </c>
      <c r="H10" s="38">
        <v>109</v>
      </c>
      <c r="I10" s="38">
        <v>0</v>
      </c>
      <c r="J10" s="39">
        <f t="shared" ref="J10:J37" si="7">SUM(E10:I10)</f>
        <v>46037</v>
      </c>
      <c r="K10" s="37">
        <v>0</v>
      </c>
      <c r="L10" s="38">
        <v>0</v>
      </c>
      <c r="M10" s="39">
        <f t="shared" si="3"/>
        <v>0</v>
      </c>
      <c r="N10" s="37">
        <v>0</v>
      </c>
      <c r="O10" s="38">
        <v>0</v>
      </c>
      <c r="P10" s="40">
        <f t="shared" si="5"/>
        <v>0</v>
      </c>
      <c r="Q10" s="41">
        <f t="shared" si="6"/>
        <v>46037</v>
      </c>
      <c r="R10" s="88"/>
    </row>
    <row r="11" spans="1:20" x14ac:dyDescent="0.3">
      <c r="A11" s="128"/>
      <c r="B11" s="129"/>
      <c r="C11" s="119"/>
      <c r="D11" s="36"/>
      <c r="E11" s="42"/>
      <c r="F11" s="43"/>
      <c r="G11" s="43"/>
      <c r="H11" s="43"/>
      <c r="I11" s="43"/>
      <c r="J11" s="33">
        <f t="shared" si="7"/>
        <v>0</v>
      </c>
      <c r="K11" s="42"/>
      <c r="L11" s="43"/>
      <c r="M11" s="33">
        <f t="shared" si="3"/>
        <v>0</v>
      </c>
      <c r="N11" s="42"/>
      <c r="O11" s="43"/>
      <c r="P11" s="34">
        <f t="shared" si="5"/>
        <v>0</v>
      </c>
      <c r="Q11" s="35">
        <f t="shared" si="6"/>
        <v>0</v>
      </c>
      <c r="R11" s="88"/>
    </row>
    <row r="12" spans="1:20" x14ac:dyDescent="0.3">
      <c r="A12" s="128"/>
      <c r="B12" s="129" t="s">
        <v>14</v>
      </c>
      <c r="C12" s="119" t="s">
        <v>15</v>
      </c>
      <c r="D12" s="36" t="s">
        <v>13</v>
      </c>
      <c r="E12" s="37">
        <v>0</v>
      </c>
      <c r="F12" s="38">
        <v>3795</v>
      </c>
      <c r="G12" s="38">
        <v>11700</v>
      </c>
      <c r="H12" s="38">
        <v>0</v>
      </c>
      <c r="I12" s="38">
        <v>0</v>
      </c>
      <c r="J12" s="39">
        <f t="shared" si="7"/>
        <v>15495</v>
      </c>
      <c r="K12" s="37">
        <v>0</v>
      </c>
      <c r="L12" s="38">
        <v>0</v>
      </c>
      <c r="M12" s="39">
        <f t="shared" si="3"/>
        <v>0</v>
      </c>
      <c r="N12" s="37">
        <v>0</v>
      </c>
      <c r="O12" s="38">
        <v>0</v>
      </c>
      <c r="P12" s="40">
        <f t="shared" si="5"/>
        <v>0</v>
      </c>
      <c r="Q12" s="41">
        <f t="shared" si="6"/>
        <v>15495</v>
      </c>
      <c r="R12" s="88"/>
    </row>
    <row r="13" spans="1:20" x14ac:dyDescent="0.3">
      <c r="A13" s="128"/>
      <c r="B13" s="129"/>
      <c r="C13" s="119"/>
      <c r="D13" s="36"/>
      <c r="E13" s="42"/>
      <c r="F13" s="43"/>
      <c r="G13" s="43"/>
      <c r="H13" s="43"/>
      <c r="I13" s="43"/>
      <c r="J13" s="33">
        <f t="shared" si="7"/>
        <v>0</v>
      </c>
      <c r="K13" s="42"/>
      <c r="L13" s="43"/>
      <c r="M13" s="33">
        <f t="shared" si="3"/>
        <v>0</v>
      </c>
      <c r="N13" s="42"/>
      <c r="O13" s="43"/>
      <c r="P13" s="34">
        <f t="shared" si="5"/>
        <v>0</v>
      </c>
      <c r="Q13" s="35">
        <f t="shared" si="6"/>
        <v>0</v>
      </c>
      <c r="R13" s="88"/>
    </row>
    <row r="14" spans="1:20" x14ac:dyDescent="0.3">
      <c r="A14" s="128" t="s">
        <v>16</v>
      </c>
      <c r="B14" s="129"/>
      <c r="C14" s="119" t="s">
        <v>17</v>
      </c>
      <c r="D14" s="36" t="s">
        <v>18</v>
      </c>
      <c r="E14" s="37">
        <v>0</v>
      </c>
      <c r="F14" s="38">
        <v>0</v>
      </c>
      <c r="G14" s="38">
        <v>2700</v>
      </c>
      <c r="H14" s="38">
        <v>0</v>
      </c>
      <c r="I14" s="38">
        <v>0</v>
      </c>
      <c r="J14" s="39">
        <f t="shared" si="7"/>
        <v>2700</v>
      </c>
      <c r="K14" s="37">
        <v>0</v>
      </c>
      <c r="L14" s="38">
        <v>0</v>
      </c>
      <c r="M14" s="39">
        <f t="shared" si="3"/>
        <v>0</v>
      </c>
      <c r="N14" s="37">
        <v>0</v>
      </c>
      <c r="O14" s="38">
        <v>0</v>
      </c>
      <c r="P14" s="40">
        <f t="shared" si="5"/>
        <v>0</v>
      </c>
      <c r="Q14" s="41">
        <f t="shared" si="6"/>
        <v>2700</v>
      </c>
      <c r="R14" s="88"/>
    </row>
    <row r="15" spans="1:20" x14ac:dyDescent="0.3">
      <c r="A15" s="128"/>
      <c r="B15" s="129"/>
      <c r="C15" s="119"/>
      <c r="D15" s="36"/>
      <c r="E15" s="42"/>
      <c r="F15" s="43"/>
      <c r="G15" s="43"/>
      <c r="H15" s="43"/>
      <c r="I15" s="43"/>
      <c r="J15" s="33">
        <f t="shared" si="7"/>
        <v>0</v>
      </c>
      <c r="K15" s="42"/>
      <c r="L15" s="43"/>
      <c r="M15" s="33">
        <f t="shared" si="3"/>
        <v>0</v>
      </c>
      <c r="N15" s="42"/>
      <c r="O15" s="43"/>
      <c r="P15" s="34">
        <f t="shared" si="5"/>
        <v>0</v>
      </c>
      <c r="Q15" s="35">
        <f t="shared" si="6"/>
        <v>0</v>
      </c>
      <c r="R15" s="88"/>
    </row>
    <row r="16" spans="1:20" x14ac:dyDescent="0.3">
      <c r="A16" s="128" t="s">
        <v>19</v>
      </c>
      <c r="B16" s="129"/>
      <c r="C16" s="119" t="s">
        <v>20</v>
      </c>
      <c r="D16" s="36" t="s">
        <v>21</v>
      </c>
      <c r="E16" s="37">
        <v>0</v>
      </c>
      <c r="F16" s="38">
        <v>0</v>
      </c>
      <c r="G16" s="38">
        <v>12020</v>
      </c>
      <c r="H16" s="38">
        <v>0</v>
      </c>
      <c r="I16" s="38">
        <v>0</v>
      </c>
      <c r="J16" s="39">
        <f t="shared" si="7"/>
        <v>12020</v>
      </c>
      <c r="K16" s="37">
        <v>0</v>
      </c>
      <c r="L16" s="38">
        <v>0</v>
      </c>
      <c r="M16" s="39">
        <f t="shared" si="3"/>
        <v>0</v>
      </c>
      <c r="N16" s="37">
        <v>0</v>
      </c>
      <c r="O16" s="38">
        <v>0</v>
      </c>
      <c r="P16" s="40">
        <f t="shared" si="5"/>
        <v>0</v>
      </c>
      <c r="Q16" s="41">
        <f t="shared" si="6"/>
        <v>12020</v>
      </c>
      <c r="R16" s="128" t="s">
        <v>19</v>
      </c>
      <c r="S16" s="104">
        <f>Q16+Q18</f>
        <v>13020</v>
      </c>
    </row>
    <row r="17" spans="1:19" x14ac:dyDescent="0.3">
      <c r="A17" s="128"/>
      <c r="B17" s="129"/>
      <c r="C17" s="119"/>
      <c r="D17" s="36"/>
      <c r="E17" s="42"/>
      <c r="F17" s="43"/>
      <c r="G17" s="43"/>
      <c r="H17" s="43"/>
      <c r="I17" s="43"/>
      <c r="J17" s="33">
        <f t="shared" si="7"/>
        <v>0</v>
      </c>
      <c r="K17" s="42"/>
      <c r="L17" s="43"/>
      <c r="M17" s="33">
        <f t="shared" si="3"/>
        <v>0</v>
      </c>
      <c r="N17" s="42"/>
      <c r="O17" s="43"/>
      <c r="P17" s="34">
        <f t="shared" si="5"/>
        <v>0</v>
      </c>
      <c r="Q17" s="35">
        <f t="shared" si="6"/>
        <v>0</v>
      </c>
      <c r="R17" s="128"/>
      <c r="S17" s="105">
        <f>Q17+Q19</f>
        <v>0</v>
      </c>
    </row>
    <row r="18" spans="1:19" x14ac:dyDescent="0.3">
      <c r="A18" s="128" t="s">
        <v>19</v>
      </c>
      <c r="B18" s="129"/>
      <c r="C18" s="119" t="s">
        <v>22</v>
      </c>
      <c r="D18" s="36" t="s">
        <v>23</v>
      </c>
      <c r="E18" s="37">
        <v>0</v>
      </c>
      <c r="F18" s="38">
        <v>0</v>
      </c>
      <c r="G18" s="38">
        <v>1000</v>
      </c>
      <c r="H18" s="38">
        <v>0</v>
      </c>
      <c r="I18" s="38">
        <v>0</v>
      </c>
      <c r="J18" s="39">
        <f t="shared" si="7"/>
        <v>1000</v>
      </c>
      <c r="K18" s="37">
        <v>0</v>
      </c>
      <c r="L18" s="38">
        <v>0</v>
      </c>
      <c r="M18" s="39">
        <f t="shared" si="3"/>
        <v>0</v>
      </c>
      <c r="N18" s="37">
        <v>0</v>
      </c>
      <c r="O18" s="38">
        <v>0</v>
      </c>
      <c r="P18" s="40">
        <f t="shared" si="5"/>
        <v>0</v>
      </c>
      <c r="Q18" s="41">
        <f t="shared" si="6"/>
        <v>1000</v>
      </c>
      <c r="R18" s="88"/>
    </row>
    <row r="19" spans="1:19" x14ac:dyDescent="0.3">
      <c r="A19" s="128"/>
      <c r="B19" s="129"/>
      <c r="C19" s="119"/>
      <c r="D19" s="36"/>
      <c r="E19" s="42"/>
      <c r="F19" s="43"/>
      <c r="G19" s="43"/>
      <c r="H19" s="43"/>
      <c r="I19" s="43"/>
      <c r="J19" s="33">
        <f t="shared" si="7"/>
        <v>0</v>
      </c>
      <c r="K19" s="42"/>
      <c r="L19" s="43"/>
      <c r="M19" s="33">
        <f t="shared" si="3"/>
        <v>0</v>
      </c>
      <c r="N19" s="42"/>
      <c r="O19" s="43"/>
      <c r="P19" s="34">
        <f t="shared" si="5"/>
        <v>0</v>
      </c>
      <c r="Q19" s="35">
        <f t="shared" si="6"/>
        <v>0</v>
      </c>
      <c r="R19" s="88"/>
    </row>
    <row r="20" spans="1:19" x14ac:dyDescent="0.3">
      <c r="A20" s="128" t="s">
        <v>24</v>
      </c>
      <c r="B20" s="129"/>
      <c r="C20" s="119" t="s">
        <v>25</v>
      </c>
      <c r="D20" s="36" t="s">
        <v>26</v>
      </c>
      <c r="E20" s="37">
        <v>0</v>
      </c>
      <c r="F20" s="38">
        <v>0</v>
      </c>
      <c r="G20" s="38">
        <v>7500</v>
      </c>
      <c r="H20" s="38">
        <v>0</v>
      </c>
      <c r="I20" s="38">
        <v>0</v>
      </c>
      <c r="J20" s="39">
        <f t="shared" si="7"/>
        <v>7500</v>
      </c>
      <c r="K20" s="37">
        <v>5000</v>
      </c>
      <c r="L20" s="38">
        <v>0</v>
      </c>
      <c r="M20" s="39">
        <f t="shared" si="3"/>
        <v>5000</v>
      </c>
      <c r="N20" s="37">
        <v>0</v>
      </c>
      <c r="O20" s="38">
        <v>0</v>
      </c>
      <c r="P20" s="40">
        <f t="shared" si="5"/>
        <v>0</v>
      </c>
      <c r="Q20" s="41">
        <f t="shared" si="6"/>
        <v>12500</v>
      </c>
      <c r="R20" s="88"/>
    </row>
    <row r="21" spans="1:19" x14ac:dyDescent="0.3">
      <c r="A21" s="128"/>
      <c r="B21" s="129"/>
      <c r="C21" s="119"/>
      <c r="D21" s="36"/>
      <c r="E21" s="42"/>
      <c r="F21" s="43"/>
      <c r="G21" s="43"/>
      <c r="H21" s="43"/>
      <c r="I21" s="43"/>
      <c r="J21" s="33">
        <f t="shared" si="7"/>
        <v>0</v>
      </c>
      <c r="K21" s="42"/>
      <c r="L21" s="43"/>
      <c r="M21" s="33">
        <f t="shared" si="3"/>
        <v>0</v>
      </c>
      <c r="N21" s="42"/>
      <c r="O21" s="43"/>
      <c r="P21" s="34">
        <f t="shared" si="5"/>
        <v>0</v>
      </c>
      <c r="Q21" s="35">
        <f t="shared" si="6"/>
        <v>0</v>
      </c>
      <c r="R21" s="88"/>
    </row>
    <row r="22" spans="1:19" x14ac:dyDescent="0.3">
      <c r="A22" s="128" t="s">
        <v>27</v>
      </c>
      <c r="B22" s="129"/>
      <c r="C22" s="119" t="s">
        <v>28</v>
      </c>
      <c r="D22" s="130"/>
      <c r="E22" s="37">
        <f>E24+E26+E28+E30+E32</f>
        <v>0</v>
      </c>
      <c r="F22" s="38">
        <f>F24+F26+F28+F30+F32</f>
        <v>0</v>
      </c>
      <c r="G22" s="38">
        <f>G24+G26+G28+G30+G32</f>
        <v>39000</v>
      </c>
      <c r="H22" s="38">
        <f t="shared" ref="H22:P22" si="8">H24+H26+H28+H30+H32</f>
        <v>0</v>
      </c>
      <c r="I22" s="38">
        <f t="shared" si="8"/>
        <v>0</v>
      </c>
      <c r="J22" s="39">
        <f t="shared" si="8"/>
        <v>39000</v>
      </c>
      <c r="K22" s="37">
        <f t="shared" si="8"/>
        <v>0</v>
      </c>
      <c r="L22" s="38">
        <f t="shared" si="8"/>
        <v>0</v>
      </c>
      <c r="M22" s="39">
        <f t="shared" si="8"/>
        <v>0</v>
      </c>
      <c r="N22" s="37">
        <f t="shared" si="8"/>
        <v>0</v>
      </c>
      <c r="O22" s="38">
        <f t="shared" si="8"/>
        <v>0</v>
      </c>
      <c r="P22" s="40">
        <f t="shared" si="8"/>
        <v>0</v>
      </c>
      <c r="Q22" s="41">
        <f>Q24+Q26+Q28+Q30+Q32</f>
        <v>39000</v>
      </c>
      <c r="R22" s="88"/>
    </row>
    <row r="23" spans="1:19" x14ac:dyDescent="0.3">
      <c r="A23" s="128"/>
      <c r="B23" s="129"/>
      <c r="C23" s="119"/>
      <c r="D23" s="130"/>
      <c r="E23" s="31">
        <f t="shared" ref="E23:P23" si="9">E25+E29+E31+E33</f>
        <v>0</v>
      </c>
      <c r="F23" s="32">
        <f t="shared" si="9"/>
        <v>0</v>
      </c>
      <c r="G23" s="32">
        <f>G25+G27+G29+G31+G33</f>
        <v>0</v>
      </c>
      <c r="H23" s="32">
        <f t="shared" si="9"/>
        <v>0</v>
      </c>
      <c r="I23" s="32">
        <f t="shared" si="9"/>
        <v>0</v>
      </c>
      <c r="J23" s="33">
        <f>J25+J27+J29+J31+J33</f>
        <v>0</v>
      </c>
      <c r="K23" s="31">
        <f t="shared" si="9"/>
        <v>0</v>
      </c>
      <c r="L23" s="32">
        <f t="shared" si="9"/>
        <v>0</v>
      </c>
      <c r="M23" s="33">
        <f t="shared" si="9"/>
        <v>0</v>
      </c>
      <c r="N23" s="31">
        <f t="shared" si="9"/>
        <v>0</v>
      </c>
      <c r="O23" s="32">
        <f t="shared" si="9"/>
        <v>0</v>
      </c>
      <c r="P23" s="34">
        <f t="shared" si="9"/>
        <v>0</v>
      </c>
      <c r="Q23" s="35">
        <f>Q25+Q27+Q29+Q31+Q33</f>
        <v>0</v>
      </c>
      <c r="R23" s="88"/>
    </row>
    <row r="24" spans="1:19" ht="13.8" customHeight="1" x14ac:dyDescent="0.3">
      <c r="A24" s="128"/>
      <c r="B24" s="129" t="s">
        <v>29</v>
      </c>
      <c r="C24" s="113" t="s">
        <v>305</v>
      </c>
      <c r="D24" s="36" t="s">
        <v>30</v>
      </c>
      <c r="E24" s="37">
        <v>0</v>
      </c>
      <c r="F24" s="38">
        <v>0</v>
      </c>
      <c r="G24" s="38">
        <v>4000</v>
      </c>
      <c r="H24" s="38">
        <v>0</v>
      </c>
      <c r="I24" s="38">
        <v>0</v>
      </c>
      <c r="J24" s="39">
        <f t="shared" si="7"/>
        <v>4000</v>
      </c>
      <c r="K24" s="37">
        <v>0</v>
      </c>
      <c r="L24" s="38">
        <v>0</v>
      </c>
      <c r="M24" s="39">
        <f t="shared" si="3"/>
        <v>0</v>
      </c>
      <c r="N24" s="37">
        <v>0</v>
      </c>
      <c r="O24" s="38">
        <v>0</v>
      </c>
      <c r="P24" s="40">
        <f t="shared" si="5"/>
        <v>0</v>
      </c>
      <c r="Q24" s="41">
        <f t="shared" si="6"/>
        <v>4000</v>
      </c>
      <c r="R24" s="88"/>
    </row>
    <row r="25" spans="1:19" x14ac:dyDescent="0.3">
      <c r="A25" s="128"/>
      <c r="B25" s="129"/>
      <c r="C25" s="114"/>
      <c r="D25" s="36"/>
      <c r="E25" s="42"/>
      <c r="F25" s="43"/>
      <c r="G25" s="43"/>
      <c r="H25" s="43"/>
      <c r="I25" s="43"/>
      <c r="J25" s="33">
        <f t="shared" si="7"/>
        <v>0</v>
      </c>
      <c r="K25" s="42"/>
      <c r="L25" s="43"/>
      <c r="M25" s="33">
        <f t="shared" si="3"/>
        <v>0</v>
      </c>
      <c r="N25" s="42"/>
      <c r="O25" s="43"/>
      <c r="P25" s="34">
        <f t="shared" si="5"/>
        <v>0</v>
      </c>
      <c r="Q25" s="35">
        <f t="shared" si="6"/>
        <v>0</v>
      </c>
      <c r="R25" s="88"/>
    </row>
    <row r="26" spans="1:19" x14ac:dyDescent="0.3">
      <c r="A26" s="128"/>
      <c r="B26" s="129" t="s">
        <v>29</v>
      </c>
      <c r="C26" s="119" t="s">
        <v>31</v>
      </c>
      <c r="D26" s="36" t="s">
        <v>30</v>
      </c>
      <c r="E26" s="37">
        <v>0</v>
      </c>
      <c r="F26" s="38">
        <v>0</v>
      </c>
      <c r="G26" s="38">
        <v>2000</v>
      </c>
      <c r="H26" s="38">
        <v>0</v>
      </c>
      <c r="I26" s="38">
        <v>0</v>
      </c>
      <c r="J26" s="39">
        <f>SUM(E26:I26)</f>
        <v>2000</v>
      </c>
      <c r="K26" s="37">
        <v>0</v>
      </c>
      <c r="L26" s="38">
        <v>0</v>
      </c>
      <c r="M26" s="39">
        <f>SUM(K26:L26)</f>
        <v>0</v>
      </c>
      <c r="N26" s="37">
        <v>0</v>
      </c>
      <c r="O26" s="38">
        <v>0</v>
      </c>
      <c r="P26" s="40">
        <f>SUM(N26:O26)</f>
        <v>0</v>
      </c>
      <c r="Q26" s="41">
        <f t="shared" si="6"/>
        <v>2000</v>
      </c>
      <c r="R26" s="88"/>
    </row>
    <row r="27" spans="1:19" x14ac:dyDescent="0.3">
      <c r="A27" s="128"/>
      <c r="B27" s="129"/>
      <c r="C27" s="119"/>
      <c r="D27" s="36"/>
      <c r="E27" s="42"/>
      <c r="F27" s="43"/>
      <c r="G27" s="43"/>
      <c r="H27" s="43"/>
      <c r="I27" s="43"/>
      <c r="J27" s="33">
        <f>SUM(E27:I27)</f>
        <v>0</v>
      </c>
      <c r="K27" s="42"/>
      <c r="L27" s="43"/>
      <c r="M27" s="33">
        <f>SUM(K27:L27)</f>
        <v>0</v>
      </c>
      <c r="N27" s="42"/>
      <c r="O27" s="43"/>
      <c r="P27" s="34">
        <f>SUM(N27:O27)</f>
        <v>0</v>
      </c>
      <c r="Q27" s="35">
        <f t="shared" si="6"/>
        <v>0</v>
      </c>
      <c r="R27" s="88"/>
    </row>
    <row r="28" spans="1:19" x14ac:dyDescent="0.3">
      <c r="A28" s="128"/>
      <c r="B28" s="129" t="s">
        <v>32</v>
      </c>
      <c r="C28" s="113" t="s">
        <v>306</v>
      </c>
      <c r="D28" s="130"/>
      <c r="E28" s="37">
        <v>0</v>
      </c>
      <c r="F28" s="38">
        <v>0</v>
      </c>
      <c r="G28" s="38">
        <v>0</v>
      </c>
      <c r="H28" s="38">
        <v>0</v>
      </c>
      <c r="I28" s="38">
        <v>0</v>
      </c>
      <c r="J28" s="39">
        <f t="shared" si="7"/>
        <v>0</v>
      </c>
      <c r="K28" s="37">
        <v>0</v>
      </c>
      <c r="L28" s="38">
        <v>0</v>
      </c>
      <c r="M28" s="39">
        <f t="shared" si="3"/>
        <v>0</v>
      </c>
      <c r="N28" s="37">
        <v>0</v>
      </c>
      <c r="O28" s="38">
        <v>0</v>
      </c>
      <c r="P28" s="40">
        <f t="shared" si="5"/>
        <v>0</v>
      </c>
      <c r="Q28" s="41">
        <f t="shared" si="6"/>
        <v>0</v>
      </c>
      <c r="R28" s="88"/>
    </row>
    <row r="29" spans="1:19" x14ac:dyDescent="0.3">
      <c r="A29" s="128"/>
      <c r="B29" s="129"/>
      <c r="C29" s="114"/>
      <c r="D29" s="130"/>
      <c r="E29" s="42"/>
      <c r="F29" s="43"/>
      <c r="G29" s="43"/>
      <c r="H29" s="43"/>
      <c r="I29" s="43"/>
      <c r="J29" s="33">
        <f t="shared" si="7"/>
        <v>0</v>
      </c>
      <c r="K29" s="42"/>
      <c r="L29" s="43"/>
      <c r="M29" s="33">
        <f t="shared" si="3"/>
        <v>0</v>
      </c>
      <c r="N29" s="42"/>
      <c r="O29" s="43"/>
      <c r="P29" s="34">
        <f t="shared" si="5"/>
        <v>0</v>
      </c>
      <c r="Q29" s="35">
        <f t="shared" si="6"/>
        <v>0</v>
      </c>
      <c r="R29" s="88"/>
    </row>
    <row r="30" spans="1:19" ht="13.8" customHeight="1" x14ac:dyDescent="0.3">
      <c r="A30" s="128"/>
      <c r="B30" s="129" t="s">
        <v>300</v>
      </c>
      <c r="C30" s="119" t="s">
        <v>304</v>
      </c>
      <c r="D30" s="36" t="s">
        <v>30</v>
      </c>
      <c r="E30" s="37">
        <v>0</v>
      </c>
      <c r="F30" s="38">
        <v>0</v>
      </c>
      <c r="G30" s="38">
        <v>7000</v>
      </c>
      <c r="H30" s="38">
        <v>0</v>
      </c>
      <c r="I30" s="38">
        <v>0</v>
      </c>
      <c r="J30" s="39">
        <f t="shared" si="7"/>
        <v>7000</v>
      </c>
      <c r="K30" s="37">
        <v>0</v>
      </c>
      <c r="L30" s="38">
        <v>0</v>
      </c>
      <c r="M30" s="39">
        <f t="shared" si="3"/>
        <v>0</v>
      </c>
      <c r="N30" s="37">
        <v>0</v>
      </c>
      <c r="O30" s="38">
        <v>0</v>
      </c>
      <c r="P30" s="40">
        <f t="shared" si="5"/>
        <v>0</v>
      </c>
      <c r="Q30" s="41">
        <f t="shared" si="6"/>
        <v>7000</v>
      </c>
      <c r="R30" s="88"/>
    </row>
    <row r="31" spans="1:19" x14ac:dyDescent="0.3">
      <c r="A31" s="128"/>
      <c r="B31" s="129"/>
      <c r="C31" s="119"/>
      <c r="D31" s="36"/>
      <c r="E31" s="42"/>
      <c r="F31" s="43"/>
      <c r="G31" s="43"/>
      <c r="H31" s="43"/>
      <c r="I31" s="43"/>
      <c r="J31" s="33">
        <f t="shared" si="7"/>
        <v>0</v>
      </c>
      <c r="K31" s="42">
        <v>0</v>
      </c>
      <c r="L31" s="43"/>
      <c r="M31" s="33">
        <f t="shared" si="3"/>
        <v>0</v>
      </c>
      <c r="N31" s="42"/>
      <c r="O31" s="43"/>
      <c r="P31" s="34">
        <f t="shared" si="5"/>
        <v>0</v>
      </c>
      <c r="Q31" s="35">
        <f t="shared" si="6"/>
        <v>0</v>
      </c>
      <c r="R31" s="88"/>
    </row>
    <row r="32" spans="1:19" x14ac:dyDescent="0.3">
      <c r="A32" s="128"/>
      <c r="B32" s="129" t="s">
        <v>287</v>
      </c>
      <c r="C32" s="119" t="s">
        <v>288</v>
      </c>
      <c r="D32" s="36" t="s">
        <v>30</v>
      </c>
      <c r="E32" s="37">
        <v>0</v>
      </c>
      <c r="F32" s="38">
        <v>0</v>
      </c>
      <c r="G32" s="38">
        <v>26000</v>
      </c>
      <c r="H32" s="38">
        <v>0</v>
      </c>
      <c r="I32" s="38">
        <v>0</v>
      </c>
      <c r="J32" s="39">
        <f t="shared" si="7"/>
        <v>26000</v>
      </c>
      <c r="K32" s="37">
        <v>0</v>
      </c>
      <c r="L32" s="38">
        <v>0</v>
      </c>
      <c r="M32" s="39">
        <f t="shared" si="3"/>
        <v>0</v>
      </c>
      <c r="N32" s="37">
        <v>0</v>
      </c>
      <c r="O32" s="38">
        <v>0</v>
      </c>
      <c r="P32" s="40">
        <f t="shared" si="5"/>
        <v>0</v>
      </c>
      <c r="Q32" s="41">
        <f t="shared" si="6"/>
        <v>26000</v>
      </c>
      <c r="R32" s="88"/>
    </row>
    <row r="33" spans="1:18" x14ac:dyDescent="0.3">
      <c r="A33" s="128"/>
      <c r="B33" s="129"/>
      <c r="C33" s="119"/>
      <c r="D33" s="36"/>
      <c r="E33" s="42"/>
      <c r="F33" s="43"/>
      <c r="G33" s="43"/>
      <c r="H33" s="43"/>
      <c r="I33" s="43"/>
      <c r="J33" s="33">
        <f t="shared" si="7"/>
        <v>0</v>
      </c>
      <c r="K33" s="42"/>
      <c r="L33" s="43"/>
      <c r="M33" s="33">
        <f t="shared" si="3"/>
        <v>0</v>
      </c>
      <c r="N33" s="42"/>
      <c r="O33" s="43"/>
      <c r="P33" s="34">
        <f t="shared" si="5"/>
        <v>0</v>
      </c>
      <c r="Q33" s="35">
        <f t="shared" si="6"/>
        <v>0</v>
      </c>
      <c r="R33" s="88"/>
    </row>
    <row r="34" spans="1:18" hidden="1" x14ac:dyDescent="0.3">
      <c r="A34" s="128" t="s">
        <v>33</v>
      </c>
      <c r="B34" s="129"/>
      <c r="C34" s="119" t="s">
        <v>34</v>
      </c>
      <c r="D34" s="36" t="s">
        <v>26</v>
      </c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9">
        <f t="shared" si="7"/>
        <v>0</v>
      </c>
      <c r="K34" s="37">
        <v>0</v>
      </c>
      <c r="L34" s="38">
        <v>0</v>
      </c>
      <c r="M34" s="39">
        <f t="shared" si="3"/>
        <v>0</v>
      </c>
      <c r="N34" s="37">
        <v>0</v>
      </c>
      <c r="O34" s="38">
        <v>0</v>
      </c>
      <c r="P34" s="40">
        <f t="shared" si="5"/>
        <v>0</v>
      </c>
      <c r="Q34" s="41">
        <f t="shared" si="6"/>
        <v>0</v>
      </c>
      <c r="R34" s="88"/>
    </row>
    <row r="35" spans="1:18" hidden="1" x14ac:dyDescent="0.3">
      <c r="A35" s="128"/>
      <c r="B35" s="129"/>
      <c r="C35" s="119"/>
      <c r="D35" s="36"/>
      <c r="E35" s="42"/>
      <c r="F35" s="43"/>
      <c r="G35" s="43"/>
      <c r="H35" s="43"/>
      <c r="I35" s="43"/>
      <c r="J35" s="33">
        <f t="shared" si="7"/>
        <v>0</v>
      </c>
      <c r="K35" s="42"/>
      <c r="L35" s="43"/>
      <c r="M35" s="33">
        <f t="shared" si="3"/>
        <v>0</v>
      </c>
      <c r="N35" s="42"/>
      <c r="O35" s="43"/>
      <c r="P35" s="34">
        <f t="shared" si="5"/>
        <v>0</v>
      </c>
      <c r="Q35" s="35">
        <f>P35+M35+J35</f>
        <v>0</v>
      </c>
      <c r="R35" s="88"/>
    </row>
    <row r="36" spans="1:18" x14ac:dyDescent="0.3">
      <c r="A36" s="128" t="s">
        <v>35</v>
      </c>
      <c r="B36" s="129"/>
      <c r="C36" s="119" t="s">
        <v>36</v>
      </c>
      <c r="D36" s="130"/>
      <c r="E36" s="37">
        <v>0</v>
      </c>
      <c r="F36" s="38">
        <v>0</v>
      </c>
      <c r="G36" s="38">
        <v>3396</v>
      </c>
      <c r="H36" s="38">
        <v>0</v>
      </c>
      <c r="I36" s="38">
        <v>0</v>
      </c>
      <c r="J36" s="39">
        <f t="shared" si="7"/>
        <v>3396</v>
      </c>
      <c r="K36" s="37">
        <v>0</v>
      </c>
      <c r="L36" s="38">
        <v>0</v>
      </c>
      <c r="M36" s="39">
        <f t="shared" si="3"/>
        <v>0</v>
      </c>
      <c r="N36" s="37">
        <v>0</v>
      </c>
      <c r="O36" s="38">
        <v>0</v>
      </c>
      <c r="P36" s="40">
        <f>SUM(N36:O36)</f>
        <v>0</v>
      </c>
      <c r="Q36" s="41">
        <f t="shared" si="6"/>
        <v>3396</v>
      </c>
      <c r="R36" s="88"/>
    </row>
    <row r="37" spans="1:18" ht="14.4" thickBot="1" x14ac:dyDescent="0.35">
      <c r="A37" s="133"/>
      <c r="B37" s="134"/>
      <c r="C37" s="135"/>
      <c r="D37" s="127"/>
      <c r="E37" s="21"/>
      <c r="F37" s="22"/>
      <c r="G37" s="45"/>
      <c r="H37" s="22"/>
      <c r="I37" s="22"/>
      <c r="J37" s="23">
        <f t="shared" si="7"/>
        <v>0</v>
      </c>
      <c r="K37" s="21"/>
      <c r="L37" s="22"/>
      <c r="M37" s="23">
        <f t="shared" si="3"/>
        <v>0</v>
      </c>
      <c r="N37" s="21"/>
      <c r="O37" s="22"/>
      <c r="P37" s="24">
        <f>SUM(N37:O37)</f>
        <v>0</v>
      </c>
      <c r="Q37" s="25">
        <f t="shared" si="6"/>
        <v>0</v>
      </c>
      <c r="R37" s="88"/>
    </row>
    <row r="38" spans="1:18" ht="14.4" thickBot="1" x14ac:dyDescent="0.35">
      <c r="D38" s="4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8"/>
    </row>
    <row r="39" spans="1:18" x14ac:dyDescent="0.3">
      <c r="A39" s="120" t="s">
        <v>37</v>
      </c>
      <c r="B39" s="121"/>
      <c r="C39" s="124" t="s">
        <v>38</v>
      </c>
      <c r="D39" s="126"/>
      <c r="E39" s="16">
        <f>E41+E43+E49+E51+E53+E55</f>
        <v>0</v>
      </c>
      <c r="F39" s="17">
        <f t="shared" ref="F39:I40" si="10">F41+F43+F49+F51+F53+F55</f>
        <v>235</v>
      </c>
      <c r="G39" s="17">
        <f t="shared" si="10"/>
        <v>15700</v>
      </c>
      <c r="H39" s="17">
        <f t="shared" si="10"/>
        <v>0</v>
      </c>
      <c r="I39" s="17">
        <f t="shared" si="10"/>
        <v>0</v>
      </c>
      <c r="J39" s="19">
        <f t="shared" ref="J39:J56" si="11">SUM(E39:I39)</f>
        <v>15935</v>
      </c>
      <c r="K39" s="16">
        <f>K41+K43+K49+K51+K53+K55</f>
        <v>0</v>
      </c>
      <c r="L39" s="17">
        <f>L41+L43+L49+L51+L53+L55</f>
        <v>0</v>
      </c>
      <c r="M39" s="19">
        <f t="shared" ref="M39:M56" si="12">SUM(K39:L39)</f>
        <v>0</v>
      </c>
      <c r="N39" s="16">
        <f>N41+N43+N49+N51+N53+N55</f>
        <v>0</v>
      </c>
      <c r="O39" s="17">
        <f>O41+O43+O49+O51+O53+O55</f>
        <v>0</v>
      </c>
      <c r="P39" s="19">
        <f t="shared" ref="P39:P56" si="13">SUM(N39:O39)</f>
        <v>0</v>
      </c>
      <c r="Q39" s="20">
        <f t="shared" ref="Q39:Q56" si="14">P39+M39+J39</f>
        <v>15935</v>
      </c>
      <c r="R39" s="88"/>
    </row>
    <row r="40" spans="1:18" ht="14.4" thickBot="1" x14ac:dyDescent="0.35">
      <c r="A40" s="122"/>
      <c r="B40" s="123"/>
      <c r="C40" s="125"/>
      <c r="D40" s="127"/>
      <c r="E40" s="21">
        <f>E42+E44+E50+E52+E54+E56</f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4">
        <f t="shared" si="11"/>
        <v>0</v>
      </c>
      <c r="K40" s="21">
        <f>K42+K44+K50+K52+K54+K56</f>
        <v>0</v>
      </c>
      <c r="L40" s="22">
        <f>L42+L44+L50+L52+L54+L56</f>
        <v>0</v>
      </c>
      <c r="M40" s="24">
        <f t="shared" si="12"/>
        <v>0</v>
      </c>
      <c r="N40" s="21">
        <f>N42+N44+N50+N52+N54+N56</f>
        <v>0</v>
      </c>
      <c r="O40" s="22">
        <f>O42+O44+O50+O52+O54+O56</f>
        <v>0</v>
      </c>
      <c r="P40" s="24">
        <f t="shared" si="13"/>
        <v>0</v>
      </c>
      <c r="Q40" s="25">
        <f t="shared" si="14"/>
        <v>0</v>
      </c>
      <c r="R40" s="88"/>
    </row>
    <row r="41" spans="1:18" x14ac:dyDescent="0.3">
      <c r="A41" s="116" t="s">
        <v>39</v>
      </c>
      <c r="B41" s="116"/>
      <c r="C41" s="114" t="s">
        <v>40</v>
      </c>
      <c r="D41" s="49" t="s">
        <v>41</v>
      </c>
      <c r="E41" s="26">
        <v>0</v>
      </c>
      <c r="F41" s="27">
        <v>0</v>
      </c>
      <c r="G41" s="27">
        <v>3000</v>
      </c>
      <c r="H41" s="27">
        <v>0</v>
      </c>
      <c r="I41" s="27">
        <v>0</v>
      </c>
      <c r="J41" s="29">
        <f t="shared" si="11"/>
        <v>3000</v>
      </c>
      <c r="K41" s="26">
        <v>0</v>
      </c>
      <c r="L41" s="27">
        <v>0</v>
      </c>
      <c r="M41" s="29">
        <f t="shared" si="12"/>
        <v>0</v>
      </c>
      <c r="N41" s="26">
        <v>0</v>
      </c>
      <c r="O41" s="27">
        <v>0</v>
      </c>
      <c r="P41" s="29">
        <f t="shared" si="13"/>
        <v>0</v>
      </c>
      <c r="Q41" s="30">
        <f t="shared" si="14"/>
        <v>3000</v>
      </c>
      <c r="R41" s="88"/>
    </row>
    <row r="42" spans="1:18" x14ac:dyDescent="0.3">
      <c r="A42" s="129"/>
      <c r="B42" s="129"/>
      <c r="C42" s="119"/>
      <c r="D42" s="36"/>
      <c r="E42" s="42"/>
      <c r="F42" s="43"/>
      <c r="G42" s="43"/>
      <c r="H42" s="43"/>
      <c r="I42" s="43"/>
      <c r="J42" s="34">
        <f t="shared" si="11"/>
        <v>0</v>
      </c>
      <c r="K42" s="42"/>
      <c r="L42" s="43"/>
      <c r="M42" s="34">
        <f t="shared" si="12"/>
        <v>0</v>
      </c>
      <c r="N42" s="42"/>
      <c r="O42" s="43"/>
      <c r="P42" s="34">
        <f t="shared" si="13"/>
        <v>0</v>
      </c>
      <c r="Q42" s="35">
        <f t="shared" si="14"/>
        <v>0</v>
      </c>
      <c r="R42" s="88"/>
    </row>
    <row r="43" spans="1:18" x14ac:dyDescent="0.3">
      <c r="A43" s="129" t="s">
        <v>42</v>
      </c>
      <c r="B43" s="129"/>
      <c r="C43" s="119" t="s">
        <v>43</v>
      </c>
      <c r="D43" s="130"/>
      <c r="E43" s="37">
        <f t="shared" ref="E43:P43" si="15">E45+E47</f>
        <v>0</v>
      </c>
      <c r="F43" s="38">
        <v>235</v>
      </c>
      <c r="G43" s="38">
        <v>1300</v>
      </c>
      <c r="H43" s="38">
        <f t="shared" si="15"/>
        <v>0</v>
      </c>
      <c r="I43" s="38">
        <f t="shared" si="15"/>
        <v>0</v>
      </c>
      <c r="J43" s="29">
        <f t="shared" si="11"/>
        <v>1535</v>
      </c>
      <c r="K43" s="37">
        <f t="shared" si="15"/>
        <v>0</v>
      </c>
      <c r="L43" s="38">
        <f t="shared" si="15"/>
        <v>0</v>
      </c>
      <c r="M43" s="40">
        <f t="shared" si="15"/>
        <v>0</v>
      </c>
      <c r="N43" s="37">
        <f t="shared" si="15"/>
        <v>0</v>
      </c>
      <c r="O43" s="38">
        <f t="shared" si="15"/>
        <v>0</v>
      </c>
      <c r="P43" s="40">
        <f t="shared" si="15"/>
        <v>0</v>
      </c>
      <c r="Q43" s="30">
        <f t="shared" si="14"/>
        <v>1535</v>
      </c>
      <c r="R43" s="88"/>
    </row>
    <row r="44" spans="1:18" x14ac:dyDescent="0.3">
      <c r="A44" s="129"/>
      <c r="B44" s="129"/>
      <c r="C44" s="119"/>
      <c r="D44" s="130"/>
      <c r="E44" s="42"/>
      <c r="F44" s="43"/>
      <c r="G44" s="43"/>
      <c r="H44" s="43"/>
      <c r="I44" s="43"/>
      <c r="J44" s="34">
        <f t="shared" si="11"/>
        <v>0</v>
      </c>
      <c r="K44" s="42"/>
      <c r="L44" s="43"/>
      <c r="M44" s="34"/>
      <c r="N44" s="42"/>
      <c r="O44" s="43"/>
      <c r="P44" s="34"/>
      <c r="Q44" s="35">
        <f t="shared" si="14"/>
        <v>0</v>
      </c>
      <c r="R44" s="88"/>
    </row>
    <row r="45" spans="1:18" hidden="1" x14ac:dyDescent="0.3">
      <c r="A45" s="129"/>
      <c r="B45" s="129" t="s">
        <v>44</v>
      </c>
      <c r="C45" s="119" t="s">
        <v>45</v>
      </c>
      <c r="D45" s="36" t="s">
        <v>30</v>
      </c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29">
        <f t="shared" si="11"/>
        <v>0</v>
      </c>
      <c r="K45" s="37">
        <v>0</v>
      </c>
      <c r="L45" s="38">
        <v>0</v>
      </c>
      <c r="M45" s="40">
        <f t="shared" si="12"/>
        <v>0</v>
      </c>
      <c r="N45" s="37">
        <v>0</v>
      </c>
      <c r="O45" s="38">
        <v>0</v>
      </c>
      <c r="P45" s="40">
        <f t="shared" si="13"/>
        <v>0</v>
      </c>
      <c r="Q45" s="41">
        <f t="shared" si="14"/>
        <v>0</v>
      </c>
      <c r="R45" s="88"/>
    </row>
    <row r="46" spans="1:18" hidden="1" x14ac:dyDescent="0.3">
      <c r="A46" s="129"/>
      <c r="B46" s="129"/>
      <c r="C46" s="119"/>
      <c r="D46" s="36"/>
      <c r="E46" s="42"/>
      <c r="F46" s="43"/>
      <c r="G46" s="43"/>
      <c r="H46" s="43"/>
      <c r="I46" s="43"/>
      <c r="J46" s="34">
        <f t="shared" si="11"/>
        <v>0</v>
      </c>
      <c r="K46" s="42"/>
      <c r="L46" s="43"/>
      <c r="M46" s="34">
        <f t="shared" si="12"/>
        <v>0</v>
      </c>
      <c r="N46" s="42"/>
      <c r="O46" s="43"/>
      <c r="P46" s="34">
        <f t="shared" si="13"/>
        <v>0</v>
      </c>
      <c r="Q46" s="35">
        <f t="shared" si="14"/>
        <v>0</v>
      </c>
      <c r="R46" s="88"/>
    </row>
    <row r="47" spans="1:18" hidden="1" x14ac:dyDescent="0.3">
      <c r="A47" s="129"/>
      <c r="B47" s="129" t="s">
        <v>46</v>
      </c>
      <c r="C47" s="119" t="s">
        <v>47</v>
      </c>
      <c r="D47" s="36" t="s">
        <v>30</v>
      </c>
      <c r="E47" s="37">
        <v>0</v>
      </c>
      <c r="F47" s="38">
        <v>0</v>
      </c>
      <c r="G47" s="38">
        <v>0</v>
      </c>
      <c r="H47" s="38">
        <v>0</v>
      </c>
      <c r="I47" s="38">
        <v>0</v>
      </c>
      <c r="J47" s="29">
        <f t="shared" si="11"/>
        <v>0</v>
      </c>
      <c r="K47" s="37">
        <v>0</v>
      </c>
      <c r="L47" s="38">
        <v>0</v>
      </c>
      <c r="M47" s="40">
        <f t="shared" si="12"/>
        <v>0</v>
      </c>
      <c r="N47" s="37">
        <v>0</v>
      </c>
      <c r="O47" s="38">
        <v>0</v>
      </c>
      <c r="P47" s="40">
        <f t="shared" si="13"/>
        <v>0</v>
      </c>
      <c r="Q47" s="41">
        <f t="shared" si="14"/>
        <v>0</v>
      </c>
      <c r="R47" s="88"/>
    </row>
    <row r="48" spans="1:18" hidden="1" x14ac:dyDescent="0.3">
      <c r="A48" s="129"/>
      <c r="B48" s="129"/>
      <c r="C48" s="119"/>
      <c r="D48" s="36"/>
      <c r="E48" s="42"/>
      <c r="F48" s="43"/>
      <c r="G48" s="43"/>
      <c r="H48" s="43"/>
      <c r="I48" s="43"/>
      <c r="J48" s="34">
        <f t="shared" si="11"/>
        <v>0</v>
      </c>
      <c r="K48" s="42"/>
      <c r="L48" s="43"/>
      <c r="M48" s="34">
        <f t="shared" si="12"/>
        <v>0</v>
      </c>
      <c r="N48" s="42"/>
      <c r="O48" s="43"/>
      <c r="P48" s="34">
        <f t="shared" si="13"/>
        <v>0</v>
      </c>
      <c r="Q48" s="35">
        <f t="shared" si="14"/>
        <v>0</v>
      </c>
      <c r="R48" s="88"/>
    </row>
    <row r="49" spans="1:19" x14ac:dyDescent="0.3">
      <c r="A49" s="129" t="s">
        <v>48</v>
      </c>
      <c r="B49" s="129"/>
      <c r="C49" s="119" t="s">
        <v>49</v>
      </c>
      <c r="D49" s="36" t="s">
        <v>41</v>
      </c>
      <c r="E49" s="37">
        <v>0</v>
      </c>
      <c r="F49" s="38">
        <v>0</v>
      </c>
      <c r="G49" s="38">
        <v>300</v>
      </c>
      <c r="H49" s="38">
        <v>0</v>
      </c>
      <c r="I49" s="38">
        <v>0</v>
      </c>
      <c r="J49" s="29">
        <f t="shared" si="11"/>
        <v>300</v>
      </c>
      <c r="K49" s="37">
        <v>0</v>
      </c>
      <c r="L49" s="38">
        <v>0</v>
      </c>
      <c r="M49" s="40">
        <f t="shared" si="12"/>
        <v>0</v>
      </c>
      <c r="N49" s="37">
        <v>0</v>
      </c>
      <c r="O49" s="38">
        <v>0</v>
      </c>
      <c r="P49" s="40">
        <f t="shared" si="13"/>
        <v>0</v>
      </c>
      <c r="Q49" s="41">
        <f t="shared" si="14"/>
        <v>300</v>
      </c>
      <c r="R49" s="129" t="s">
        <v>48</v>
      </c>
      <c r="S49" s="104">
        <f>Q49+Q51</f>
        <v>5300</v>
      </c>
    </row>
    <row r="50" spans="1:19" x14ac:dyDescent="0.3">
      <c r="A50" s="129"/>
      <c r="B50" s="129"/>
      <c r="C50" s="119"/>
      <c r="D50" s="36"/>
      <c r="E50" s="42"/>
      <c r="F50" s="43"/>
      <c r="G50" s="43"/>
      <c r="H50" s="43"/>
      <c r="I50" s="43"/>
      <c r="J50" s="34">
        <f t="shared" si="11"/>
        <v>0</v>
      </c>
      <c r="K50" s="42"/>
      <c r="L50" s="43"/>
      <c r="M50" s="34">
        <f t="shared" si="12"/>
        <v>0</v>
      </c>
      <c r="N50" s="42"/>
      <c r="O50" s="43"/>
      <c r="P50" s="34">
        <f t="shared" si="13"/>
        <v>0</v>
      </c>
      <c r="Q50" s="35">
        <f t="shared" si="14"/>
        <v>0</v>
      </c>
      <c r="R50" s="129"/>
      <c r="S50" s="105">
        <f>Q50+Q52</f>
        <v>0</v>
      </c>
    </row>
    <row r="51" spans="1:19" x14ac:dyDescent="0.3">
      <c r="A51" s="129" t="s">
        <v>48</v>
      </c>
      <c r="B51" s="129"/>
      <c r="C51" s="119" t="s">
        <v>50</v>
      </c>
      <c r="D51" s="36" t="s">
        <v>51</v>
      </c>
      <c r="E51" s="37">
        <v>0</v>
      </c>
      <c r="F51" s="38">
        <v>0</v>
      </c>
      <c r="G51" s="38">
        <v>5000</v>
      </c>
      <c r="H51" s="38">
        <v>0</v>
      </c>
      <c r="I51" s="38">
        <v>0</v>
      </c>
      <c r="J51" s="29">
        <f t="shared" si="11"/>
        <v>5000</v>
      </c>
      <c r="K51" s="37">
        <v>0</v>
      </c>
      <c r="L51" s="38">
        <v>0</v>
      </c>
      <c r="M51" s="40">
        <f t="shared" si="12"/>
        <v>0</v>
      </c>
      <c r="N51" s="37">
        <v>0</v>
      </c>
      <c r="O51" s="38">
        <v>0</v>
      </c>
      <c r="P51" s="40">
        <f t="shared" si="13"/>
        <v>0</v>
      </c>
      <c r="Q51" s="41">
        <f t="shared" si="14"/>
        <v>5000</v>
      </c>
      <c r="R51" s="88"/>
    </row>
    <row r="52" spans="1:19" x14ac:dyDescent="0.3">
      <c r="A52" s="129"/>
      <c r="B52" s="129"/>
      <c r="C52" s="119"/>
      <c r="D52" s="36"/>
      <c r="E52" s="42"/>
      <c r="F52" s="43"/>
      <c r="G52" s="43"/>
      <c r="H52" s="43"/>
      <c r="I52" s="43"/>
      <c r="J52" s="34">
        <f t="shared" si="11"/>
        <v>0</v>
      </c>
      <c r="K52" s="42"/>
      <c r="L52" s="43"/>
      <c r="M52" s="34">
        <f t="shared" si="12"/>
        <v>0</v>
      </c>
      <c r="N52" s="42"/>
      <c r="O52" s="43"/>
      <c r="P52" s="34">
        <f t="shared" si="13"/>
        <v>0</v>
      </c>
      <c r="Q52" s="35">
        <f t="shared" si="14"/>
        <v>0</v>
      </c>
      <c r="R52" s="88"/>
    </row>
    <row r="53" spans="1:19" x14ac:dyDescent="0.3">
      <c r="A53" s="129" t="s">
        <v>52</v>
      </c>
      <c r="B53" s="129"/>
      <c r="C53" s="119" t="s">
        <v>53</v>
      </c>
      <c r="D53" s="36" t="s">
        <v>41</v>
      </c>
      <c r="E53" s="37">
        <v>0</v>
      </c>
      <c r="F53" s="38">
        <v>0</v>
      </c>
      <c r="G53" s="38">
        <v>4500</v>
      </c>
      <c r="H53" s="38">
        <v>0</v>
      </c>
      <c r="I53" s="38">
        <v>0</v>
      </c>
      <c r="J53" s="29">
        <f t="shared" si="11"/>
        <v>4500</v>
      </c>
      <c r="K53" s="37">
        <v>0</v>
      </c>
      <c r="L53" s="38">
        <v>0</v>
      </c>
      <c r="M53" s="40">
        <f t="shared" si="12"/>
        <v>0</v>
      </c>
      <c r="N53" s="37">
        <v>0</v>
      </c>
      <c r="O53" s="38">
        <v>0</v>
      </c>
      <c r="P53" s="40">
        <f t="shared" si="13"/>
        <v>0</v>
      </c>
      <c r="Q53" s="41">
        <f t="shared" si="14"/>
        <v>4500</v>
      </c>
      <c r="R53" s="88"/>
    </row>
    <row r="54" spans="1:19" x14ac:dyDescent="0.3">
      <c r="A54" s="129"/>
      <c r="B54" s="129"/>
      <c r="C54" s="119"/>
      <c r="D54" s="36"/>
      <c r="E54" s="42"/>
      <c r="F54" s="43"/>
      <c r="G54" s="43"/>
      <c r="H54" s="43"/>
      <c r="I54" s="43"/>
      <c r="J54" s="34">
        <f t="shared" si="11"/>
        <v>0</v>
      </c>
      <c r="K54" s="42"/>
      <c r="L54" s="43"/>
      <c r="M54" s="34">
        <f t="shared" si="12"/>
        <v>0</v>
      </c>
      <c r="N54" s="42"/>
      <c r="O54" s="43"/>
      <c r="P54" s="34">
        <f t="shared" si="13"/>
        <v>0</v>
      </c>
      <c r="Q54" s="35">
        <f t="shared" si="14"/>
        <v>0</v>
      </c>
      <c r="R54" s="88"/>
    </row>
    <row r="55" spans="1:19" x14ac:dyDescent="0.3">
      <c r="A55" s="129" t="s">
        <v>54</v>
      </c>
      <c r="B55" s="129"/>
      <c r="C55" s="119" t="s">
        <v>55</v>
      </c>
      <c r="D55" s="36" t="s">
        <v>56</v>
      </c>
      <c r="E55" s="37">
        <v>0</v>
      </c>
      <c r="F55" s="38">
        <v>0</v>
      </c>
      <c r="G55" s="38">
        <v>1600</v>
      </c>
      <c r="H55" s="38">
        <v>0</v>
      </c>
      <c r="I55" s="38">
        <v>0</v>
      </c>
      <c r="J55" s="29">
        <f t="shared" si="11"/>
        <v>1600</v>
      </c>
      <c r="K55" s="37">
        <v>0</v>
      </c>
      <c r="L55" s="38">
        <v>0</v>
      </c>
      <c r="M55" s="40">
        <f t="shared" si="12"/>
        <v>0</v>
      </c>
      <c r="N55" s="37">
        <v>0</v>
      </c>
      <c r="O55" s="38">
        <v>0</v>
      </c>
      <c r="P55" s="40">
        <f t="shared" si="13"/>
        <v>0</v>
      </c>
      <c r="Q55" s="41">
        <f t="shared" si="14"/>
        <v>1600</v>
      </c>
      <c r="R55" s="88"/>
    </row>
    <row r="56" spans="1:19" ht="14.4" thickBot="1" x14ac:dyDescent="0.35">
      <c r="A56" s="134"/>
      <c r="B56" s="134"/>
      <c r="C56" s="135"/>
      <c r="D56" s="50"/>
      <c r="E56" s="51"/>
      <c r="F56" s="45"/>
      <c r="G56" s="45"/>
      <c r="H56" s="45"/>
      <c r="I56" s="45"/>
      <c r="J56" s="24">
        <f t="shared" si="11"/>
        <v>0</v>
      </c>
      <c r="K56" s="51"/>
      <c r="L56" s="45"/>
      <c r="M56" s="24">
        <f t="shared" si="12"/>
        <v>0</v>
      </c>
      <c r="N56" s="51"/>
      <c r="O56" s="45"/>
      <c r="P56" s="24">
        <f t="shared" si="13"/>
        <v>0</v>
      </c>
      <c r="Q56" s="25">
        <f t="shared" si="14"/>
        <v>0</v>
      </c>
      <c r="R56" s="88"/>
    </row>
    <row r="57" spans="1:19" ht="14.4" thickBot="1" x14ac:dyDescent="0.35">
      <c r="D57" s="4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8"/>
    </row>
    <row r="58" spans="1:19" x14ac:dyDescent="0.3">
      <c r="A58" s="120" t="s">
        <v>57</v>
      </c>
      <c r="B58" s="121"/>
      <c r="C58" s="124" t="s">
        <v>58</v>
      </c>
      <c r="D58" s="126"/>
      <c r="E58" s="16">
        <f>E60+E62+E64+E66+E68+E70+E72+E74+E76+E78+E80+E82</f>
        <v>0</v>
      </c>
      <c r="F58" s="17">
        <f>F60+F62+F64+F66+F68+F70+F72+F74+F76+F78+F80+F82</f>
        <v>393</v>
      </c>
      <c r="G58" s="17">
        <f>G60+G62+G64+G66+G68+G70+G72+G74+G76+G78+G80+G82</f>
        <v>68684</v>
      </c>
      <c r="H58" s="17">
        <f>H60+H62+H64+H66+H68+H70+H72+H74+H76+H78+H80+H82</f>
        <v>0</v>
      </c>
      <c r="I58" s="17">
        <f>I60+I62+I64+I66+I68+I70+I72+I74+I76+I78+I80+I82</f>
        <v>1</v>
      </c>
      <c r="J58" s="19">
        <f t="shared" ref="J58:J83" si="16">SUM(E58:I58)</f>
        <v>69078</v>
      </c>
      <c r="K58" s="52">
        <f>K60+K62+K64+K66+K68+K70+K72+K74+K76+K78+K80+K82</f>
        <v>11766</v>
      </c>
      <c r="L58" s="17">
        <f>L60+L62+L64+L66+L68+L70+L72+L74+L76+L78+L80+L82</f>
        <v>0</v>
      </c>
      <c r="M58" s="19">
        <f t="shared" ref="M58:M83" si="17">SUM(K58:L58)</f>
        <v>11766</v>
      </c>
      <c r="N58" s="52">
        <f>N60+N62+N64+N66+N68+N70+N72+N74+N76+N78+N80+N82</f>
        <v>0</v>
      </c>
      <c r="O58" s="17">
        <f>O60+O62+O64+O66+O68+O70+O72+O74+O76+O78+O80+O82</f>
        <v>0</v>
      </c>
      <c r="P58" s="19">
        <f t="shared" ref="P58:P83" si="18">SUM(N58:O58)</f>
        <v>0</v>
      </c>
      <c r="Q58" s="20">
        <f t="shared" ref="Q58:Q83" si="19">P58+M58+J58</f>
        <v>80844</v>
      </c>
      <c r="R58" s="88"/>
    </row>
    <row r="59" spans="1:19" ht="14.4" thickBot="1" x14ac:dyDescent="0.35">
      <c r="A59" s="122"/>
      <c r="B59" s="123"/>
      <c r="C59" s="125"/>
      <c r="D59" s="127"/>
      <c r="E59" s="21">
        <f>E61+E63+E65+E69+E71+E73+E75+E77+E79+E81+E83</f>
        <v>0</v>
      </c>
      <c r="F59" s="22">
        <f>F61+F63+F65+F69+F71+F73+F75+F77+F79+F81+F83</f>
        <v>0</v>
      </c>
      <c r="G59" s="22">
        <f>G61+G63+G65+G69+G71+G73+G75+G77+G79+G81+G83</f>
        <v>0</v>
      </c>
      <c r="H59" s="22">
        <f>H61+H63+H65+H69+H71+H73+H75+H77+H79+H81+H83</f>
        <v>0</v>
      </c>
      <c r="I59" s="22">
        <f>I61+I63+I65+I69+I71+I73+I75+I77+I79+I81+I83</f>
        <v>0</v>
      </c>
      <c r="J59" s="24">
        <f t="shared" si="16"/>
        <v>0</v>
      </c>
      <c r="K59" s="53">
        <f>K61+K63+K65+K69+K71+K73+K75+K77+K79+K81+K83</f>
        <v>0</v>
      </c>
      <c r="L59" s="22">
        <f>L61+L63+L65+L69+L71+L73+L75+L77+L79+L81+L83</f>
        <v>0</v>
      </c>
      <c r="M59" s="24">
        <f t="shared" si="17"/>
        <v>0</v>
      </c>
      <c r="N59" s="53">
        <f>N61+N63+N65+N69+N71+N73+N75+N77+N79+N81+N83</f>
        <v>0</v>
      </c>
      <c r="O59" s="22">
        <f>O61+O63+O65+O69+O71+O73+O75+O77+O79+O81+O83</f>
        <v>0</v>
      </c>
      <c r="P59" s="24">
        <f t="shared" si="18"/>
        <v>0</v>
      </c>
      <c r="Q59" s="25">
        <f t="shared" si="19"/>
        <v>0</v>
      </c>
      <c r="R59" s="88"/>
    </row>
    <row r="60" spans="1:19" x14ac:dyDescent="0.3">
      <c r="A60" s="116" t="s">
        <v>59</v>
      </c>
      <c r="B60" s="116"/>
      <c r="C60" s="114" t="s">
        <v>245</v>
      </c>
      <c r="D60" s="49" t="s">
        <v>41</v>
      </c>
      <c r="E60" s="26">
        <v>0</v>
      </c>
      <c r="F60" s="27">
        <v>0</v>
      </c>
      <c r="G60" s="27">
        <v>12500</v>
      </c>
      <c r="H60" s="27">
        <v>0</v>
      </c>
      <c r="I60" s="27">
        <v>0</v>
      </c>
      <c r="J60" s="29">
        <f>SUM(E60:I60)</f>
        <v>12500</v>
      </c>
      <c r="K60" s="54">
        <v>0</v>
      </c>
      <c r="L60" s="27">
        <v>0</v>
      </c>
      <c r="M60" s="29">
        <f>SUM(K60:L60)</f>
        <v>0</v>
      </c>
      <c r="N60" s="54">
        <v>0</v>
      </c>
      <c r="O60" s="27">
        <v>0</v>
      </c>
      <c r="P60" s="29">
        <f t="shared" si="18"/>
        <v>0</v>
      </c>
      <c r="Q60" s="30">
        <f t="shared" si="19"/>
        <v>12500</v>
      </c>
      <c r="R60" s="88"/>
    </row>
    <row r="61" spans="1:19" x14ac:dyDescent="0.3">
      <c r="A61" s="129"/>
      <c r="B61" s="129"/>
      <c r="C61" s="119"/>
      <c r="D61" s="36"/>
      <c r="E61" s="42"/>
      <c r="F61" s="43"/>
      <c r="G61" s="43"/>
      <c r="H61" s="43"/>
      <c r="I61" s="43"/>
      <c r="J61" s="34">
        <f t="shared" si="16"/>
        <v>0</v>
      </c>
      <c r="K61" s="55"/>
      <c r="L61" s="43"/>
      <c r="M61" s="34">
        <f t="shared" si="17"/>
        <v>0</v>
      </c>
      <c r="N61" s="55"/>
      <c r="O61" s="43"/>
      <c r="P61" s="34">
        <f t="shared" si="18"/>
        <v>0</v>
      </c>
      <c r="Q61" s="35">
        <f t="shared" si="19"/>
        <v>0</v>
      </c>
      <c r="R61" s="88"/>
    </row>
    <row r="62" spans="1:19" x14ac:dyDescent="0.3">
      <c r="A62" s="129" t="s">
        <v>60</v>
      </c>
      <c r="B62" s="129"/>
      <c r="C62" s="119" t="s">
        <v>61</v>
      </c>
      <c r="D62" s="36" t="s">
        <v>41</v>
      </c>
      <c r="E62" s="37">
        <v>0</v>
      </c>
      <c r="F62" s="38">
        <v>0</v>
      </c>
      <c r="G62" s="38">
        <v>27500</v>
      </c>
      <c r="H62" s="38">
        <v>0</v>
      </c>
      <c r="I62" s="38">
        <v>0</v>
      </c>
      <c r="J62" s="29">
        <f>SUM(E62:I62)</f>
        <v>27500</v>
      </c>
      <c r="K62" s="44">
        <v>0</v>
      </c>
      <c r="L62" s="38">
        <v>0</v>
      </c>
      <c r="M62" s="40">
        <f>SUM(K62:L62)</f>
        <v>0</v>
      </c>
      <c r="N62" s="44">
        <v>0</v>
      </c>
      <c r="O62" s="38">
        <v>0</v>
      </c>
      <c r="P62" s="40">
        <f t="shared" si="18"/>
        <v>0</v>
      </c>
      <c r="Q62" s="41">
        <f t="shared" si="19"/>
        <v>27500</v>
      </c>
      <c r="R62" s="88"/>
    </row>
    <row r="63" spans="1:19" x14ac:dyDescent="0.3">
      <c r="A63" s="129"/>
      <c r="B63" s="129"/>
      <c r="C63" s="119"/>
      <c r="D63" s="36"/>
      <c r="E63" s="42"/>
      <c r="F63" s="43"/>
      <c r="G63" s="43"/>
      <c r="H63" s="43"/>
      <c r="I63" s="43"/>
      <c r="J63" s="34">
        <f t="shared" si="16"/>
        <v>0</v>
      </c>
      <c r="K63" s="55"/>
      <c r="L63" s="43"/>
      <c r="M63" s="34">
        <f t="shared" si="17"/>
        <v>0</v>
      </c>
      <c r="N63" s="55"/>
      <c r="O63" s="43"/>
      <c r="P63" s="34">
        <f t="shared" si="18"/>
        <v>0</v>
      </c>
      <c r="Q63" s="35">
        <f t="shared" si="19"/>
        <v>0</v>
      </c>
      <c r="R63" s="88"/>
    </row>
    <row r="64" spans="1:19" ht="13.8" hidden="1" customHeight="1" x14ac:dyDescent="0.3">
      <c r="A64" s="129" t="s">
        <v>62</v>
      </c>
      <c r="B64" s="129"/>
      <c r="C64" s="113" t="s">
        <v>246</v>
      </c>
      <c r="D64" s="36" t="s">
        <v>63</v>
      </c>
      <c r="E64" s="37">
        <v>0</v>
      </c>
      <c r="F64" s="38">
        <v>0</v>
      </c>
      <c r="G64" s="38">
        <v>0</v>
      </c>
      <c r="H64" s="38">
        <v>0</v>
      </c>
      <c r="I64" s="38">
        <v>0</v>
      </c>
      <c r="J64" s="29">
        <f>SUM(E64:I64)</f>
        <v>0</v>
      </c>
      <c r="K64" s="44">
        <v>0</v>
      </c>
      <c r="L64" s="38">
        <v>0</v>
      </c>
      <c r="M64" s="40">
        <f>SUM(K64:L64)</f>
        <v>0</v>
      </c>
      <c r="N64" s="44">
        <v>0</v>
      </c>
      <c r="O64" s="38">
        <v>0</v>
      </c>
      <c r="P64" s="40">
        <f t="shared" si="18"/>
        <v>0</v>
      </c>
      <c r="Q64" s="41">
        <f t="shared" si="19"/>
        <v>0</v>
      </c>
      <c r="R64" s="88"/>
    </row>
    <row r="65" spans="1:19" hidden="1" x14ac:dyDescent="0.3">
      <c r="A65" s="129"/>
      <c r="B65" s="129"/>
      <c r="C65" s="114"/>
      <c r="D65" s="36"/>
      <c r="E65" s="42"/>
      <c r="F65" s="43"/>
      <c r="G65" s="43"/>
      <c r="H65" s="43"/>
      <c r="I65" s="43"/>
      <c r="J65" s="34">
        <f t="shared" si="16"/>
        <v>0</v>
      </c>
      <c r="K65" s="55"/>
      <c r="L65" s="43"/>
      <c r="M65" s="34">
        <f t="shared" si="17"/>
        <v>0</v>
      </c>
      <c r="N65" s="55"/>
      <c r="O65" s="43"/>
      <c r="P65" s="34">
        <f t="shared" si="18"/>
        <v>0</v>
      </c>
      <c r="Q65" s="35">
        <f t="shared" si="19"/>
        <v>0</v>
      </c>
      <c r="R65" s="88"/>
    </row>
    <row r="66" spans="1:19" x14ac:dyDescent="0.3">
      <c r="A66" s="129" t="s">
        <v>62</v>
      </c>
      <c r="B66" s="129"/>
      <c r="C66" s="119" t="s">
        <v>248</v>
      </c>
      <c r="D66" s="36" t="s">
        <v>26</v>
      </c>
      <c r="E66" s="37">
        <v>0</v>
      </c>
      <c r="F66" s="38">
        <v>0</v>
      </c>
      <c r="G66" s="38">
        <v>20</v>
      </c>
      <c r="H66" s="38">
        <v>0</v>
      </c>
      <c r="I66" s="38">
        <v>0</v>
      </c>
      <c r="J66" s="29">
        <f>SUM(E66:I66)</f>
        <v>20</v>
      </c>
      <c r="K66" s="44">
        <v>10000</v>
      </c>
      <c r="L66" s="38">
        <v>0</v>
      </c>
      <c r="M66" s="40">
        <f>SUM(K66:L66)</f>
        <v>10000</v>
      </c>
      <c r="N66" s="44">
        <v>0</v>
      </c>
      <c r="O66" s="38">
        <v>0</v>
      </c>
      <c r="P66" s="40">
        <f t="shared" si="18"/>
        <v>0</v>
      </c>
      <c r="Q66" s="41">
        <f>P66+M66+J66</f>
        <v>10020</v>
      </c>
      <c r="R66" s="129" t="s">
        <v>62</v>
      </c>
      <c r="S66" s="104">
        <f>Q66+Q68</f>
        <v>15864</v>
      </c>
    </row>
    <row r="67" spans="1:19" x14ac:dyDescent="0.3">
      <c r="A67" s="129"/>
      <c r="B67" s="129"/>
      <c r="C67" s="119"/>
      <c r="D67" s="36"/>
      <c r="E67" s="42"/>
      <c r="F67" s="43"/>
      <c r="G67" s="43"/>
      <c r="H67" s="43"/>
      <c r="I67" s="43"/>
      <c r="J67" s="34">
        <f>SUM(E67:I67)</f>
        <v>0</v>
      </c>
      <c r="K67" s="55"/>
      <c r="L67" s="43"/>
      <c r="M67" s="34">
        <f>SUM(K67:L67)</f>
        <v>0</v>
      </c>
      <c r="N67" s="55"/>
      <c r="O67" s="43"/>
      <c r="P67" s="34">
        <f t="shared" si="18"/>
        <v>0</v>
      </c>
      <c r="Q67" s="35">
        <f t="shared" si="19"/>
        <v>0</v>
      </c>
      <c r="R67" s="129"/>
      <c r="S67" s="105">
        <f>Q67+Q69</f>
        <v>0</v>
      </c>
    </row>
    <row r="68" spans="1:19" ht="13.8" customHeight="1" x14ac:dyDescent="0.3">
      <c r="A68" s="129" t="s">
        <v>62</v>
      </c>
      <c r="B68" s="129"/>
      <c r="C68" s="113" t="s">
        <v>307</v>
      </c>
      <c r="D68" s="36" t="s">
        <v>63</v>
      </c>
      <c r="E68" s="37">
        <v>0</v>
      </c>
      <c r="F68" s="38">
        <v>0</v>
      </c>
      <c r="G68" s="38">
        <v>5844</v>
      </c>
      <c r="H68" s="38">
        <v>0</v>
      </c>
      <c r="I68" s="38">
        <v>0</v>
      </c>
      <c r="J68" s="29">
        <f>SUM(E68:I68)</f>
        <v>5844</v>
      </c>
      <c r="K68" s="44">
        <v>0</v>
      </c>
      <c r="L68" s="38">
        <v>0</v>
      </c>
      <c r="M68" s="40">
        <f>SUM(K68:L68)</f>
        <v>0</v>
      </c>
      <c r="N68" s="44">
        <v>0</v>
      </c>
      <c r="O68" s="38">
        <v>0</v>
      </c>
      <c r="P68" s="40">
        <f t="shared" si="18"/>
        <v>0</v>
      </c>
      <c r="Q68" s="41">
        <f t="shared" si="19"/>
        <v>5844</v>
      </c>
      <c r="R68" s="88"/>
    </row>
    <row r="69" spans="1:19" x14ac:dyDescent="0.3">
      <c r="A69" s="129"/>
      <c r="B69" s="129"/>
      <c r="C69" s="114"/>
      <c r="D69" s="36"/>
      <c r="E69" s="42"/>
      <c r="F69" s="43"/>
      <c r="G69" s="43"/>
      <c r="H69" s="43"/>
      <c r="I69" s="43"/>
      <c r="J69" s="34">
        <f t="shared" si="16"/>
        <v>0</v>
      </c>
      <c r="K69" s="55"/>
      <c r="L69" s="43"/>
      <c r="M69" s="34">
        <f t="shared" si="17"/>
        <v>0</v>
      </c>
      <c r="N69" s="55"/>
      <c r="O69" s="43"/>
      <c r="P69" s="34">
        <f t="shared" si="18"/>
        <v>0</v>
      </c>
      <c r="Q69" s="35">
        <f t="shared" si="19"/>
        <v>0</v>
      </c>
      <c r="R69" s="88"/>
    </row>
    <row r="70" spans="1:19" hidden="1" x14ac:dyDescent="0.3">
      <c r="A70" s="129" t="s">
        <v>62</v>
      </c>
      <c r="B70" s="129"/>
      <c r="C70" s="119" t="s">
        <v>247</v>
      </c>
      <c r="D70" s="36" t="s">
        <v>26</v>
      </c>
      <c r="E70" s="37">
        <v>0</v>
      </c>
      <c r="F70" s="38">
        <v>0</v>
      </c>
      <c r="G70" s="38"/>
      <c r="H70" s="38">
        <v>0</v>
      </c>
      <c r="I70" s="38">
        <v>0</v>
      </c>
      <c r="J70" s="29">
        <f>SUM(E70:I70)</f>
        <v>0</v>
      </c>
      <c r="K70" s="44">
        <v>0</v>
      </c>
      <c r="L70" s="38">
        <v>0</v>
      </c>
      <c r="M70" s="40">
        <f>SUM(K70:L70)</f>
        <v>0</v>
      </c>
      <c r="N70" s="44">
        <v>0</v>
      </c>
      <c r="O70" s="38">
        <v>0</v>
      </c>
      <c r="P70" s="40">
        <f t="shared" si="18"/>
        <v>0</v>
      </c>
      <c r="Q70" s="41">
        <f t="shared" si="19"/>
        <v>0</v>
      </c>
      <c r="R70" s="88"/>
    </row>
    <row r="71" spans="1:19" hidden="1" x14ac:dyDescent="0.3">
      <c r="A71" s="129"/>
      <c r="B71" s="129"/>
      <c r="C71" s="119"/>
      <c r="D71" s="36"/>
      <c r="E71" s="42"/>
      <c r="F71" s="43"/>
      <c r="G71" s="43"/>
      <c r="H71" s="43"/>
      <c r="I71" s="43"/>
      <c r="J71" s="34">
        <f t="shared" si="16"/>
        <v>0</v>
      </c>
      <c r="K71" s="55"/>
      <c r="L71" s="43"/>
      <c r="M71" s="34">
        <f t="shared" si="17"/>
        <v>0</v>
      </c>
      <c r="N71" s="55"/>
      <c r="O71" s="43"/>
      <c r="P71" s="34">
        <f t="shared" si="18"/>
        <v>0</v>
      </c>
      <c r="Q71" s="35">
        <f t="shared" si="19"/>
        <v>0</v>
      </c>
      <c r="R71" s="88"/>
    </row>
    <row r="72" spans="1:19" hidden="1" x14ac:dyDescent="0.3">
      <c r="A72" s="115" t="s">
        <v>62</v>
      </c>
      <c r="B72" s="115"/>
      <c r="C72" s="113" t="s">
        <v>249</v>
      </c>
      <c r="D72" s="36" t="s">
        <v>26</v>
      </c>
      <c r="E72" s="37">
        <v>0</v>
      </c>
      <c r="F72" s="38">
        <v>0</v>
      </c>
      <c r="G72" s="38">
        <v>0</v>
      </c>
      <c r="H72" s="38">
        <v>0</v>
      </c>
      <c r="I72" s="38">
        <v>0</v>
      </c>
      <c r="J72" s="29">
        <f>SUM(E72:I72)</f>
        <v>0</v>
      </c>
      <c r="K72" s="44">
        <v>0</v>
      </c>
      <c r="L72" s="38">
        <v>0</v>
      </c>
      <c r="M72" s="40">
        <f>SUM(K72:L72)</f>
        <v>0</v>
      </c>
      <c r="N72" s="44">
        <v>0</v>
      </c>
      <c r="O72" s="38">
        <v>0</v>
      </c>
      <c r="P72" s="40">
        <f t="shared" si="18"/>
        <v>0</v>
      </c>
      <c r="Q72" s="41">
        <f t="shared" si="19"/>
        <v>0</v>
      </c>
      <c r="R72" s="88"/>
    </row>
    <row r="73" spans="1:19" hidden="1" x14ac:dyDescent="0.3">
      <c r="A73" s="116"/>
      <c r="B73" s="116"/>
      <c r="C73" s="114"/>
      <c r="D73" s="36"/>
      <c r="E73" s="42"/>
      <c r="F73" s="43"/>
      <c r="G73" s="43"/>
      <c r="H73" s="43"/>
      <c r="I73" s="43"/>
      <c r="J73" s="34">
        <f t="shared" si="16"/>
        <v>0</v>
      </c>
      <c r="K73" s="55"/>
      <c r="L73" s="43"/>
      <c r="M73" s="34">
        <f t="shared" si="17"/>
        <v>0</v>
      </c>
      <c r="N73" s="55"/>
      <c r="O73" s="43"/>
      <c r="P73" s="34">
        <f t="shared" si="18"/>
        <v>0</v>
      </c>
      <c r="Q73" s="35">
        <f t="shared" si="19"/>
        <v>0</v>
      </c>
      <c r="R73" s="88"/>
    </row>
    <row r="74" spans="1:19" x14ac:dyDescent="0.3">
      <c r="A74" s="129" t="s">
        <v>64</v>
      </c>
      <c r="B74" s="129"/>
      <c r="C74" s="119" t="s">
        <v>65</v>
      </c>
      <c r="D74" s="36" t="s">
        <v>66</v>
      </c>
      <c r="E74" s="37">
        <v>0</v>
      </c>
      <c r="F74" s="38">
        <v>393</v>
      </c>
      <c r="G74" s="38">
        <v>3770</v>
      </c>
      <c r="H74" s="38">
        <v>0</v>
      </c>
      <c r="I74" s="38">
        <v>0</v>
      </c>
      <c r="J74" s="29">
        <f>SUM(E74:I74)</f>
        <v>4163</v>
      </c>
      <c r="K74" s="44">
        <v>0</v>
      </c>
      <c r="L74" s="38">
        <v>0</v>
      </c>
      <c r="M74" s="40">
        <f>SUM(K74:L74)</f>
        <v>0</v>
      </c>
      <c r="N74" s="44">
        <v>0</v>
      </c>
      <c r="O74" s="38">
        <v>0</v>
      </c>
      <c r="P74" s="40">
        <f t="shared" si="18"/>
        <v>0</v>
      </c>
      <c r="Q74" s="41">
        <f t="shared" si="19"/>
        <v>4163</v>
      </c>
      <c r="R74" s="88"/>
    </row>
    <row r="75" spans="1:19" x14ac:dyDescent="0.3">
      <c r="A75" s="129"/>
      <c r="B75" s="129"/>
      <c r="C75" s="119"/>
      <c r="D75" s="36"/>
      <c r="E75" s="42"/>
      <c r="F75" s="43"/>
      <c r="G75" s="43"/>
      <c r="H75" s="43"/>
      <c r="I75" s="43"/>
      <c r="J75" s="34">
        <f t="shared" si="16"/>
        <v>0</v>
      </c>
      <c r="K75" s="55"/>
      <c r="L75" s="43"/>
      <c r="M75" s="34">
        <f t="shared" si="17"/>
        <v>0</v>
      </c>
      <c r="N75" s="55"/>
      <c r="O75" s="43"/>
      <c r="P75" s="34">
        <f t="shared" si="18"/>
        <v>0</v>
      </c>
      <c r="Q75" s="35">
        <f t="shared" si="19"/>
        <v>0</v>
      </c>
      <c r="R75" s="88"/>
    </row>
    <row r="76" spans="1:19" x14ac:dyDescent="0.3">
      <c r="A76" s="129" t="s">
        <v>67</v>
      </c>
      <c r="B76" s="129"/>
      <c r="C76" s="119" t="s">
        <v>68</v>
      </c>
      <c r="D76" s="36" t="s">
        <v>41</v>
      </c>
      <c r="E76" s="37">
        <v>0</v>
      </c>
      <c r="F76" s="38">
        <v>0</v>
      </c>
      <c r="G76" s="38">
        <v>250</v>
      </c>
      <c r="H76" s="38">
        <v>0</v>
      </c>
      <c r="I76" s="38">
        <v>0</v>
      </c>
      <c r="J76" s="29">
        <f>SUM(E76:I76)</f>
        <v>250</v>
      </c>
      <c r="K76" s="44">
        <v>0</v>
      </c>
      <c r="L76" s="38">
        <v>0</v>
      </c>
      <c r="M76" s="40">
        <f>SUM(K76:L76)</f>
        <v>0</v>
      </c>
      <c r="N76" s="44">
        <v>0</v>
      </c>
      <c r="O76" s="38">
        <v>0</v>
      </c>
      <c r="P76" s="40">
        <f t="shared" si="18"/>
        <v>0</v>
      </c>
      <c r="Q76" s="41">
        <f t="shared" si="19"/>
        <v>250</v>
      </c>
      <c r="R76" s="88"/>
    </row>
    <row r="77" spans="1:19" x14ac:dyDescent="0.3">
      <c r="A77" s="129"/>
      <c r="B77" s="129"/>
      <c r="C77" s="119"/>
      <c r="D77" s="36"/>
      <c r="E77" s="42"/>
      <c r="F77" s="43"/>
      <c r="G77" s="43"/>
      <c r="H77" s="43"/>
      <c r="I77" s="43"/>
      <c r="J77" s="34">
        <f t="shared" si="16"/>
        <v>0</v>
      </c>
      <c r="K77" s="55"/>
      <c r="L77" s="43"/>
      <c r="M77" s="34">
        <f t="shared" si="17"/>
        <v>0</v>
      </c>
      <c r="N77" s="55"/>
      <c r="O77" s="43"/>
      <c r="P77" s="34">
        <f t="shared" si="18"/>
        <v>0</v>
      </c>
      <c r="Q77" s="35">
        <f t="shared" si="19"/>
        <v>0</v>
      </c>
      <c r="R77" s="88"/>
    </row>
    <row r="78" spans="1:19" x14ac:dyDescent="0.3">
      <c r="A78" s="129" t="s">
        <v>69</v>
      </c>
      <c r="B78" s="129"/>
      <c r="C78" s="119" t="s">
        <v>70</v>
      </c>
      <c r="D78" s="36" t="s">
        <v>41</v>
      </c>
      <c r="E78" s="37">
        <v>0</v>
      </c>
      <c r="F78" s="38">
        <v>0</v>
      </c>
      <c r="G78" s="38">
        <v>15700</v>
      </c>
      <c r="H78" s="38">
        <v>0</v>
      </c>
      <c r="I78" s="38">
        <v>1</v>
      </c>
      <c r="J78" s="29">
        <f>SUM(E78:I78)</f>
        <v>15701</v>
      </c>
      <c r="K78" s="44">
        <v>1766</v>
      </c>
      <c r="L78" s="38">
        <v>0</v>
      </c>
      <c r="M78" s="40">
        <f>SUM(K78:L78)</f>
        <v>1766</v>
      </c>
      <c r="N78" s="44">
        <v>0</v>
      </c>
      <c r="O78" s="38">
        <v>0</v>
      </c>
      <c r="P78" s="40">
        <f t="shared" si="18"/>
        <v>0</v>
      </c>
      <c r="Q78" s="41">
        <f t="shared" si="19"/>
        <v>17467</v>
      </c>
      <c r="R78" s="129" t="s">
        <v>69</v>
      </c>
      <c r="S78" s="104">
        <f>Q78+Q80</f>
        <v>20567</v>
      </c>
    </row>
    <row r="79" spans="1:19" x14ac:dyDescent="0.3">
      <c r="A79" s="129"/>
      <c r="B79" s="129"/>
      <c r="C79" s="119"/>
      <c r="D79" s="36"/>
      <c r="E79" s="42"/>
      <c r="F79" s="43"/>
      <c r="G79" s="43"/>
      <c r="H79" s="43"/>
      <c r="I79" s="43"/>
      <c r="J79" s="34">
        <f t="shared" si="16"/>
        <v>0</v>
      </c>
      <c r="K79" s="55"/>
      <c r="L79" s="43"/>
      <c r="M79" s="34">
        <f t="shared" si="17"/>
        <v>0</v>
      </c>
      <c r="N79" s="55"/>
      <c r="O79" s="43"/>
      <c r="P79" s="34">
        <f t="shared" si="18"/>
        <v>0</v>
      </c>
      <c r="Q79" s="35">
        <f t="shared" si="19"/>
        <v>0</v>
      </c>
      <c r="R79" s="129"/>
      <c r="S79" s="105">
        <f>Q79+Q81</f>
        <v>0</v>
      </c>
    </row>
    <row r="80" spans="1:19" x14ac:dyDescent="0.3">
      <c r="A80" s="129" t="s">
        <v>69</v>
      </c>
      <c r="B80" s="129"/>
      <c r="C80" s="119" t="s">
        <v>71</v>
      </c>
      <c r="D80" s="36" t="s">
        <v>72</v>
      </c>
      <c r="E80" s="37">
        <v>0</v>
      </c>
      <c r="F80" s="38">
        <v>0</v>
      </c>
      <c r="G80" s="38">
        <v>3100</v>
      </c>
      <c r="H80" s="38">
        <v>0</v>
      </c>
      <c r="I80" s="38">
        <v>0</v>
      </c>
      <c r="J80" s="29">
        <f>SUM(E80:I80)</f>
        <v>3100</v>
      </c>
      <c r="K80" s="44">
        <v>0</v>
      </c>
      <c r="L80" s="38">
        <v>0</v>
      </c>
      <c r="M80" s="40">
        <f>SUM(K80:L80)</f>
        <v>0</v>
      </c>
      <c r="N80" s="44">
        <v>0</v>
      </c>
      <c r="O80" s="38">
        <v>0</v>
      </c>
      <c r="P80" s="40">
        <f t="shared" si="18"/>
        <v>0</v>
      </c>
      <c r="Q80" s="41">
        <f t="shared" si="19"/>
        <v>3100</v>
      </c>
      <c r="R80" s="88"/>
    </row>
    <row r="81" spans="1:19" x14ac:dyDescent="0.3">
      <c r="A81" s="129"/>
      <c r="B81" s="129"/>
      <c r="C81" s="119" t="s">
        <v>73</v>
      </c>
      <c r="D81" s="36"/>
      <c r="E81" s="42"/>
      <c r="F81" s="43"/>
      <c r="G81" s="43"/>
      <c r="H81" s="43"/>
      <c r="I81" s="43"/>
      <c r="J81" s="34">
        <f t="shared" si="16"/>
        <v>0</v>
      </c>
      <c r="K81" s="55"/>
      <c r="L81" s="43"/>
      <c r="M81" s="34">
        <f t="shared" si="17"/>
        <v>0</v>
      </c>
      <c r="N81" s="55"/>
      <c r="O81" s="43"/>
      <c r="P81" s="34">
        <f t="shared" si="18"/>
        <v>0</v>
      </c>
      <c r="Q81" s="35">
        <f t="shared" si="19"/>
        <v>0</v>
      </c>
      <c r="R81" s="88"/>
    </row>
    <row r="82" spans="1:19" hidden="1" x14ac:dyDescent="0.3">
      <c r="A82" s="129" t="s">
        <v>69</v>
      </c>
      <c r="B82" s="129"/>
      <c r="C82" s="119" t="s">
        <v>73</v>
      </c>
      <c r="D82" s="36" t="s">
        <v>72</v>
      </c>
      <c r="E82" s="37">
        <v>0</v>
      </c>
      <c r="F82" s="38">
        <v>0</v>
      </c>
      <c r="G82" s="38">
        <v>0</v>
      </c>
      <c r="H82" s="38">
        <v>0</v>
      </c>
      <c r="I82" s="38">
        <v>0</v>
      </c>
      <c r="J82" s="29">
        <f t="shared" si="16"/>
        <v>0</v>
      </c>
      <c r="K82" s="44"/>
      <c r="L82" s="38">
        <v>0</v>
      </c>
      <c r="M82" s="40">
        <f t="shared" si="17"/>
        <v>0</v>
      </c>
      <c r="N82" s="44">
        <v>0</v>
      </c>
      <c r="O82" s="38">
        <v>0</v>
      </c>
      <c r="P82" s="40">
        <f t="shared" si="18"/>
        <v>0</v>
      </c>
      <c r="Q82" s="41">
        <f t="shared" si="19"/>
        <v>0</v>
      </c>
      <c r="R82" s="88"/>
    </row>
    <row r="83" spans="1:19" ht="14.4" hidden="1" thickBot="1" x14ac:dyDescent="0.35">
      <c r="A83" s="134"/>
      <c r="B83" s="134"/>
      <c r="C83" s="135"/>
      <c r="D83" s="50"/>
      <c r="E83" s="51"/>
      <c r="F83" s="45"/>
      <c r="G83" s="45"/>
      <c r="H83" s="45"/>
      <c r="I83" s="45"/>
      <c r="J83" s="24">
        <f t="shared" si="16"/>
        <v>0</v>
      </c>
      <c r="K83" s="56"/>
      <c r="L83" s="45"/>
      <c r="M83" s="24">
        <f t="shared" si="17"/>
        <v>0</v>
      </c>
      <c r="N83" s="56"/>
      <c r="O83" s="45"/>
      <c r="P83" s="24">
        <f t="shared" si="18"/>
        <v>0</v>
      </c>
      <c r="Q83" s="25">
        <f t="shared" si="19"/>
        <v>0</v>
      </c>
      <c r="R83" s="88"/>
    </row>
    <row r="84" spans="1:19" ht="14.4" thickBot="1" x14ac:dyDescent="0.35"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8"/>
    </row>
    <row r="85" spans="1:19" x14ac:dyDescent="0.3">
      <c r="A85" s="120" t="s">
        <v>74</v>
      </c>
      <c r="B85" s="121"/>
      <c r="C85" s="124" t="s">
        <v>75</v>
      </c>
      <c r="D85" s="126"/>
      <c r="E85" s="16">
        <f>E87+E89+E91+E93</f>
        <v>4476</v>
      </c>
      <c r="F85" s="16">
        <f t="shared" ref="F85:H85" si="20">F87+F89+F91+F93</f>
        <v>3066</v>
      </c>
      <c r="G85" s="16">
        <f t="shared" si="20"/>
        <v>11491</v>
      </c>
      <c r="H85" s="16">
        <f t="shared" si="20"/>
        <v>8</v>
      </c>
      <c r="I85" s="16">
        <f>I87+I89+I91+I93</f>
        <v>0</v>
      </c>
      <c r="J85" s="19">
        <f t="shared" ref="J85:J94" si="21">SUM(E85:I85)</f>
        <v>19041</v>
      </c>
      <c r="K85" s="16">
        <f>K87+K89+K91+K93</f>
        <v>0</v>
      </c>
      <c r="L85" s="17">
        <f>L87+L89+L91+L93</f>
        <v>0</v>
      </c>
      <c r="M85" s="19">
        <f t="shared" ref="M85:M94" si="22">SUM(K85:L85)</f>
        <v>0</v>
      </c>
      <c r="N85" s="52">
        <f>N87+N89+N91+N93</f>
        <v>0</v>
      </c>
      <c r="O85" s="17">
        <f>O87+O89+O91+O93</f>
        <v>0</v>
      </c>
      <c r="P85" s="19">
        <f t="shared" ref="P85:P94" si="23">SUM(N85:O85)</f>
        <v>0</v>
      </c>
      <c r="Q85" s="20">
        <f>P85+M85+J85</f>
        <v>19041</v>
      </c>
      <c r="R85" s="88"/>
    </row>
    <row r="86" spans="1:19" ht="14.4" thickBot="1" x14ac:dyDescent="0.35">
      <c r="A86" s="122"/>
      <c r="B86" s="123"/>
      <c r="C86" s="125"/>
      <c r="D86" s="127"/>
      <c r="E86" s="21">
        <f t="shared" ref="E86:I86" si="24">E88+D90+E92+E94</f>
        <v>0</v>
      </c>
      <c r="F86" s="22">
        <f t="shared" si="24"/>
        <v>0</v>
      </c>
      <c r="G86" s="22">
        <f t="shared" si="24"/>
        <v>0</v>
      </c>
      <c r="H86" s="22">
        <f t="shared" si="24"/>
        <v>0</v>
      </c>
      <c r="I86" s="22">
        <f t="shared" si="24"/>
        <v>0</v>
      </c>
      <c r="J86" s="24">
        <f t="shared" si="21"/>
        <v>0</v>
      </c>
      <c r="K86" s="53">
        <f>K88+J90+K92+K94</f>
        <v>0</v>
      </c>
      <c r="L86" s="22">
        <f>L88+K90+L92+L94</f>
        <v>0</v>
      </c>
      <c r="M86" s="24">
        <f t="shared" si="22"/>
        <v>0</v>
      </c>
      <c r="N86" s="53">
        <f>N88+M90+N92+N94</f>
        <v>0</v>
      </c>
      <c r="O86" s="22">
        <f>O88+N90+O92+O94</f>
        <v>0</v>
      </c>
      <c r="P86" s="24">
        <f t="shared" si="23"/>
        <v>0</v>
      </c>
      <c r="Q86" s="25">
        <f t="shared" ref="Q86:Q94" si="25">P86+M86+J86</f>
        <v>0</v>
      </c>
      <c r="R86" s="88"/>
    </row>
    <row r="87" spans="1:19" x14ac:dyDescent="0.3">
      <c r="A87" s="116" t="s">
        <v>76</v>
      </c>
      <c r="B87" s="116"/>
      <c r="C87" s="114" t="s">
        <v>77</v>
      </c>
      <c r="D87" s="49" t="s">
        <v>78</v>
      </c>
      <c r="E87" s="26">
        <v>3440</v>
      </c>
      <c r="F87" s="27">
        <v>1031</v>
      </c>
      <c r="G87" s="27">
        <v>861</v>
      </c>
      <c r="H87" s="27">
        <v>8</v>
      </c>
      <c r="I87" s="27">
        <v>0</v>
      </c>
      <c r="J87" s="29">
        <f t="shared" si="21"/>
        <v>5340</v>
      </c>
      <c r="K87" s="54">
        <v>0</v>
      </c>
      <c r="L87" s="27">
        <v>0</v>
      </c>
      <c r="M87" s="29">
        <f>SUM(K87:L87)</f>
        <v>0</v>
      </c>
      <c r="N87" s="44">
        <v>0</v>
      </c>
      <c r="O87" s="38">
        <v>0</v>
      </c>
      <c r="P87" s="40">
        <f t="shared" si="23"/>
        <v>0</v>
      </c>
      <c r="Q87" s="41">
        <f t="shared" si="25"/>
        <v>5340</v>
      </c>
      <c r="R87" s="88"/>
    </row>
    <row r="88" spans="1:19" x14ac:dyDescent="0.3">
      <c r="A88" s="129"/>
      <c r="B88" s="129"/>
      <c r="C88" s="119"/>
      <c r="D88" s="36"/>
      <c r="E88" s="42"/>
      <c r="F88" s="43"/>
      <c r="G88" s="43"/>
      <c r="H88" s="43"/>
      <c r="I88" s="43"/>
      <c r="J88" s="34">
        <f t="shared" si="21"/>
        <v>0</v>
      </c>
      <c r="K88" s="55"/>
      <c r="L88" s="43"/>
      <c r="M88" s="34">
        <f t="shared" si="22"/>
        <v>0</v>
      </c>
      <c r="N88" s="55"/>
      <c r="O88" s="43"/>
      <c r="P88" s="34">
        <f t="shared" si="23"/>
        <v>0</v>
      </c>
      <c r="Q88" s="35">
        <f t="shared" si="25"/>
        <v>0</v>
      </c>
      <c r="R88" s="88"/>
    </row>
    <row r="89" spans="1:19" x14ac:dyDescent="0.3">
      <c r="A89" s="115" t="s">
        <v>79</v>
      </c>
      <c r="B89" s="115"/>
      <c r="C89" s="113" t="s">
        <v>80</v>
      </c>
      <c r="D89" s="103"/>
      <c r="E89" s="37">
        <v>1036</v>
      </c>
      <c r="F89" s="38">
        <v>362</v>
      </c>
      <c r="G89" s="38">
        <v>300</v>
      </c>
      <c r="H89" s="38">
        <v>0</v>
      </c>
      <c r="I89" s="38">
        <v>0</v>
      </c>
      <c r="J89" s="29">
        <f>SUM(D89:H89)</f>
        <v>1698</v>
      </c>
      <c r="K89" s="44">
        <v>0</v>
      </c>
      <c r="L89" s="38">
        <v>0</v>
      </c>
      <c r="M89" s="29">
        <f>SUM(K89:L89)</f>
        <v>0</v>
      </c>
      <c r="N89" s="44">
        <v>0</v>
      </c>
      <c r="O89" s="38">
        <v>0</v>
      </c>
      <c r="P89" s="29">
        <f>SUM(N89:O89)</f>
        <v>0</v>
      </c>
      <c r="Q89" s="41">
        <f>P89+M89+J89</f>
        <v>1698</v>
      </c>
      <c r="R89" s="129" t="s">
        <v>79</v>
      </c>
      <c r="S89" s="104">
        <f>Q89+Q91</f>
        <v>1888</v>
      </c>
    </row>
    <row r="90" spans="1:19" x14ac:dyDescent="0.3">
      <c r="A90" s="116"/>
      <c r="B90" s="116"/>
      <c r="C90" s="114"/>
      <c r="D90" s="103"/>
      <c r="E90" s="42"/>
      <c r="F90" s="43"/>
      <c r="G90" s="43"/>
      <c r="H90" s="43"/>
      <c r="I90" s="43"/>
      <c r="J90" s="34">
        <f>SUM(D90:H90)</f>
        <v>0</v>
      </c>
      <c r="K90" s="55"/>
      <c r="L90" s="43"/>
      <c r="M90" s="34">
        <f t="shared" si="22"/>
        <v>0</v>
      </c>
      <c r="N90" s="55"/>
      <c r="O90" s="43"/>
      <c r="P90" s="34">
        <f t="shared" ref="P90" si="26">SUM(N90:O90)</f>
        <v>0</v>
      </c>
      <c r="Q90" s="35">
        <f t="shared" si="25"/>
        <v>0</v>
      </c>
      <c r="R90" s="129"/>
      <c r="S90" s="105">
        <f>Q90+Q92</f>
        <v>0</v>
      </c>
    </row>
    <row r="91" spans="1:19" x14ac:dyDescent="0.3">
      <c r="A91" s="115" t="s">
        <v>79</v>
      </c>
      <c r="B91" s="115"/>
      <c r="C91" s="113" t="s">
        <v>308</v>
      </c>
      <c r="D91" s="111"/>
      <c r="E91" s="37">
        <v>0</v>
      </c>
      <c r="F91" s="38">
        <v>0</v>
      </c>
      <c r="G91" s="38">
        <v>190</v>
      </c>
      <c r="H91" s="38">
        <v>0</v>
      </c>
      <c r="I91" s="38">
        <v>0</v>
      </c>
      <c r="J91" s="29">
        <f>SUM(E91:I91)</f>
        <v>190</v>
      </c>
      <c r="K91" s="44">
        <v>0</v>
      </c>
      <c r="L91" s="38">
        <v>0</v>
      </c>
      <c r="M91" s="40">
        <f t="shared" si="22"/>
        <v>0</v>
      </c>
      <c r="N91" s="44">
        <v>0</v>
      </c>
      <c r="O91" s="38">
        <v>0</v>
      </c>
      <c r="P91" s="40">
        <f t="shared" si="23"/>
        <v>0</v>
      </c>
      <c r="Q91" s="41">
        <f t="shared" si="25"/>
        <v>190</v>
      </c>
      <c r="R91" s="88"/>
    </row>
    <row r="92" spans="1:19" x14ac:dyDescent="0.3">
      <c r="A92" s="116"/>
      <c r="B92" s="116"/>
      <c r="C92" s="114"/>
      <c r="D92" s="112"/>
      <c r="E92" s="42"/>
      <c r="F92" s="43"/>
      <c r="G92" s="43"/>
      <c r="H92" s="43"/>
      <c r="I92" s="43"/>
      <c r="J92" s="34">
        <f t="shared" si="21"/>
        <v>0</v>
      </c>
      <c r="K92" s="57"/>
      <c r="L92" s="32"/>
      <c r="M92" s="34">
        <f t="shared" si="22"/>
        <v>0</v>
      </c>
      <c r="N92" s="55"/>
      <c r="O92" s="43"/>
      <c r="P92" s="34">
        <f t="shared" si="23"/>
        <v>0</v>
      </c>
      <c r="Q92" s="35">
        <f t="shared" si="25"/>
        <v>0</v>
      </c>
      <c r="R92" s="88"/>
    </row>
    <row r="93" spans="1:19" x14ac:dyDescent="0.3">
      <c r="A93" s="129" t="s">
        <v>81</v>
      </c>
      <c r="B93" s="129"/>
      <c r="C93" s="119" t="s">
        <v>82</v>
      </c>
      <c r="D93" s="36" t="s">
        <v>23</v>
      </c>
      <c r="E93" s="37">
        <v>0</v>
      </c>
      <c r="F93" s="38">
        <v>1673</v>
      </c>
      <c r="G93" s="38">
        <v>10140</v>
      </c>
      <c r="H93" s="38">
        <v>0</v>
      </c>
      <c r="I93" s="38">
        <v>0</v>
      </c>
      <c r="J93" s="29">
        <f t="shared" si="21"/>
        <v>11813</v>
      </c>
      <c r="K93" s="44">
        <v>0</v>
      </c>
      <c r="L93" s="38">
        <v>0</v>
      </c>
      <c r="M93" s="40">
        <f>SUM(K93:L93)</f>
        <v>0</v>
      </c>
      <c r="N93" s="44">
        <v>0</v>
      </c>
      <c r="O93" s="38">
        <v>0</v>
      </c>
      <c r="P93" s="40">
        <f t="shared" si="23"/>
        <v>0</v>
      </c>
      <c r="Q93" s="41">
        <f t="shared" si="25"/>
        <v>11813</v>
      </c>
      <c r="R93" s="88"/>
    </row>
    <row r="94" spans="1:19" ht="14.4" thickBot="1" x14ac:dyDescent="0.35">
      <c r="A94" s="134"/>
      <c r="B94" s="134"/>
      <c r="C94" s="135"/>
      <c r="D94" s="50"/>
      <c r="E94" s="51"/>
      <c r="F94" s="45"/>
      <c r="G94" s="45"/>
      <c r="H94" s="45"/>
      <c r="I94" s="45"/>
      <c r="J94" s="24">
        <f t="shared" si="21"/>
        <v>0</v>
      </c>
      <c r="K94" s="56"/>
      <c r="L94" s="45"/>
      <c r="M94" s="24">
        <f t="shared" si="22"/>
        <v>0</v>
      </c>
      <c r="N94" s="56"/>
      <c r="O94" s="45"/>
      <c r="P94" s="24">
        <f t="shared" si="23"/>
        <v>0</v>
      </c>
      <c r="Q94" s="25">
        <f t="shared" si="25"/>
        <v>0</v>
      </c>
      <c r="R94" s="88"/>
    </row>
    <row r="95" spans="1:19" ht="14.4" thickBot="1" x14ac:dyDescent="0.35"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8"/>
    </row>
    <row r="96" spans="1:19" x14ac:dyDescent="0.3">
      <c r="A96" s="120" t="s">
        <v>83</v>
      </c>
      <c r="B96" s="121"/>
      <c r="C96" s="124" t="s">
        <v>84</v>
      </c>
      <c r="D96" s="131"/>
      <c r="E96" s="16">
        <f t="shared" ref="E96:I97" si="27">E98+E100+E102+E104+E106</f>
        <v>88870</v>
      </c>
      <c r="F96" s="17">
        <f t="shared" si="27"/>
        <v>31083</v>
      </c>
      <c r="G96" s="17">
        <f t="shared" si="27"/>
        <v>32329</v>
      </c>
      <c r="H96" s="17">
        <f t="shared" si="27"/>
        <v>526</v>
      </c>
      <c r="I96" s="17">
        <f t="shared" si="27"/>
        <v>0</v>
      </c>
      <c r="J96" s="19">
        <f t="shared" ref="J96:J107" si="28">SUM(E96:I96)</f>
        <v>152808</v>
      </c>
      <c r="K96" s="52">
        <f>K98+K100+K102+K104+K106</f>
        <v>0</v>
      </c>
      <c r="L96" s="17">
        <f>L98+L100+L102+L104+L106</f>
        <v>0</v>
      </c>
      <c r="M96" s="19">
        <f t="shared" ref="M96:M107" si="29">SUM(K96:L96)</f>
        <v>0</v>
      </c>
      <c r="N96" s="52">
        <f>N98+N100+N102+N104+N106</f>
        <v>0</v>
      </c>
      <c r="O96" s="17">
        <f>O98+O100+O102+O104+O106</f>
        <v>0</v>
      </c>
      <c r="P96" s="19">
        <f t="shared" ref="P96:P107" si="30">SUM(N96:O96)</f>
        <v>0</v>
      </c>
      <c r="Q96" s="20">
        <f t="shared" ref="Q96:Q107" si="31">P96+M96+J96</f>
        <v>152808</v>
      </c>
      <c r="R96" s="88"/>
    </row>
    <row r="97" spans="1:18" ht="14.4" thickBot="1" x14ac:dyDescent="0.35">
      <c r="A97" s="122"/>
      <c r="B97" s="123"/>
      <c r="C97" s="125"/>
      <c r="D97" s="132"/>
      <c r="E97" s="21">
        <f t="shared" si="27"/>
        <v>0</v>
      </c>
      <c r="F97" s="22">
        <f t="shared" si="27"/>
        <v>0</v>
      </c>
      <c r="G97" s="22">
        <f t="shared" si="27"/>
        <v>0</v>
      </c>
      <c r="H97" s="22">
        <f t="shared" si="27"/>
        <v>0</v>
      </c>
      <c r="I97" s="22">
        <f t="shared" si="27"/>
        <v>0</v>
      </c>
      <c r="J97" s="24">
        <f t="shared" si="28"/>
        <v>0</v>
      </c>
      <c r="K97" s="53">
        <f>K99+K101+K103+K105+K107</f>
        <v>0</v>
      </c>
      <c r="L97" s="22">
        <f>L99+L101+L103+L105+L107</f>
        <v>0</v>
      </c>
      <c r="M97" s="24">
        <f t="shared" si="29"/>
        <v>0</v>
      </c>
      <c r="N97" s="53">
        <f>N99+N101+N103+N105+N107</f>
        <v>0</v>
      </c>
      <c r="O97" s="22">
        <f>O99+O101+O103+O105+O107</f>
        <v>0</v>
      </c>
      <c r="P97" s="24">
        <f t="shared" si="30"/>
        <v>0</v>
      </c>
      <c r="Q97" s="25">
        <f t="shared" si="31"/>
        <v>0</v>
      </c>
      <c r="R97" s="88"/>
    </row>
    <row r="98" spans="1:18" x14ac:dyDescent="0.3">
      <c r="A98" s="118" t="s">
        <v>85</v>
      </c>
      <c r="B98" s="116"/>
      <c r="C98" s="114" t="s">
        <v>86</v>
      </c>
      <c r="D98" s="58" t="s">
        <v>72</v>
      </c>
      <c r="E98" s="26">
        <v>65677</v>
      </c>
      <c r="F98" s="27">
        <v>23071</v>
      </c>
      <c r="G98" s="27">
        <v>13528</v>
      </c>
      <c r="H98" s="27">
        <v>217</v>
      </c>
      <c r="I98" s="27">
        <v>0</v>
      </c>
      <c r="J98" s="29">
        <f t="shared" si="28"/>
        <v>102493</v>
      </c>
      <c r="K98" s="54">
        <v>0</v>
      </c>
      <c r="L98" s="27">
        <v>0</v>
      </c>
      <c r="M98" s="29">
        <f>SUM(K98:L98)</f>
        <v>0</v>
      </c>
      <c r="N98" s="54">
        <v>0</v>
      </c>
      <c r="O98" s="27">
        <v>0</v>
      </c>
      <c r="P98" s="29">
        <f t="shared" si="30"/>
        <v>0</v>
      </c>
      <c r="Q98" s="30">
        <f t="shared" si="31"/>
        <v>102493</v>
      </c>
      <c r="R98" s="88"/>
    </row>
    <row r="99" spans="1:18" x14ac:dyDescent="0.3">
      <c r="A99" s="128"/>
      <c r="B99" s="129"/>
      <c r="C99" s="119"/>
      <c r="D99" s="59"/>
      <c r="E99" s="42"/>
      <c r="F99" s="43"/>
      <c r="G99" s="43"/>
      <c r="H99" s="43"/>
      <c r="I99" s="43"/>
      <c r="J99" s="34">
        <f t="shared" si="28"/>
        <v>0</v>
      </c>
      <c r="K99" s="55"/>
      <c r="L99" s="43"/>
      <c r="M99" s="34">
        <f t="shared" si="29"/>
        <v>0</v>
      </c>
      <c r="N99" s="55"/>
      <c r="O99" s="43"/>
      <c r="P99" s="34">
        <f t="shared" si="30"/>
        <v>0</v>
      </c>
      <c r="Q99" s="35">
        <f t="shared" si="31"/>
        <v>0</v>
      </c>
      <c r="R99" s="88"/>
    </row>
    <row r="100" spans="1:18" x14ac:dyDescent="0.3">
      <c r="A100" s="128" t="s">
        <v>87</v>
      </c>
      <c r="B100" s="129"/>
      <c r="C100" s="119" t="s">
        <v>88</v>
      </c>
      <c r="D100" s="59" t="s">
        <v>72</v>
      </c>
      <c r="E100" s="37">
        <v>0</v>
      </c>
      <c r="F100" s="38">
        <v>0</v>
      </c>
      <c r="G100" s="38">
        <v>350</v>
      </c>
      <c r="H100" s="38">
        <v>0</v>
      </c>
      <c r="I100" s="38">
        <v>0</v>
      </c>
      <c r="J100" s="29">
        <f t="shared" si="28"/>
        <v>350</v>
      </c>
      <c r="K100" s="44">
        <v>0</v>
      </c>
      <c r="L100" s="38">
        <v>0</v>
      </c>
      <c r="M100" s="40">
        <f>SUM(K100:L100)</f>
        <v>0</v>
      </c>
      <c r="N100" s="44">
        <v>0</v>
      </c>
      <c r="O100" s="38">
        <v>0</v>
      </c>
      <c r="P100" s="40">
        <f t="shared" si="30"/>
        <v>0</v>
      </c>
      <c r="Q100" s="41">
        <f t="shared" si="31"/>
        <v>350</v>
      </c>
      <c r="R100" s="88"/>
    </row>
    <row r="101" spans="1:18" x14ac:dyDescent="0.3">
      <c r="A101" s="128"/>
      <c r="B101" s="129"/>
      <c r="C101" s="119"/>
      <c r="D101" s="59"/>
      <c r="E101" s="42"/>
      <c r="F101" s="43"/>
      <c r="G101" s="43"/>
      <c r="H101" s="43"/>
      <c r="I101" s="43"/>
      <c r="J101" s="34">
        <f t="shared" si="28"/>
        <v>0</v>
      </c>
      <c r="K101" s="55"/>
      <c r="L101" s="43"/>
      <c r="M101" s="34">
        <f t="shared" si="29"/>
        <v>0</v>
      </c>
      <c r="N101" s="55"/>
      <c r="O101" s="43"/>
      <c r="P101" s="34">
        <f t="shared" si="30"/>
        <v>0</v>
      </c>
      <c r="Q101" s="35">
        <f t="shared" si="31"/>
        <v>0</v>
      </c>
      <c r="R101" s="88"/>
    </row>
    <row r="102" spans="1:18" x14ac:dyDescent="0.3">
      <c r="A102" s="128" t="s">
        <v>89</v>
      </c>
      <c r="B102" s="129"/>
      <c r="C102" s="119" t="s">
        <v>250</v>
      </c>
      <c r="D102" s="59" t="s">
        <v>72</v>
      </c>
      <c r="E102" s="37">
        <v>23193</v>
      </c>
      <c r="F102" s="38">
        <v>6944</v>
      </c>
      <c r="G102" s="38">
        <v>3637</v>
      </c>
      <c r="H102" s="38">
        <v>309</v>
      </c>
      <c r="I102" s="38">
        <v>0</v>
      </c>
      <c r="J102" s="29">
        <f t="shared" si="28"/>
        <v>34083</v>
      </c>
      <c r="K102" s="44">
        <v>0</v>
      </c>
      <c r="L102" s="38">
        <v>0</v>
      </c>
      <c r="M102" s="40">
        <f>SUM(K102:L102)</f>
        <v>0</v>
      </c>
      <c r="N102" s="44">
        <v>0</v>
      </c>
      <c r="O102" s="38">
        <v>0</v>
      </c>
      <c r="P102" s="40">
        <f t="shared" si="30"/>
        <v>0</v>
      </c>
      <c r="Q102" s="41">
        <f t="shared" si="31"/>
        <v>34083</v>
      </c>
      <c r="R102" s="88"/>
    </row>
    <row r="103" spans="1:18" x14ac:dyDescent="0.3">
      <c r="A103" s="128"/>
      <c r="B103" s="129"/>
      <c r="C103" s="119"/>
      <c r="D103" s="59"/>
      <c r="E103" s="42"/>
      <c r="F103" s="43"/>
      <c r="G103" s="43"/>
      <c r="H103" s="43"/>
      <c r="I103" s="43"/>
      <c r="J103" s="34">
        <f t="shared" si="28"/>
        <v>0</v>
      </c>
      <c r="K103" s="55"/>
      <c r="L103" s="43"/>
      <c r="M103" s="34">
        <f t="shared" si="29"/>
        <v>0</v>
      </c>
      <c r="N103" s="55"/>
      <c r="O103" s="43"/>
      <c r="P103" s="34">
        <f t="shared" si="30"/>
        <v>0</v>
      </c>
      <c r="Q103" s="35">
        <f t="shared" si="31"/>
        <v>0</v>
      </c>
      <c r="R103" s="88"/>
    </row>
    <row r="104" spans="1:18" x14ac:dyDescent="0.3">
      <c r="A104" s="128" t="s">
        <v>90</v>
      </c>
      <c r="B104" s="129"/>
      <c r="C104" s="119" t="s">
        <v>91</v>
      </c>
      <c r="D104" s="59" t="s">
        <v>92</v>
      </c>
      <c r="E104" s="37">
        <v>0</v>
      </c>
      <c r="F104" s="38">
        <v>228</v>
      </c>
      <c r="G104" s="38">
        <v>464</v>
      </c>
      <c r="H104" s="38">
        <v>0</v>
      </c>
      <c r="I104" s="38">
        <v>0</v>
      </c>
      <c r="J104" s="29">
        <f t="shared" si="28"/>
        <v>692</v>
      </c>
      <c r="K104" s="44">
        <v>0</v>
      </c>
      <c r="L104" s="38">
        <v>0</v>
      </c>
      <c r="M104" s="40">
        <f>SUM(K104:L104)</f>
        <v>0</v>
      </c>
      <c r="N104" s="44">
        <v>0</v>
      </c>
      <c r="O104" s="38">
        <v>0</v>
      </c>
      <c r="P104" s="40">
        <f t="shared" si="30"/>
        <v>0</v>
      </c>
      <c r="Q104" s="41">
        <f t="shared" si="31"/>
        <v>692</v>
      </c>
      <c r="R104" s="88"/>
    </row>
    <row r="105" spans="1:18" x14ac:dyDescent="0.3">
      <c r="A105" s="128"/>
      <c r="B105" s="129"/>
      <c r="C105" s="119"/>
      <c r="D105" s="59"/>
      <c r="E105" s="42"/>
      <c r="F105" s="43"/>
      <c r="G105" s="43"/>
      <c r="H105" s="43"/>
      <c r="I105" s="43"/>
      <c r="J105" s="34">
        <f t="shared" si="28"/>
        <v>0</v>
      </c>
      <c r="K105" s="55"/>
      <c r="L105" s="43"/>
      <c r="M105" s="34">
        <f t="shared" si="29"/>
        <v>0</v>
      </c>
      <c r="N105" s="55"/>
      <c r="O105" s="43"/>
      <c r="P105" s="34">
        <f t="shared" si="30"/>
        <v>0</v>
      </c>
      <c r="Q105" s="35">
        <f t="shared" si="31"/>
        <v>0</v>
      </c>
      <c r="R105" s="88"/>
    </row>
    <row r="106" spans="1:18" x14ac:dyDescent="0.3">
      <c r="A106" s="128" t="s">
        <v>93</v>
      </c>
      <c r="B106" s="129"/>
      <c r="C106" s="119" t="s">
        <v>94</v>
      </c>
      <c r="D106" s="59" t="s">
        <v>95</v>
      </c>
      <c r="E106" s="37">
        <v>0</v>
      </c>
      <c r="F106" s="38">
        <v>840</v>
      </c>
      <c r="G106" s="38">
        <v>14350</v>
      </c>
      <c r="H106" s="38">
        <v>0</v>
      </c>
      <c r="I106" s="38">
        <v>0</v>
      </c>
      <c r="J106" s="29">
        <f t="shared" si="28"/>
        <v>15190</v>
      </c>
      <c r="K106" s="44">
        <v>0</v>
      </c>
      <c r="L106" s="38">
        <v>0</v>
      </c>
      <c r="M106" s="40">
        <f>SUM(K106:L106)</f>
        <v>0</v>
      </c>
      <c r="N106" s="44">
        <v>0</v>
      </c>
      <c r="O106" s="38">
        <v>0</v>
      </c>
      <c r="P106" s="40">
        <f t="shared" si="30"/>
        <v>0</v>
      </c>
      <c r="Q106" s="41">
        <f t="shared" si="31"/>
        <v>15190</v>
      </c>
      <c r="R106" s="88"/>
    </row>
    <row r="107" spans="1:18" ht="14.4" thickBot="1" x14ac:dyDescent="0.35">
      <c r="A107" s="133"/>
      <c r="B107" s="134"/>
      <c r="C107" s="135"/>
      <c r="D107" s="60"/>
      <c r="E107" s="51"/>
      <c r="F107" s="45"/>
      <c r="G107" s="45"/>
      <c r="H107" s="45"/>
      <c r="I107" s="45"/>
      <c r="J107" s="24">
        <f t="shared" si="28"/>
        <v>0</v>
      </c>
      <c r="K107" s="56"/>
      <c r="L107" s="45"/>
      <c r="M107" s="24">
        <f t="shared" si="29"/>
        <v>0</v>
      </c>
      <c r="N107" s="55"/>
      <c r="O107" s="43"/>
      <c r="P107" s="34">
        <f t="shared" si="30"/>
        <v>0</v>
      </c>
      <c r="Q107" s="35">
        <f t="shared" si="31"/>
        <v>0</v>
      </c>
      <c r="R107" s="88"/>
    </row>
    <row r="108" spans="1:18" ht="14.4" thickBot="1" x14ac:dyDescent="0.35">
      <c r="D108" s="48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8"/>
    </row>
    <row r="109" spans="1:18" x14ac:dyDescent="0.3">
      <c r="A109" s="120" t="s">
        <v>96</v>
      </c>
      <c r="B109" s="121"/>
      <c r="C109" s="124" t="s">
        <v>97</v>
      </c>
      <c r="D109" s="126"/>
      <c r="E109" s="16">
        <f>E111+E113</f>
        <v>0</v>
      </c>
      <c r="F109" s="17">
        <f t="shared" ref="E109:I110" si="32">F111+F113</f>
        <v>0</v>
      </c>
      <c r="G109" s="17">
        <f t="shared" si="32"/>
        <v>188705</v>
      </c>
      <c r="H109" s="17">
        <f t="shared" si="32"/>
        <v>0</v>
      </c>
      <c r="I109" s="17">
        <f t="shared" si="32"/>
        <v>0</v>
      </c>
      <c r="J109" s="19">
        <f t="shared" ref="J109:J114" si="33">SUM(E109:I109)</f>
        <v>188705</v>
      </c>
      <c r="K109" s="16">
        <f>K111+K113</f>
        <v>542081</v>
      </c>
      <c r="L109" s="17">
        <f>L111+L113</f>
        <v>0</v>
      </c>
      <c r="M109" s="19">
        <f t="shared" ref="M109:M114" si="34">SUM(K109:L109)</f>
        <v>542081</v>
      </c>
      <c r="N109" s="52">
        <f>N111+N113</f>
        <v>0</v>
      </c>
      <c r="O109" s="17">
        <f>O111+O113</f>
        <v>0</v>
      </c>
      <c r="P109" s="19">
        <f t="shared" ref="P109:P114" si="35">SUM(N109:O109)</f>
        <v>0</v>
      </c>
      <c r="Q109" s="20">
        <f t="shared" ref="Q109:Q114" si="36">P109+M109+J109</f>
        <v>730786</v>
      </c>
      <c r="R109" s="88"/>
    </row>
    <row r="110" spans="1:18" ht="14.4" thickBot="1" x14ac:dyDescent="0.35">
      <c r="A110" s="122"/>
      <c r="B110" s="123"/>
      <c r="C110" s="125"/>
      <c r="D110" s="127"/>
      <c r="E110" s="21">
        <f t="shared" si="32"/>
        <v>0</v>
      </c>
      <c r="F110" s="22">
        <f t="shared" si="32"/>
        <v>0</v>
      </c>
      <c r="G110" s="22">
        <f t="shared" si="32"/>
        <v>0</v>
      </c>
      <c r="H110" s="22">
        <f t="shared" si="32"/>
        <v>0</v>
      </c>
      <c r="I110" s="22">
        <f t="shared" si="32"/>
        <v>0</v>
      </c>
      <c r="J110" s="24">
        <f t="shared" si="33"/>
        <v>0</v>
      </c>
      <c r="K110" s="21">
        <f>K112+K114</f>
        <v>0</v>
      </c>
      <c r="L110" s="22">
        <f>L112+L114</f>
        <v>0</v>
      </c>
      <c r="M110" s="24">
        <f t="shared" si="34"/>
        <v>0</v>
      </c>
      <c r="N110" s="53">
        <f>N112+N114</f>
        <v>0</v>
      </c>
      <c r="O110" s="22">
        <f>O112+O114</f>
        <v>0</v>
      </c>
      <c r="P110" s="24">
        <f t="shared" si="35"/>
        <v>0</v>
      </c>
      <c r="Q110" s="25">
        <f t="shared" si="36"/>
        <v>0</v>
      </c>
      <c r="R110" s="88"/>
    </row>
    <row r="111" spans="1:18" x14ac:dyDescent="0.3">
      <c r="A111" s="116" t="s">
        <v>98</v>
      </c>
      <c r="B111" s="116"/>
      <c r="C111" s="114" t="s">
        <v>99</v>
      </c>
      <c r="D111" s="49" t="s">
        <v>63</v>
      </c>
      <c r="E111" s="26">
        <v>0</v>
      </c>
      <c r="F111" s="27">
        <v>0</v>
      </c>
      <c r="G111" s="27">
        <v>184205</v>
      </c>
      <c r="H111" s="27">
        <v>0</v>
      </c>
      <c r="I111" s="27">
        <v>0</v>
      </c>
      <c r="J111" s="29">
        <f>SUM(E111:I111)</f>
        <v>184205</v>
      </c>
      <c r="K111" s="26">
        <v>542081</v>
      </c>
      <c r="L111" s="27">
        <v>0</v>
      </c>
      <c r="M111" s="29">
        <f>SUM(K111:L111)</f>
        <v>542081</v>
      </c>
      <c r="N111" s="54">
        <v>0</v>
      </c>
      <c r="O111" s="27">
        <v>0</v>
      </c>
      <c r="P111" s="29">
        <f t="shared" si="35"/>
        <v>0</v>
      </c>
      <c r="Q111" s="30">
        <f t="shared" si="36"/>
        <v>726286</v>
      </c>
      <c r="R111" s="88"/>
    </row>
    <row r="112" spans="1:18" x14ac:dyDescent="0.3">
      <c r="A112" s="129"/>
      <c r="B112" s="129"/>
      <c r="C112" s="119"/>
      <c r="D112" s="36"/>
      <c r="E112" s="42"/>
      <c r="F112" s="43"/>
      <c r="G112" s="43"/>
      <c r="H112" s="43"/>
      <c r="I112" s="43"/>
      <c r="J112" s="34">
        <f t="shared" si="33"/>
        <v>0</v>
      </c>
      <c r="K112" s="42"/>
      <c r="L112" s="43"/>
      <c r="M112" s="34">
        <f t="shared" si="34"/>
        <v>0</v>
      </c>
      <c r="N112" s="55"/>
      <c r="O112" s="43"/>
      <c r="P112" s="34">
        <f t="shared" si="35"/>
        <v>0</v>
      </c>
      <c r="Q112" s="35">
        <f t="shared" si="36"/>
        <v>0</v>
      </c>
      <c r="R112" s="88"/>
    </row>
    <row r="113" spans="1:19" x14ac:dyDescent="0.3">
      <c r="A113" s="129" t="s">
        <v>100</v>
      </c>
      <c r="B113" s="129"/>
      <c r="C113" s="119" t="s">
        <v>101</v>
      </c>
      <c r="D113" s="36" t="s">
        <v>102</v>
      </c>
      <c r="E113" s="37">
        <v>0</v>
      </c>
      <c r="F113" s="38">
        <v>0</v>
      </c>
      <c r="G113" s="38">
        <v>4500</v>
      </c>
      <c r="H113" s="38">
        <v>0</v>
      </c>
      <c r="I113" s="38">
        <v>0</v>
      </c>
      <c r="J113" s="29">
        <f>SUM(E113:I113)</f>
        <v>4500</v>
      </c>
      <c r="K113" s="37">
        <v>0</v>
      </c>
      <c r="L113" s="38">
        <v>0</v>
      </c>
      <c r="M113" s="40">
        <f>SUM(K113:L113)</f>
        <v>0</v>
      </c>
      <c r="N113" s="44">
        <v>0</v>
      </c>
      <c r="O113" s="38">
        <v>0</v>
      </c>
      <c r="P113" s="40">
        <f t="shared" si="35"/>
        <v>0</v>
      </c>
      <c r="Q113" s="41">
        <f t="shared" si="36"/>
        <v>4500</v>
      </c>
      <c r="R113" s="88"/>
    </row>
    <row r="114" spans="1:19" ht="14.4" thickBot="1" x14ac:dyDescent="0.35">
      <c r="A114" s="134"/>
      <c r="B114" s="134"/>
      <c r="C114" s="135"/>
      <c r="D114" s="50"/>
      <c r="E114" s="51"/>
      <c r="F114" s="45"/>
      <c r="G114" s="45"/>
      <c r="H114" s="45"/>
      <c r="I114" s="45"/>
      <c r="J114" s="24">
        <f t="shared" si="33"/>
        <v>0</v>
      </c>
      <c r="K114" s="51"/>
      <c r="L114" s="45"/>
      <c r="M114" s="24">
        <f t="shared" si="34"/>
        <v>0</v>
      </c>
      <c r="N114" s="56"/>
      <c r="O114" s="45"/>
      <c r="P114" s="24">
        <f t="shared" si="35"/>
        <v>0</v>
      </c>
      <c r="Q114" s="25">
        <f t="shared" si="36"/>
        <v>0</v>
      </c>
      <c r="R114" s="88"/>
    </row>
    <row r="115" spans="1:19" ht="14.4" thickBot="1" x14ac:dyDescent="0.35">
      <c r="D115" s="48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8"/>
    </row>
    <row r="116" spans="1:19" x14ac:dyDescent="0.3">
      <c r="A116" s="120" t="s">
        <v>103</v>
      </c>
      <c r="B116" s="121"/>
      <c r="C116" s="124" t="s">
        <v>104</v>
      </c>
      <c r="D116" s="126"/>
      <c r="E116" s="16">
        <f t="shared" ref="E116:I117" si="37">E118+E120+E122+E124+E126+E128+E130+E132</f>
        <v>0</v>
      </c>
      <c r="F116" s="17">
        <f t="shared" si="37"/>
        <v>0</v>
      </c>
      <c r="G116" s="17">
        <f t="shared" si="37"/>
        <v>191000</v>
      </c>
      <c r="H116" s="17">
        <f t="shared" si="37"/>
        <v>0</v>
      </c>
      <c r="I116" s="17">
        <f t="shared" si="37"/>
        <v>2200</v>
      </c>
      <c r="J116" s="19">
        <f t="shared" ref="J116:J133" si="38">SUM(E116:I116)</f>
        <v>193200</v>
      </c>
      <c r="K116" s="16">
        <f>K118+K120+K122+K124+K126+K128+K130+K132</f>
        <v>0</v>
      </c>
      <c r="L116" s="17">
        <f>L118+L120+L122+L124+L126+L128+L132</f>
        <v>0</v>
      </c>
      <c r="M116" s="19">
        <f t="shared" ref="M116:M129" si="39">SUM(K116:L116)</f>
        <v>0</v>
      </c>
      <c r="N116" s="52">
        <f>N118+N120+N122+N124+N126+N128+N132</f>
        <v>0</v>
      </c>
      <c r="O116" s="17">
        <f>O118+O120+O122+O124+O126+O128+O130+O132</f>
        <v>17160</v>
      </c>
      <c r="P116" s="19">
        <f t="shared" ref="P116:P133" si="40">SUM(N116:O116)</f>
        <v>17160</v>
      </c>
      <c r="Q116" s="20">
        <f>P116+M116+J116</f>
        <v>210360</v>
      </c>
      <c r="R116" s="88"/>
    </row>
    <row r="117" spans="1:19" ht="14.4" thickBot="1" x14ac:dyDescent="0.35">
      <c r="A117" s="122"/>
      <c r="B117" s="123"/>
      <c r="C117" s="125"/>
      <c r="D117" s="127"/>
      <c r="E117" s="21">
        <f t="shared" si="37"/>
        <v>0</v>
      </c>
      <c r="F117" s="22">
        <f t="shared" si="37"/>
        <v>0</v>
      </c>
      <c r="G117" s="22">
        <f t="shared" si="37"/>
        <v>0</v>
      </c>
      <c r="H117" s="22">
        <f t="shared" si="37"/>
        <v>0</v>
      </c>
      <c r="I117" s="22">
        <f t="shared" si="37"/>
        <v>0</v>
      </c>
      <c r="J117" s="24">
        <f t="shared" si="38"/>
        <v>0</v>
      </c>
      <c r="K117" s="21">
        <f>K119+K121+K123+K125+K127+K129+K131+K133</f>
        <v>0</v>
      </c>
      <c r="L117" s="22">
        <f>L119+L121+L123+L125+L127+L129+L133</f>
        <v>0</v>
      </c>
      <c r="M117" s="24">
        <f t="shared" si="39"/>
        <v>0</v>
      </c>
      <c r="N117" s="53">
        <f>N119+N121+N123+N125+N127+N129+N133</f>
        <v>0</v>
      </c>
      <c r="O117" s="22">
        <f>O119+O121+O123+O125+O127+O129+O131+O133</f>
        <v>0</v>
      </c>
      <c r="P117" s="24">
        <f t="shared" si="40"/>
        <v>0</v>
      </c>
      <c r="Q117" s="25">
        <f t="shared" ref="Q117:Q133" si="41">P117+M117+J117</f>
        <v>0</v>
      </c>
      <c r="R117" s="88"/>
    </row>
    <row r="118" spans="1:19" x14ac:dyDescent="0.3">
      <c r="A118" s="136" t="s">
        <v>105</v>
      </c>
      <c r="B118" s="137"/>
      <c r="C118" s="138" t="s">
        <v>106</v>
      </c>
      <c r="D118" s="100" t="s">
        <v>107</v>
      </c>
      <c r="E118" s="16">
        <v>0</v>
      </c>
      <c r="F118" s="17">
        <v>0</v>
      </c>
      <c r="G118" s="17">
        <v>29500</v>
      </c>
      <c r="H118" s="17">
        <v>0</v>
      </c>
      <c r="I118" s="17">
        <v>0</v>
      </c>
      <c r="J118" s="19">
        <f t="shared" si="38"/>
        <v>29500</v>
      </c>
      <c r="K118" s="16">
        <v>0</v>
      </c>
      <c r="L118" s="17">
        <v>0</v>
      </c>
      <c r="M118" s="19">
        <f>SUM(K118:L118)</f>
        <v>0</v>
      </c>
      <c r="N118" s="52">
        <v>0</v>
      </c>
      <c r="O118" s="17">
        <v>0</v>
      </c>
      <c r="P118" s="19">
        <f t="shared" si="40"/>
        <v>0</v>
      </c>
      <c r="Q118" s="20">
        <f t="shared" si="41"/>
        <v>29500</v>
      </c>
      <c r="R118" s="136" t="s">
        <v>105</v>
      </c>
      <c r="S118" s="104">
        <f>Q118+Q120+Q122+Q124</f>
        <v>51000</v>
      </c>
    </row>
    <row r="119" spans="1:19" x14ac:dyDescent="0.3">
      <c r="A119" s="128"/>
      <c r="B119" s="129"/>
      <c r="C119" s="119"/>
      <c r="D119" s="36"/>
      <c r="E119" s="42"/>
      <c r="F119" s="43"/>
      <c r="G119" s="43"/>
      <c r="H119" s="43"/>
      <c r="I119" s="43"/>
      <c r="J119" s="34">
        <f t="shared" si="38"/>
        <v>0</v>
      </c>
      <c r="K119" s="42"/>
      <c r="L119" s="43"/>
      <c r="M119" s="34">
        <f t="shared" si="39"/>
        <v>0</v>
      </c>
      <c r="N119" s="55"/>
      <c r="O119" s="43"/>
      <c r="P119" s="34">
        <f t="shared" si="40"/>
        <v>0</v>
      </c>
      <c r="Q119" s="35">
        <f t="shared" si="41"/>
        <v>0</v>
      </c>
      <c r="R119" s="128"/>
      <c r="S119" s="105">
        <f>Q119+Q121+Q123+Q125</f>
        <v>0</v>
      </c>
    </row>
    <row r="120" spans="1:19" x14ac:dyDescent="0.3">
      <c r="A120" s="118" t="s">
        <v>105</v>
      </c>
      <c r="B120" s="129"/>
      <c r="C120" s="119" t="s">
        <v>108</v>
      </c>
      <c r="D120" s="36" t="s">
        <v>63</v>
      </c>
      <c r="E120" s="37">
        <v>0</v>
      </c>
      <c r="F120" s="38">
        <v>0</v>
      </c>
      <c r="G120" s="38">
        <v>15000</v>
      </c>
      <c r="H120" s="38">
        <v>0</v>
      </c>
      <c r="I120" s="38">
        <v>0</v>
      </c>
      <c r="J120" s="29">
        <f t="shared" si="38"/>
        <v>15000</v>
      </c>
      <c r="K120" s="37">
        <v>0</v>
      </c>
      <c r="L120" s="38">
        <v>0</v>
      </c>
      <c r="M120" s="40">
        <f>SUM(K120:L120)</f>
        <v>0</v>
      </c>
      <c r="N120" s="44">
        <v>0</v>
      </c>
      <c r="O120" s="38">
        <v>0</v>
      </c>
      <c r="P120" s="40">
        <f t="shared" si="40"/>
        <v>0</v>
      </c>
      <c r="Q120" s="41">
        <f t="shared" si="41"/>
        <v>15000</v>
      </c>
      <c r="R120" s="88"/>
    </row>
    <row r="121" spans="1:19" x14ac:dyDescent="0.3">
      <c r="A121" s="128"/>
      <c r="B121" s="129"/>
      <c r="C121" s="119"/>
      <c r="D121" s="36"/>
      <c r="E121" s="42"/>
      <c r="F121" s="43"/>
      <c r="G121" s="43"/>
      <c r="H121" s="43"/>
      <c r="I121" s="43"/>
      <c r="J121" s="34">
        <f t="shared" si="38"/>
        <v>0</v>
      </c>
      <c r="K121" s="42"/>
      <c r="L121" s="43"/>
      <c r="M121" s="34">
        <f t="shared" si="39"/>
        <v>0</v>
      </c>
      <c r="N121" s="55"/>
      <c r="O121" s="43"/>
      <c r="P121" s="34">
        <f t="shared" si="40"/>
        <v>0</v>
      </c>
      <c r="Q121" s="35">
        <f t="shared" si="41"/>
        <v>0</v>
      </c>
      <c r="R121" s="88"/>
    </row>
    <row r="122" spans="1:19" x14ac:dyDescent="0.3">
      <c r="A122" s="128" t="s">
        <v>105</v>
      </c>
      <c r="B122" s="129"/>
      <c r="C122" s="119" t="s">
        <v>109</v>
      </c>
      <c r="D122" s="36" t="s">
        <v>102</v>
      </c>
      <c r="E122" s="37">
        <v>0</v>
      </c>
      <c r="F122" s="38">
        <v>0</v>
      </c>
      <c r="G122" s="38">
        <v>6000</v>
      </c>
      <c r="H122" s="38">
        <v>0</v>
      </c>
      <c r="I122" s="38">
        <v>0</v>
      </c>
      <c r="J122" s="29">
        <f t="shared" si="38"/>
        <v>6000</v>
      </c>
      <c r="K122" s="37">
        <v>0</v>
      </c>
      <c r="L122" s="38">
        <v>0</v>
      </c>
      <c r="M122" s="40">
        <f>SUM(K122:L122)</f>
        <v>0</v>
      </c>
      <c r="N122" s="44">
        <v>0</v>
      </c>
      <c r="O122" s="38">
        <v>0</v>
      </c>
      <c r="P122" s="40">
        <f t="shared" si="40"/>
        <v>0</v>
      </c>
      <c r="Q122" s="41">
        <f t="shared" si="41"/>
        <v>6000</v>
      </c>
      <c r="R122" s="88"/>
    </row>
    <row r="123" spans="1:19" x14ac:dyDescent="0.3">
      <c r="A123" s="128"/>
      <c r="B123" s="129"/>
      <c r="C123" s="119"/>
      <c r="D123" s="36"/>
      <c r="E123" s="42"/>
      <c r="F123" s="43"/>
      <c r="G123" s="43"/>
      <c r="H123" s="43"/>
      <c r="I123" s="43"/>
      <c r="J123" s="34">
        <f t="shared" si="38"/>
        <v>0</v>
      </c>
      <c r="K123" s="42"/>
      <c r="L123" s="43"/>
      <c r="M123" s="34">
        <f t="shared" si="39"/>
        <v>0</v>
      </c>
      <c r="N123" s="55"/>
      <c r="O123" s="43"/>
      <c r="P123" s="34">
        <f t="shared" si="40"/>
        <v>0</v>
      </c>
      <c r="Q123" s="35">
        <f t="shared" si="41"/>
        <v>0</v>
      </c>
      <c r="R123" s="88"/>
    </row>
    <row r="124" spans="1:19" x14ac:dyDescent="0.3">
      <c r="A124" s="128" t="s">
        <v>105</v>
      </c>
      <c r="B124" s="129"/>
      <c r="C124" s="119" t="s">
        <v>110</v>
      </c>
      <c r="D124" s="36" t="s">
        <v>26</v>
      </c>
      <c r="E124" s="37">
        <v>0</v>
      </c>
      <c r="F124" s="38">
        <v>0</v>
      </c>
      <c r="G124" s="38">
        <v>500</v>
      </c>
      <c r="H124" s="38">
        <v>0</v>
      </c>
      <c r="I124" s="38">
        <v>0</v>
      </c>
      <c r="J124" s="29">
        <f t="shared" si="38"/>
        <v>500</v>
      </c>
      <c r="K124" s="37">
        <v>0</v>
      </c>
      <c r="L124" s="38">
        <v>0</v>
      </c>
      <c r="M124" s="40">
        <f>SUM(K124:L124)</f>
        <v>0</v>
      </c>
      <c r="N124" s="44">
        <v>0</v>
      </c>
      <c r="O124" s="38">
        <v>0</v>
      </c>
      <c r="P124" s="40">
        <f t="shared" si="40"/>
        <v>0</v>
      </c>
      <c r="Q124" s="41">
        <f t="shared" si="41"/>
        <v>500</v>
      </c>
      <c r="R124" s="88"/>
    </row>
    <row r="125" spans="1:19" x14ac:dyDescent="0.3">
      <c r="A125" s="128"/>
      <c r="B125" s="129"/>
      <c r="C125" s="119"/>
      <c r="D125" s="36"/>
      <c r="E125" s="42"/>
      <c r="F125" s="43"/>
      <c r="G125" s="43"/>
      <c r="H125" s="43"/>
      <c r="I125" s="43"/>
      <c r="J125" s="34">
        <f t="shared" si="38"/>
        <v>0</v>
      </c>
      <c r="K125" s="42"/>
      <c r="L125" s="43"/>
      <c r="M125" s="34">
        <f t="shared" si="39"/>
        <v>0</v>
      </c>
      <c r="N125" s="55"/>
      <c r="O125" s="43"/>
      <c r="P125" s="34">
        <f t="shared" si="40"/>
        <v>0</v>
      </c>
      <c r="Q125" s="35">
        <f t="shared" si="41"/>
        <v>0</v>
      </c>
      <c r="R125" s="88"/>
    </row>
    <row r="126" spans="1:19" x14ac:dyDescent="0.3">
      <c r="A126" s="117" t="s">
        <v>111</v>
      </c>
      <c r="B126" s="115"/>
      <c r="C126" s="113" t="s">
        <v>309</v>
      </c>
      <c r="D126" s="36" t="s">
        <v>112</v>
      </c>
      <c r="E126" s="37">
        <v>0</v>
      </c>
      <c r="F126" s="38">
        <v>0</v>
      </c>
      <c r="G126" s="38">
        <v>0</v>
      </c>
      <c r="H126" s="38">
        <v>0</v>
      </c>
      <c r="I126" s="38">
        <v>2200</v>
      </c>
      <c r="J126" s="29">
        <f t="shared" si="38"/>
        <v>2200</v>
      </c>
      <c r="K126" s="37">
        <v>0</v>
      </c>
      <c r="L126" s="38">
        <v>0</v>
      </c>
      <c r="M126" s="40">
        <f>SUM(K126:L126)</f>
        <v>0</v>
      </c>
      <c r="N126" s="44">
        <v>0</v>
      </c>
      <c r="O126" s="38">
        <v>17160</v>
      </c>
      <c r="P126" s="40">
        <f t="shared" si="40"/>
        <v>17160</v>
      </c>
      <c r="Q126" s="41">
        <f t="shared" si="41"/>
        <v>19360</v>
      </c>
      <c r="R126" s="117" t="s">
        <v>111</v>
      </c>
      <c r="S126" s="104">
        <f>Q126+Q128</f>
        <v>19360</v>
      </c>
    </row>
    <row r="127" spans="1:19" x14ac:dyDescent="0.3">
      <c r="A127" s="118"/>
      <c r="B127" s="116"/>
      <c r="C127" s="114"/>
      <c r="D127" s="36"/>
      <c r="E127" s="42"/>
      <c r="F127" s="43"/>
      <c r="G127" s="43"/>
      <c r="H127" s="43"/>
      <c r="I127" s="43"/>
      <c r="J127" s="34">
        <f t="shared" si="38"/>
        <v>0</v>
      </c>
      <c r="K127" s="42"/>
      <c r="L127" s="43"/>
      <c r="M127" s="34">
        <f t="shared" si="39"/>
        <v>0</v>
      </c>
      <c r="N127" s="55"/>
      <c r="O127" s="43"/>
      <c r="P127" s="34">
        <f t="shared" si="40"/>
        <v>0</v>
      </c>
      <c r="Q127" s="35">
        <f t="shared" si="41"/>
        <v>0</v>
      </c>
      <c r="R127" s="118"/>
      <c r="S127" s="105">
        <f>Q127+Q129</f>
        <v>0</v>
      </c>
    </row>
    <row r="128" spans="1:19" hidden="1" x14ac:dyDescent="0.3">
      <c r="A128" s="117" t="s">
        <v>111</v>
      </c>
      <c r="B128" s="115"/>
      <c r="C128" s="113" t="s">
        <v>309</v>
      </c>
      <c r="D128" s="36" t="s">
        <v>112</v>
      </c>
      <c r="E128" s="37">
        <v>0</v>
      </c>
      <c r="F128" s="38">
        <v>0</v>
      </c>
      <c r="G128" s="38">
        <v>0</v>
      </c>
      <c r="H128" s="38">
        <v>0</v>
      </c>
      <c r="I128" s="38">
        <v>0</v>
      </c>
      <c r="J128" s="29">
        <f t="shared" si="38"/>
        <v>0</v>
      </c>
      <c r="K128" s="94">
        <v>0</v>
      </c>
      <c r="L128" s="38">
        <v>0</v>
      </c>
      <c r="M128" s="40">
        <f>SUM(K128:L128)</f>
        <v>0</v>
      </c>
      <c r="N128" s="44">
        <v>0</v>
      </c>
      <c r="O128" s="38">
        <v>0</v>
      </c>
      <c r="P128" s="40">
        <f t="shared" si="40"/>
        <v>0</v>
      </c>
      <c r="Q128" s="41">
        <f t="shared" si="41"/>
        <v>0</v>
      </c>
      <c r="R128" s="88"/>
    </row>
    <row r="129" spans="1:18" hidden="1" x14ac:dyDescent="0.3">
      <c r="A129" s="118"/>
      <c r="B129" s="116"/>
      <c r="C129" s="114"/>
      <c r="D129" s="36"/>
      <c r="E129" s="42"/>
      <c r="F129" s="43"/>
      <c r="G129" s="43"/>
      <c r="H129" s="43"/>
      <c r="I129" s="43"/>
      <c r="J129" s="34">
        <f t="shared" si="38"/>
        <v>0</v>
      </c>
      <c r="K129" s="95"/>
      <c r="L129" s="43"/>
      <c r="M129" s="34">
        <f t="shared" si="39"/>
        <v>0</v>
      </c>
      <c r="N129" s="55"/>
      <c r="O129" s="43"/>
      <c r="P129" s="34">
        <f t="shared" si="40"/>
        <v>0</v>
      </c>
      <c r="Q129" s="35">
        <f t="shared" si="41"/>
        <v>0</v>
      </c>
      <c r="R129" s="88"/>
    </row>
    <row r="130" spans="1:18" x14ac:dyDescent="0.3">
      <c r="A130" s="117" t="s">
        <v>111</v>
      </c>
      <c r="B130" s="115"/>
      <c r="C130" s="113" t="s">
        <v>310</v>
      </c>
      <c r="D130" s="36" t="s">
        <v>112</v>
      </c>
      <c r="E130" s="37">
        <v>0</v>
      </c>
      <c r="F130" s="38">
        <v>0</v>
      </c>
      <c r="G130" s="38">
        <v>140000</v>
      </c>
      <c r="H130" s="38">
        <v>0</v>
      </c>
      <c r="I130" s="38">
        <v>0</v>
      </c>
      <c r="J130" s="29">
        <f>SUM(E130:I130)</f>
        <v>140000</v>
      </c>
      <c r="K130" s="94">
        <v>0</v>
      </c>
      <c r="L130" s="38">
        <v>0</v>
      </c>
      <c r="M130" s="40">
        <f>SUM(K130:L130)</f>
        <v>0</v>
      </c>
      <c r="N130" s="44">
        <v>0</v>
      </c>
      <c r="O130" s="38">
        <v>0</v>
      </c>
      <c r="P130" s="40">
        <f>SUM(N130:O130)</f>
        <v>0</v>
      </c>
      <c r="Q130" s="41">
        <f t="shared" si="41"/>
        <v>140000</v>
      </c>
      <c r="R130" s="88"/>
    </row>
    <row r="131" spans="1:18" ht="14.4" thickBot="1" x14ac:dyDescent="0.35">
      <c r="A131" s="157"/>
      <c r="B131" s="158"/>
      <c r="C131" s="159"/>
      <c r="D131" s="50"/>
      <c r="E131" s="51"/>
      <c r="F131" s="45"/>
      <c r="G131" s="45"/>
      <c r="H131" s="45"/>
      <c r="I131" s="45"/>
      <c r="J131" s="24">
        <f>SUM(E131:I131)</f>
        <v>0</v>
      </c>
      <c r="K131" s="101"/>
      <c r="L131" s="45"/>
      <c r="M131" s="24">
        <f>SUM(K131:L131)</f>
        <v>0</v>
      </c>
      <c r="N131" s="56"/>
      <c r="O131" s="45"/>
      <c r="P131" s="24">
        <f>SUM(N131:O131)</f>
        <v>0</v>
      </c>
      <c r="Q131" s="25">
        <f t="shared" si="41"/>
        <v>0</v>
      </c>
      <c r="R131" s="88"/>
    </row>
    <row r="132" spans="1:18" hidden="1" x14ac:dyDescent="0.3">
      <c r="A132" s="118" t="s">
        <v>111</v>
      </c>
      <c r="B132" s="116"/>
      <c r="C132" s="114" t="s">
        <v>251</v>
      </c>
      <c r="D132" s="49" t="s">
        <v>112</v>
      </c>
      <c r="E132" s="26">
        <v>0</v>
      </c>
      <c r="F132" s="27">
        <v>0</v>
      </c>
      <c r="G132" s="27">
        <v>0</v>
      </c>
      <c r="H132" s="27">
        <v>0</v>
      </c>
      <c r="I132" s="27">
        <v>0</v>
      </c>
      <c r="J132" s="29">
        <f t="shared" si="38"/>
        <v>0</v>
      </c>
      <c r="K132" s="96">
        <v>0</v>
      </c>
      <c r="L132" s="27">
        <v>0</v>
      </c>
      <c r="M132" s="29">
        <f>SUM(K132:L132)</f>
        <v>0</v>
      </c>
      <c r="N132" s="54">
        <v>0</v>
      </c>
      <c r="O132" s="27">
        <v>0</v>
      </c>
      <c r="P132" s="29">
        <f t="shared" si="40"/>
        <v>0</v>
      </c>
      <c r="Q132" s="30">
        <f t="shared" si="41"/>
        <v>0</v>
      </c>
      <c r="R132" s="88"/>
    </row>
    <row r="133" spans="1:18" ht="14.4" hidden="1" thickBot="1" x14ac:dyDescent="0.35">
      <c r="A133" s="133"/>
      <c r="B133" s="134"/>
      <c r="C133" s="135"/>
      <c r="D133" s="50"/>
      <c r="E133" s="51"/>
      <c r="F133" s="45"/>
      <c r="G133" s="45"/>
      <c r="H133" s="45"/>
      <c r="I133" s="45"/>
      <c r="J133" s="24">
        <f t="shared" si="38"/>
        <v>0</v>
      </c>
      <c r="K133" s="51"/>
      <c r="L133" s="45"/>
      <c r="M133" s="24">
        <f>SUM(K133:L133)</f>
        <v>0</v>
      </c>
      <c r="N133" s="56"/>
      <c r="O133" s="45"/>
      <c r="P133" s="24">
        <f t="shared" si="40"/>
        <v>0</v>
      </c>
      <c r="Q133" s="25">
        <f t="shared" si="41"/>
        <v>0</v>
      </c>
      <c r="R133" s="88"/>
    </row>
    <row r="134" spans="1:18" ht="14.4" thickBot="1" x14ac:dyDescent="0.35">
      <c r="D134" s="48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8"/>
    </row>
    <row r="135" spans="1:18" x14ac:dyDescent="0.3">
      <c r="A135" s="120" t="s">
        <v>113</v>
      </c>
      <c r="B135" s="121"/>
      <c r="C135" s="124" t="s">
        <v>114</v>
      </c>
      <c r="D135" s="126"/>
      <c r="E135" s="16">
        <f t="shared" ref="E135:I136" si="42">E137+E139+E141+E143+E145</f>
        <v>200371</v>
      </c>
      <c r="F135" s="17">
        <f t="shared" si="42"/>
        <v>68892</v>
      </c>
      <c r="G135" s="17">
        <f t="shared" si="42"/>
        <v>57226</v>
      </c>
      <c r="H135" s="17">
        <f t="shared" si="42"/>
        <v>3080</v>
      </c>
      <c r="I135" s="17">
        <f t="shared" si="42"/>
        <v>0</v>
      </c>
      <c r="J135" s="18">
        <f t="shared" ref="J135:J146" si="43">SUM(E135:I135)</f>
        <v>329569</v>
      </c>
      <c r="K135" s="16">
        <f>K137+K139+K141+K143+K145</f>
        <v>0</v>
      </c>
      <c r="L135" s="17">
        <f>L137+L139+L141+L143+L145</f>
        <v>0</v>
      </c>
      <c r="M135" s="19">
        <f t="shared" ref="M135:M146" si="44">SUM(K135:L135)</f>
        <v>0</v>
      </c>
      <c r="N135" s="52">
        <f>N137+N139+N141+N143+N145</f>
        <v>0</v>
      </c>
      <c r="O135" s="52">
        <f>O137+O139+O141+O143+O145</f>
        <v>0</v>
      </c>
      <c r="P135" s="19">
        <f t="shared" ref="P135:P146" si="45">SUM(N135:O135)</f>
        <v>0</v>
      </c>
      <c r="Q135" s="20">
        <f t="shared" ref="Q135:Q146" si="46">P135+M135+J135</f>
        <v>329569</v>
      </c>
      <c r="R135" s="88"/>
    </row>
    <row r="136" spans="1:18" ht="14.4" thickBot="1" x14ac:dyDescent="0.35">
      <c r="A136" s="122"/>
      <c r="B136" s="123"/>
      <c r="C136" s="125"/>
      <c r="D136" s="127"/>
      <c r="E136" s="21">
        <f t="shared" si="42"/>
        <v>0</v>
      </c>
      <c r="F136" s="22">
        <f t="shared" si="42"/>
        <v>0</v>
      </c>
      <c r="G136" s="22">
        <f t="shared" si="42"/>
        <v>0</v>
      </c>
      <c r="H136" s="22">
        <f t="shared" si="42"/>
        <v>0</v>
      </c>
      <c r="I136" s="22">
        <f t="shared" si="42"/>
        <v>0</v>
      </c>
      <c r="J136" s="23">
        <f t="shared" si="43"/>
        <v>0</v>
      </c>
      <c r="K136" s="21">
        <f>K138+K140+K142+K144+K146</f>
        <v>0</v>
      </c>
      <c r="L136" s="22">
        <f>L138+L140+L142+L144+L146</f>
        <v>0</v>
      </c>
      <c r="M136" s="24">
        <f t="shared" si="44"/>
        <v>0</v>
      </c>
      <c r="N136" s="53">
        <f>N138+N140+N142+N144+N146</f>
        <v>0</v>
      </c>
      <c r="O136" s="53">
        <f>O138+O140+O142+O144+O146</f>
        <v>0</v>
      </c>
      <c r="P136" s="24">
        <f t="shared" si="45"/>
        <v>0</v>
      </c>
      <c r="Q136" s="25">
        <f t="shared" si="46"/>
        <v>0</v>
      </c>
      <c r="R136" s="88"/>
    </row>
    <row r="137" spans="1:18" x14ac:dyDescent="0.3">
      <c r="A137" s="118" t="s">
        <v>115</v>
      </c>
      <c r="B137" s="116"/>
      <c r="C137" s="114" t="s">
        <v>116</v>
      </c>
      <c r="D137" s="49" t="s">
        <v>117</v>
      </c>
      <c r="E137" s="26">
        <v>184261</v>
      </c>
      <c r="F137" s="27">
        <v>63907</v>
      </c>
      <c r="G137" s="27">
        <v>50168</v>
      </c>
      <c r="H137" s="27">
        <v>2694</v>
      </c>
      <c r="I137" s="27">
        <v>0</v>
      </c>
      <c r="J137" s="29">
        <f t="shared" si="43"/>
        <v>301030</v>
      </c>
      <c r="K137" s="96">
        <v>0</v>
      </c>
      <c r="L137" s="27">
        <v>0</v>
      </c>
      <c r="M137" s="29">
        <f>SUM(K137:L137)</f>
        <v>0</v>
      </c>
      <c r="N137" s="54">
        <v>0</v>
      </c>
      <c r="O137" s="27">
        <v>0</v>
      </c>
      <c r="P137" s="29">
        <f t="shared" si="45"/>
        <v>0</v>
      </c>
      <c r="Q137" s="30">
        <f t="shared" si="46"/>
        <v>301030</v>
      </c>
      <c r="R137" s="88"/>
    </row>
    <row r="138" spans="1:18" x14ac:dyDescent="0.3">
      <c r="A138" s="128"/>
      <c r="B138" s="129"/>
      <c r="C138" s="119"/>
      <c r="D138" s="36"/>
      <c r="E138" s="42"/>
      <c r="F138" s="43"/>
      <c r="G138" s="43"/>
      <c r="H138" s="43"/>
      <c r="I138" s="43"/>
      <c r="J138" s="34">
        <f t="shared" si="43"/>
        <v>0</v>
      </c>
      <c r="K138" s="95"/>
      <c r="L138" s="43"/>
      <c r="M138" s="34">
        <f t="shared" si="44"/>
        <v>0</v>
      </c>
      <c r="N138" s="55"/>
      <c r="O138" s="43"/>
      <c r="P138" s="34">
        <f t="shared" si="45"/>
        <v>0</v>
      </c>
      <c r="Q138" s="35">
        <f t="shared" si="46"/>
        <v>0</v>
      </c>
      <c r="R138" s="88"/>
    </row>
    <row r="139" spans="1:18" x14ac:dyDescent="0.3">
      <c r="A139" s="117" t="s">
        <v>118</v>
      </c>
      <c r="B139" s="115"/>
      <c r="C139" s="113" t="s">
        <v>311</v>
      </c>
      <c r="D139" s="111"/>
      <c r="E139" s="37">
        <v>0</v>
      </c>
      <c r="F139" s="38">
        <v>0</v>
      </c>
      <c r="G139" s="38">
        <v>0</v>
      </c>
      <c r="H139" s="38">
        <v>37</v>
      </c>
      <c r="I139" s="38">
        <v>0</v>
      </c>
      <c r="J139" s="28">
        <f t="shared" si="43"/>
        <v>37</v>
      </c>
      <c r="K139" s="37">
        <v>0</v>
      </c>
      <c r="L139" s="38">
        <v>0</v>
      </c>
      <c r="M139" s="40">
        <f>SUM(K139:L139)</f>
        <v>0</v>
      </c>
      <c r="N139" s="44">
        <v>0</v>
      </c>
      <c r="O139" s="44">
        <v>0</v>
      </c>
      <c r="P139" s="40">
        <f t="shared" si="45"/>
        <v>0</v>
      </c>
      <c r="Q139" s="41">
        <f t="shared" si="46"/>
        <v>37</v>
      </c>
      <c r="R139" s="88"/>
    </row>
    <row r="140" spans="1:18" x14ac:dyDescent="0.3">
      <c r="A140" s="118"/>
      <c r="B140" s="116"/>
      <c r="C140" s="114"/>
      <c r="D140" s="112"/>
      <c r="E140" s="42"/>
      <c r="F140" s="43"/>
      <c r="G140" s="43"/>
      <c r="H140" s="43"/>
      <c r="I140" s="43"/>
      <c r="J140" s="33">
        <f t="shared" si="43"/>
        <v>0</v>
      </c>
      <c r="K140" s="42"/>
      <c r="L140" s="43"/>
      <c r="M140" s="34">
        <f t="shared" si="44"/>
        <v>0</v>
      </c>
      <c r="N140" s="55"/>
      <c r="O140" s="55"/>
      <c r="P140" s="34">
        <f t="shared" si="45"/>
        <v>0</v>
      </c>
      <c r="Q140" s="35">
        <f t="shared" si="46"/>
        <v>0</v>
      </c>
      <c r="R140" s="88"/>
    </row>
    <row r="141" spans="1:18" x14ac:dyDescent="0.3">
      <c r="A141" s="128" t="s">
        <v>119</v>
      </c>
      <c r="B141" s="129"/>
      <c r="C141" s="119" t="s">
        <v>290</v>
      </c>
      <c r="D141" s="130"/>
      <c r="E141" s="37">
        <v>0</v>
      </c>
      <c r="F141" s="38">
        <v>0</v>
      </c>
      <c r="G141" s="38">
        <v>0</v>
      </c>
      <c r="H141" s="38">
        <v>150</v>
      </c>
      <c r="I141" s="38">
        <v>0</v>
      </c>
      <c r="J141" s="28">
        <f>SUM(E141:I141)</f>
        <v>150</v>
      </c>
      <c r="K141" s="37">
        <v>0</v>
      </c>
      <c r="L141" s="38">
        <v>0</v>
      </c>
      <c r="M141" s="40">
        <f>SUM(K141:L141)</f>
        <v>0</v>
      </c>
      <c r="N141" s="44">
        <v>0</v>
      </c>
      <c r="O141" s="44">
        <v>0</v>
      </c>
      <c r="P141" s="40">
        <f>SUM(N141:O141)</f>
        <v>0</v>
      </c>
      <c r="Q141" s="41">
        <f t="shared" si="46"/>
        <v>150</v>
      </c>
      <c r="R141" s="88"/>
    </row>
    <row r="142" spans="1:18" x14ac:dyDescent="0.3">
      <c r="A142" s="128"/>
      <c r="B142" s="129"/>
      <c r="C142" s="119"/>
      <c r="D142" s="130"/>
      <c r="E142" s="42"/>
      <c r="F142" s="43"/>
      <c r="G142" s="43"/>
      <c r="H142" s="43"/>
      <c r="I142" s="43"/>
      <c r="J142" s="33">
        <f>SUM(E142:I142)</f>
        <v>0</v>
      </c>
      <c r="K142" s="42"/>
      <c r="L142" s="43"/>
      <c r="M142" s="34">
        <f>SUM(K142:L142)</f>
        <v>0</v>
      </c>
      <c r="N142" s="55"/>
      <c r="O142" s="55"/>
      <c r="P142" s="34">
        <f>SUM(N142:O142)</f>
        <v>0</v>
      </c>
      <c r="Q142" s="35">
        <f t="shared" si="46"/>
        <v>0</v>
      </c>
      <c r="R142" s="88"/>
    </row>
    <row r="143" spans="1:18" ht="13.8" hidden="1" customHeight="1" x14ac:dyDescent="0.3">
      <c r="A143" s="128" t="s">
        <v>120</v>
      </c>
      <c r="B143" s="129"/>
      <c r="C143" s="119" t="s">
        <v>289</v>
      </c>
      <c r="D143" s="59"/>
      <c r="E143" s="37">
        <v>0</v>
      </c>
      <c r="F143" s="38">
        <v>0</v>
      </c>
      <c r="G143" s="38">
        <v>0</v>
      </c>
      <c r="H143" s="38">
        <v>0</v>
      </c>
      <c r="I143" s="38">
        <v>0</v>
      </c>
      <c r="J143" s="28">
        <f t="shared" si="43"/>
        <v>0</v>
      </c>
      <c r="K143" s="37">
        <v>0</v>
      </c>
      <c r="L143" s="38">
        <v>0</v>
      </c>
      <c r="M143" s="40">
        <f>SUM(K143:L143)</f>
        <v>0</v>
      </c>
      <c r="N143" s="44">
        <v>0</v>
      </c>
      <c r="O143" s="44">
        <v>0</v>
      </c>
      <c r="P143" s="40">
        <f t="shared" si="45"/>
        <v>0</v>
      </c>
      <c r="Q143" s="41">
        <f t="shared" si="46"/>
        <v>0</v>
      </c>
      <c r="R143" s="88"/>
    </row>
    <row r="144" spans="1:18" hidden="1" x14ac:dyDescent="0.3">
      <c r="A144" s="128"/>
      <c r="B144" s="129"/>
      <c r="C144" s="119"/>
      <c r="D144" s="59"/>
      <c r="E144" s="42"/>
      <c r="F144" s="43"/>
      <c r="G144" s="43"/>
      <c r="H144" s="43"/>
      <c r="I144" s="43"/>
      <c r="J144" s="33">
        <f t="shared" si="43"/>
        <v>0</v>
      </c>
      <c r="K144" s="42"/>
      <c r="L144" s="43"/>
      <c r="M144" s="34">
        <f t="shared" si="44"/>
        <v>0</v>
      </c>
      <c r="N144" s="55"/>
      <c r="O144" s="55"/>
      <c r="P144" s="34">
        <f t="shared" si="45"/>
        <v>0</v>
      </c>
      <c r="Q144" s="35">
        <f t="shared" si="46"/>
        <v>0</v>
      </c>
      <c r="R144" s="88"/>
    </row>
    <row r="145" spans="1:19" x14ac:dyDescent="0.3">
      <c r="A145" s="128" t="s">
        <v>120</v>
      </c>
      <c r="B145" s="129"/>
      <c r="C145" s="119" t="s">
        <v>121</v>
      </c>
      <c r="D145" s="59" t="s">
        <v>122</v>
      </c>
      <c r="E145" s="94">
        <v>16110</v>
      </c>
      <c r="F145" s="97">
        <v>4985</v>
      </c>
      <c r="G145" s="97">
        <v>7058</v>
      </c>
      <c r="H145" s="97">
        <v>199</v>
      </c>
      <c r="I145" s="38">
        <v>0</v>
      </c>
      <c r="J145" s="28">
        <f t="shared" si="43"/>
        <v>28352</v>
      </c>
      <c r="K145" s="37">
        <v>0</v>
      </c>
      <c r="L145" s="38">
        <v>0</v>
      </c>
      <c r="M145" s="40">
        <f>SUM(K145:L145)</f>
        <v>0</v>
      </c>
      <c r="N145" s="44">
        <v>0</v>
      </c>
      <c r="O145" s="44">
        <v>0</v>
      </c>
      <c r="P145" s="40">
        <f t="shared" si="45"/>
        <v>0</v>
      </c>
      <c r="Q145" s="41">
        <f t="shared" si="46"/>
        <v>28352</v>
      </c>
      <c r="R145" s="88"/>
    </row>
    <row r="146" spans="1:19" ht="14.4" thickBot="1" x14ac:dyDescent="0.35">
      <c r="A146" s="133"/>
      <c r="B146" s="134"/>
      <c r="C146" s="135"/>
      <c r="D146" s="60"/>
      <c r="E146" s="51"/>
      <c r="F146" s="45"/>
      <c r="G146" s="45"/>
      <c r="H146" s="45"/>
      <c r="I146" s="45"/>
      <c r="J146" s="23">
        <f t="shared" si="43"/>
        <v>0</v>
      </c>
      <c r="K146" s="51"/>
      <c r="L146" s="45"/>
      <c r="M146" s="24">
        <f t="shared" si="44"/>
        <v>0</v>
      </c>
      <c r="N146" s="56"/>
      <c r="O146" s="56"/>
      <c r="P146" s="24">
        <f t="shared" si="45"/>
        <v>0</v>
      </c>
      <c r="Q146" s="25">
        <f t="shared" si="46"/>
        <v>0</v>
      </c>
      <c r="R146" s="88"/>
    </row>
    <row r="147" spans="1:19" ht="14.4" thickBot="1" x14ac:dyDescent="0.35">
      <c r="D147" s="48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8"/>
    </row>
    <row r="148" spans="1:19" x14ac:dyDescent="0.3">
      <c r="A148" s="120" t="s">
        <v>123</v>
      </c>
      <c r="B148" s="121"/>
      <c r="C148" s="124" t="s">
        <v>124</v>
      </c>
      <c r="D148" s="131"/>
      <c r="E148" s="16">
        <f t="shared" ref="E148:H149" si="47">E150+E152+E154+E156</f>
        <v>0</v>
      </c>
      <c r="F148" s="17">
        <f t="shared" si="47"/>
        <v>0</v>
      </c>
      <c r="G148" s="17">
        <f t="shared" si="47"/>
        <v>0</v>
      </c>
      <c r="H148" s="17">
        <f t="shared" si="47"/>
        <v>182755</v>
      </c>
      <c r="I148" s="17">
        <f>I150+I152+I154+I156</f>
        <v>0</v>
      </c>
      <c r="J148" s="19">
        <f>SUM(E148:I148)</f>
        <v>182755</v>
      </c>
      <c r="K148" s="52">
        <f>K150+K152+K154+K156</f>
        <v>0</v>
      </c>
      <c r="L148" s="17">
        <f>L150+L152+L154+L156</f>
        <v>0</v>
      </c>
      <c r="M148" s="19">
        <f t="shared" ref="M148:M157" si="48">SUM(K148:L148)</f>
        <v>0</v>
      </c>
      <c r="N148" s="52">
        <f>N150+N152+N154+N156</f>
        <v>0</v>
      </c>
      <c r="O148" s="17">
        <f>O150+O152+O154+O156</f>
        <v>0</v>
      </c>
      <c r="P148" s="19">
        <f t="shared" ref="P148:P157" si="49">SUM(N148:O148)</f>
        <v>0</v>
      </c>
      <c r="Q148" s="20">
        <f>P148+M148+J148</f>
        <v>182755</v>
      </c>
      <c r="R148" s="88"/>
    </row>
    <row r="149" spans="1:19" ht="14.4" thickBot="1" x14ac:dyDescent="0.35">
      <c r="A149" s="122"/>
      <c r="B149" s="123"/>
      <c r="C149" s="125"/>
      <c r="D149" s="132"/>
      <c r="E149" s="21">
        <f t="shared" si="47"/>
        <v>0</v>
      </c>
      <c r="F149" s="22">
        <f t="shared" si="47"/>
        <v>0</v>
      </c>
      <c r="G149" s="22">
        <f t="shared" si="47"/>
        <v>0</v>
      </c>
      <c r="H149" s="22">
        <f t="shared" si="47"/>
        <v>0</v>
      </c>
      <c r="I149" s="22">
        <f>I151+I153+I155+I157</f>
        <v>0</v>
      </c>
      <c r="J149" s="24">
        <f>SUM(E149:I149)</f>
        <v>0</v>
      </c>
      <c r="K149" s="53">
        <f>K151+K153+K155+K157</f>
        <v>0</v>
      </c>
      <c r="L149" s="22">
        <f>L151+L153+L155+L157</f>
        <v>0</v>
      </c>
      <c r="M149" s="24">
        <f t="shared" si="48"/>
        <v>0</v>
      </c>
      <c r="N149" s="53">
        <f>N151+N153+N155+N157</f>
        <v>0</v>
      </c>
      <c r="O149" s="22">
        <f>O151+O153+O155+O157</f>
        <v>0</v>
      </c>
      <c r="P149" s="24">
        <f>SUM(N149:O149)</f>
        <v>0</v>
      </c>
      <c r="Q149" s="25">
        <f>P149+M149+J149</f>
        <v>0</v>
      </c>
      <c r="R149" s="88"/>
    </row>
    <row r="150" spans="1:19" x14ac:dyDescent="0.3">
      <c r="A150" s="136" t="s">
        <v>125</v>
      </c>
      <c r="B150" s="137"/>
      <c r="C150" s="138" t="s">
        <v>126</v>
      </c>
      <c r="D150" s="102" t="s">
        <v>127</v>
      </c>
      <c r="E150" s="16">
        <v>0</v>
      </c>
      <c r="F150" s="17">
        <v>0</v>
      </c>
      <c r="G150" s="17">
        <v>0</v>
      </c>
      <c r="H150" s="17">
        <v>162955</v>
      </c>
      <c r="I150" s="17">
        <v>0</v>
      </c>
      <c r="J150" s="19">
        <f t="shared" ref="J150:J157" si="50">SUM(E150:I150)</f>
        <v>162955</v>
      </c>
      <c r="K150" s="52">
        <v>0</v>
      </c>
      <c r="L150" s="17">
        <v>0</v>
      </c>
      <c r="M150" s="19">
        <f t="shared" si="48"/>
        <v>0</v>
      </c>
      <c r="N150" s="52">
        <v>0</v>
      </c>
      <c r="O150" s="17">
        <v>0</v>
      </c>
      <c r="P150" s="19">
        <f t="shared" si="49"/>
        <v>0</v>
      </c>
      <c r="Q150" s="20">
        <f t="shared" ref="Q150:Q157" si="51">P150+M150+J150</f>
        <v>162955</v>
      </c>
      <c r="R150" s="136" t="s">
        <v>125</v>
      </c>
      <c r="S150" s="104">
        <f>Q150+Q152</f>
        <v>165255</v>
      </c>
    </row>
    <row r="151" spans="1:19" x14ac:dyDescent="0.3">
      <c r="A151" s="128"/>
      <c r="B151" s="129"/>
      <c r="C151" s="119"/>
      <c r="D151" s="59"/>
      <c r="E151" s="42"/>
      <c r="F151" s="43"/>
      <c r="G151" s="43"/>
      <c r="H151" s="43"/>
      <c r="I151" s="43"/>
      <c r="J151" s="34">
        <f t="shared" si="50"/>
        <v>0</v>
      </c>
      <c r="K151" s="55"/>
      <c r="L151" s="43"/>
      <c r="M151" s="34">
        <f t="shared" si="48"/>
        <v>0</v>
      </c>
      <c r="N151" s="55"/>
      <c r="O151" s="43"/>
      <c r="P151" s="34">
        <f t="shared" si="49"/>
        <v>0</v>
      </c>
      <c r="Q151" s="35">
        <f t="shared" si="51"/>
        <v>0</v>
      </c>
      <c r="R151" s="128"/>
      <c r="S151" s="105">
        <f>Q151+Q153</f>
        <v>0</v>
      </c>
    </row>
    <row r="152" spans="1:19" x14ac:dyDescent="0.3">
      <c r="A152" s="128" t="s">
        <v>125</v>
      </c>
      <c r="B152" s="129"/>
      <c r="C152" s="119" t="s">
        <v>128</v>
      </c>
      <c r="D152" s="59" t="s">
        <v>23</v>
      </c>
      <c r="E152" s="37">
        <v>0</v>
      </c>
      <c r="F152" s="38">
        <v>0</v>
      </c>
      <c r="G152" s="38">
        <v>0</v>
      </c>
      <c r="H152" s="38">
        <v>2300</v>
      </c>
      <c r="I152" s="38">
        <v>0</v>
      </c>
      <c r="J152" s="29">
        <f t="shared" si="50"/>
        <v>2300</v>
      </c>
      <c r="K152" s="44">
        <v>0</v>
      </c>
      <c r="L152" s="38">
        <v>0</v>
      </c>
      <c r="M152" s="40">
        <f t="shared" si="48"/>
        <v>0</v>
      </c>
      <c r="N152" s="44">
        <v>0</v>
      </c>
      <c r="O152" s="38">
        <v>0</v>
      </c>
      <c r="P152" s="40">
        <f t="shared" si="49"/>
        <v>0</v>
      </c>
      <c r="Q152" s="41">
        <f t="shared" si="51"/>
        <v>2300</v>
      </c>
      <c r="R152" s="88"/>
    </row>
    <row r="153" spans="1:19" x14ac:dyDescent="0.3">
      <c r="A153" s="128"/>
      <c r="B153" s="129"/>
      <c r="C153" s="119"/>
      <c r="D153" s="59"/>
      <c r="E153" s="42"/>
      <c r="F153" s="43"/>
      <c r="G153" s="43"/>
      <c r="H153" s="43"/>
      <c r="I153" s="43"/>
      <c r="J153" s="34">
        <f t="shared" si="50"/>
        <v>0</v>
      </c>
      <c r="K153" s="55"/>
      <c r="L153" s="43"/>
      <c r="M153" s="34">
        <f t="shared" si="48"/>
        <v>0</v>
      </c>
      <c r="N153" s="55"/>
      <c r="O153" s="43"/>
      <c r="P153" s="34">
        <f t="shared" si="49"/>
        <v>0</v>
      </c>
      <c r="Q153" s="35">
        <f t="shared" si="51"/>
        <v>0</v>
      </c>
      <c r="R153" s="88"/>
    </row>
    <row r="154" spans="1:19" x14ac:dyDescent="0.3">
      <c r="A154" s="128" t="s">
        <v>129</v>
      </c>
      <c r="B154" s="129"/>
      <c r="C154" s="119" t="s">
        <v>130</v>
      </c>
      <c r="D154" s="59" t="s">
        <v>127</v>
      </c>
      <c r="E154" s="37">
        <v>0</v>
      </c>
      <c r="F154" s="38">
        <v>0</v>
      </c>
      <c r="G154" s="38">
        <v>0</v>
      </c>
      <c r="H154" s="38">
        <v>17500</v>
      </c>
      <c r="I154" s="38">
        <v>0</v>
      </c>
      <c r="J154" s="29">
        <f>SUM(E154:I154)</f>
        <v>17500</v>
      </c>
      <c r="K154" s="44">
        <v>0</v>
      </c>
      <c r="L154" s="38">
        <v>0</v>
      </c>
      <c r="M154" s="40">
        <f t="shared" si="48"/>
        <v>0</v>
      </c>
      <c r="N154" s="44">
        <v>0</v>
      </c>
      <c r="O154" s="38">
        <v>0</v>
      </c>
      <c r="P154" s="40">
        <f>SUM(N154:O154)</f>
        <v>0</v>
      </c>
      <c r="Q154" s="41">
        <f>P154+M154+J154</f>
        <v>17500</v>
      </c>
      <c r="R154" s="88"/>
    </row>
    <row r="155" spans="1:19" ht="14.4" thickBot="1" x14ac:dyDescent="0.35">
      <c r="A155" s="133"/>
      <c r="B155" s="134"/>
      <c r="C155" s="135"/>
      <c r="D155" s="60"/>
      <c r="E155" s="51"/>
      <c r="F155" s="45"/>
      <c r="G155" s="45"/>
      <c r="H155" s="45"/>
      <c r="I155" s="45"/>
      <c r="J155" s="24">
        <f>SUM(E155:I155)</f>
        <v>0</v>
      </c>
      <c r="K155" s="56"/>
      <c r="L155" s="45"/>
      <c r="M155" s="24">
        <f t="shared" si="48"/>
        <v>0</v>
      </c>
      <c r="N155" s="56"/>
      <c r="O155" s="45"/>
      <c r="P155" s="24">
        <f>SUM(N155:O155)</f>
        <v>0</v>
      </c>
      <c r="Q155" s="25">
        <f>P155+M155+J155</f>
        <v>0</v>
      </c>
      <c r="R155" s="88"/>
    </row>
    <row r="156" spans="1:19" hidden="1" x14ac:dyDescent="0.3">
      <c r="A156" s="118" t="s">
        <v>131</v>
      </c>
      <c r="B156" s="116"/>
      <c r="C156" s="114" t="s">
        <v>132</v>
      </c>
      <c r="D156" s="58" t="s">
        <v>127</v>
      </c>
      <c r="E156" s="26">
        <v>0</v>
      </c>
      <c r="F156" s="27">
        <v>0</v>
      </c>
      <c r="G156" s="27">
        <v>0</v>
      </c>
      <c r="H156" s="27">
        <v>0</v>
      </c>
      <c r="I156" s="27">
        <v>0</v>
      </c>
      <c r="J156" s="29">
        <f t="shared" si="50"/>
        <v>0</v>
      </c>
      <c r="K156" s="54">
        <v>0</v>
      </c>
      <c r="L156" s="27">
        <v>0</v>
      </c>
      <c r="M156" s="29">
        <f t="shared" si="48"/>
        <v>0</v>
      </c>
      <c r="N156" s="54">
        <v>0</v>
      </c>
      <c r="O156" s="27">
        <v>0</v>
      </c>
      <c r="P156" s="29">
        <f t="shared" si="49"/>
        <v>0</v>
      </c>
      <c r="Q156" s="30">
        <f t="shared" si="51"/>
        <v>0</v>
      </c>
      <c r="R156" s="88"/>
    </row>
    <row r="157" spans="1:19" ht="14.4" hidden="1" thickBot="1" x14ac:dyDescent="0.35">
      <c r="A157" s="133"/>
      <c r="B157" s="134"/>
      <c r="C157" s="135"/>
      <c r="D157" s="60"/>
      <c r="E157" s="51"/>
      <c r="F157" s="45"/>
      <c r="G157" s="45"/>
      <c r="H157" s="45"/>
      <c r="I157" s="45"/>
      <c r="J157" s="24">
        <f t="shared" si="50"/>
        <v>0</v>
      </c>
      <c r="K157" s="56"/>
      <c r="L157" s="45"/>
      <c r="M157" s="24">
        <f t="shared" si="48"/>
        <v>0</v>
      </c>
      <c r="N157" s="56"/>
      <c r="O157" s="45"/>
      <c r="P157" s="24">
        <f t="shared" si="49"/>
        <v>0</v>
      </c>
      <c r="Q157" s="25">
        <f t="shared" si="51"/>
        <v>0</v>
      </c>
      <c r="R157" s="88"/>
    </row>
    <row r="158" spans="1:19" ht="14.4" thickBot="1" x14ac:dyDescent="0.35">
      <c r="D158" s="48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8"/>
    </row>
    <row r="159" spans="1:19" x14ac:dyDescent="0.3">
      <c r="A159" s="120" t="s">
        <v>133</v>
      </c>
      <c r="B159" s="121"/>
      <c r="C159" s="124" t="s">
        <v>134</v>
      </c>
      <c r="D159" s="126"/>
      <c r="E159" s="16">
        <f>E161+E163+E165+E167+E169+E171+E173+E175+E177+E179+E181+E183+E185+E187+E189+E191</f>
        <v>0</v>
      </c>
      <c r="F159" s="17">
        <f t="shared" ref="F159:I159" si="52">F161+F163+F165+F167+F169+F171+F173+F175+F177+F179+F181+F183+F185+F187+F189+F191</f>
        <v>1213</v>
      </c>
      <c r="G159" s="17">
        <f t="shared" si="52"/>
        <v>114590</v>
      </c>
      <c r="H159" s="17">
        <f t="shared" si="52"/>
        <v>0</v>
      </c>
      <c r="I159" s="17">
        <f t="shared" si="52"/>
        <v>0</v>
      </c>
      <c r="J159" s="19">
        <f t="shared" ref="J159" si="53">SUM(E159:I159)</f>
        <v>115803</v>
      </c>
      <c r="K159" s="52">
        <f t="shared" ref="K159:L160" si="54">K161+K163+K165+K167+K169+K171+K173+K175+K177+K179+K181+K183+K185+K187+K189+K191</f>
        <v>0</v>
      </c>
      <c r="L159" s="17">
        <f t="shared" si="54"/>
        <v>0</v>
      </c>
      <c r="M159" s="19">
        <f t="shared" ref="M159:M192" si="55">SUM(K159:L159)</f>
        <v>0</v>
      </c>
      <c r="N159" s="52">
        <f t="shared" ref="N159:O160" si="56">N161+N163+N165+N167+N169+N171+N173+N175+N177+N179+N181+N183+N185+N187+N189+N191</f>
        <v>0</v>
      </c>
      <c r="O159" s="17">
        <f t="shared" si="56"/>
        <v>0</v>
      </c>
      <c r="P159" s="19">
        <f>SUM(N159:O159)</f>
        <v>0</v>
      </c>
      <c r="Q159" s="20">
        <f>P159+M159+J159</f>
        <v>115803</v>
      </c>
      <c r="R159" s="88"/>
    </row>
    <row r="160" spans="1:19" ht="14.4" thickBot="1" x14ac:dyDescent="0.35">
      <c r="A160" s="122"/>
      <c r="B160" s="123"/>
      <c r="C160" s="125"/>
      <c r="D160" s="127"/>
      <c r="E160" s="21">
        <f t="shared" ref="E160:I160" si="57">E162+E164+E166+E168+E170+E172+E174+E176+E178+E180+E182+E184+E186+E188+E190+E192</f>
        <v>0</v>
      </c>
      <c r="F160" s="22">
        <f t="shared" si="57"/>
        <v>0</v>
      </c>
      <c r="G160" s="22">
        <f t="shared" si="57"/>
        <v>0</v>
      </c>
      <c r="H160" s="22">
        <f t="shared" si="57"/>
        <v>0</v>
      </c>
      <c r="I160" s="22">
        <f t="shared" si="57"/>
        <v>0</v>
      </c>
      <c r="J160" s="24">
        <f>SUM(E160:I160)</f>
        <v>0</v>
      </c>
      <c r="K160" s="53">
        <f t="shared" si="54"/>
        <v>0</v>
      </c>
      <c r="L160" s="22">
        <f t="shared" si="54"/>
        <v>0</v>
      </c>
      <c r="M160" s="24">
        <f t="shared" si="55"/>
        <v>0</v>
      </c>
      <c r="N160" s="53">
        <f t="shared" si="56"/>
        <v>0</v>
      </c>
      <c r="O160" s="22">
        <f t="shared" si="56"/>
        <v>0</v>
      </c>
      <c r="P160" s="24">
        <f t="shared" ref="P160:P178" si="58">SUM(N160:O160)</f>
        <v>0</v>
      </c>
      <c r="Q160" s="25">
        <f>P160+M160+J160</f>
        <v>0</v>
      </c>
      <c r="R160" s="88"/>
    </row>
    <row r="161" spans="1:19" x14ac:dyDescent="0.3">
      <c r="A161" s="118" t="s">
        <v>135</v>
      </c>
      <c r="B161" s="116"/>
      <c r="C161" s="114" t="s">
        <v>252</v>
      </c>
      <c r="D161" s="49" t="s">
        <v>21</v>
      </c>
      <c r="E161" s="26">
        <v>0</v>
      </c>
      <c r="F161" s="27">
        <v>1213</v>
      </c>
      <c r="G161" s="27">
        <v>0</v>
      </c>
      <c r="H161" s="27">
        <v>0</v>
      </c>
      <c r="I161" s="27">
        <v>0</v>
      </c>
      <c r="J161" s="29">
        <f t="shared" ref="J161:J192" si="59">SUM(E161:I161)</f>
        <v>1213</v>
      </c>
      <c r="K161" s="26"/>
      <c r="L161" s="27">
        <v>0</v>
      </c>
      <c r="M161" s="29">
        <f>SUM(K161:L161)</f>
        <v>0</v>
      </c>
      <c r="N161" s="54">
        <v>0</v>
      </c>
      <c r="O161" s="27">
        <v>0</v>
      </c>
      <c r="P161" s="29">
        <f t="shared" si="58"/>
        <v>0</v>
      </c>
      <c r="Q161" s="30">
        <f t="shared" ref="Q161:Q192" si="60">P161+M161+J161</f>
        <v>1213</v>
      </c>
      <c r="R161" s="118" t="s">
        <v>135</v>
      </c>
      <c r="S161" s="104">
        <f>Q161+Q163+Q165+Q167+Q169+Q171+Q173+Q175+Q177+Q179+Q181+Q183+Q185+Q187</f>
        <v>100603</v>
      </c>
    </row>
    <row r="162" spans="1:19" x14ac:dyDescent="0.3">
      <c r="A162" s="128"/>
      <c r="B162" s="129"/>
      <c r="C162" s="119"/>
      <c r="D162" s="36"/>
      <c r="E162" s="42"/>
      <c r="F162" s="43"/>
      <c r="G162" s="43"/>
      <c r="H162" s="43"/>
      <c r="I162" s="43"/>
      <c r="J162" s="34">
        <f t="shared" si="59"/>
        <v>0</v>
      </c>
      <c r="K162" s="42"/>
      <c r="L162" s="43"/>
      <c r="M162" s="34">
        <f t="shared" si="55"/>
        <v>0</v>
      </c>
      <c r="N162" s="55"/>
      <c r="O162" s="43"/>
      <c r="P162" s="34">
        <f t="shared" si="58"/>
        <v>0</v>
      </c>
      <c r="Q162" s="35">
        <f t="shared" si="60"/>
        <v>0</v>
      </c>
      <c r="R162" s="128"/>
      <c r="S162" s="105">
        <f>Q162+Q164+Q166+Q168+Q170+Q172+Q174+Q176+Q178+Q180+Q182+Q184+Q186+Q188</f>
        <v>0</v>
      </c>
    </row>
    <row r="163" spans="1:19" x14ac:dyDescent="0.3">
      <c r="A163" s="128" t="s">
        <v>135</v>
      </c>
      <c r="B163" s="129"/>
      <c r="C163" s="119" t="s">
        <v>253</v>
      </c>
      <c r="D163" s="36" t="s">
        <v>23</v>
      </c>
      <c r="E163" s="37">
        <v>0</v>
      </c>
      <c r="F163" s="38">
        <v>0</v>
      </c>
      <c r="G163" s="38">
        <v>43550</v>
      </c>
      <c r="H163" s="38">
        <v>0</v>
      </c>
      <c r="I163" s="38">
        <v>0</v>
      </c>
      <c r="J163" s="29">
        <f t="shared" si="59"/>
        <v>43550</v>
      </c>
      <c r="K163" s="44">
        <v>0</v>
      </c>
      <c r="L163" s="38">
        <v>0</v>
      </c>
      <c r="M163" s="40">
        <f>SUM(K163:L163)</f>
        <v>0</v>
      </c>
      <c r="N163" s="44">
        <v>0</v>
      </c>
      <c r="O163" s="38">
        <v>0</v>
      </c>
      <c r="P163" s="40">
        <f t="shared" si="58"/>
        <v>0</v>
      </c>
      <c r="Q163" s="41">
        <f t="shared" si="60"/>
        <v>43550</v>
      </c>
      <c r="R163" s="88"/>
    </row>
    <row r="164" spans="1:19" x14ac:dyDescent="0.3">
      <c r="A164" s="128"/>
      <c r="B164" s="129"/>
      <c r="C164" s="119"/>
      <c r="D164" s="36"/>
      <c r="E164" s="42"/>
      <c r="F164" s="43"/>
      <c r="G164" s="43"/>
      <c r="H164" s="43"/>
      <c r="I164" s="43"/>
      <c r="J164" s="34">
        <f t="shared" si="59"/>
        <v>0</v>
      </c>
      <c r="K164" s="55"/>
      <c r="L164" s="43"/>
      <c r="M164" s="34">
        <f t="shared" si="55"/>
        <v>0</v>
      </c>
      <c r="N164" s="55"/>
      <c r="O164" s="43"/>
      <c r="P164" s="34">
        <f t="shared" si="58"/>
        <v>0</v>
      </c>
      <c r="Q164" s="35">
        <f t="shared" si="60"/>
        <v>0</v>
      </c>
      <c r="R164" s="88"/>
    </row>
    <row r="165" spans="1:19" x14ac:dyDescent="0.3">
      <c r="A165" s="128" t="s">
        <v>135</v>
      </c>
      <c r="B165" s="129"/>
      <c r="C165" s="119" t="s">
        <v>254</v>
      </c>
      <c r="D165" s="130"/>
      <c r="E165" s="37">
        <v>0</v>
      </c>
      <c r="F165" s="38">
        <v>0</v>
      </c>
      <c r="G165" s="38">
        <v>1000</v>
      </c>
      <c r="H165" s="38">
        <v>0</v>
      </c>
      <c r="I165" s="38">
        <v>0</v>
      </c>
      <c r="J165" s="29">
        <f t="shared" si="59"/>
        <v>1000</v>
      </c>
      <c r="K165" s="44">
        <v>0</v>
      </c>
      <c r="L165" s="38">
        <v>0</v>
      </c>
      <c r="M165" s="40">
        <f>SUM(K165:L165)</f>
        <v>0</v>
      </c>
      <c r="N165" s="44">
        <v>0</v>
      </c>
      <c r="O165" s="38">
        <v>0</v>
      </c>
      <c r="P165" s="40">
        <f t="shared" si="58"/>
        <v>0</v>
      </c>
      <c r="Q165" s="41">
        <f t="shared" si="60"/>
        <v>1000</v>
      </c>
      <c r="R165" s="88"/>
    </row>
    <row r="166" spans="1:19" x14ac:dyDescent="0.3">
      <c r="A166" s="128"/>
      <c r="B166" s="129"/>
      <c r="C166" s="119"/>
      <c r="D166" s="130"/>
      <c r="E166" s="42"/>
      <c r="F166" s="43"/>
      <c r="G166" s="43"/>
      <c r="H166" s="43"/>
      <c r="I166" s="43"/>
      <c r="J166" s="34">
        <f t="shared" si="59"/>
        <v>0</v>
      </c>
      <c r="K166" s="55"/>
      <c r="L166" s="43"/>
      <c r="M166" s="34">
        <f t="shared" si="55"/>
        <v>0</v>
      </c>
      <c r="N166" s="55"/>
      <c r="O166" s="43"/>
      <c r="P166" s="34">
        <f t="shared" si="58"/>
        <v>0</v>
      </c>
      <c r="Q166" s="35">
        <f t="shared" si="60"/>
        <v>0</v>
      </c>
      <c r="R166" s="88"/>
    </row>
    <row r="167" spans="1:19" x14ac:dyDescent="0.3">
      <c r="A167" s="128" t="s">
        <v>135</v>
      </c>
      <c r="B167" s="129"/>
      <c r="C167" s="119" t="s">
        <v>291</v>
      </c>
      <c r="D167" s="130"/>
      <c r="E167" s="37">
        <v>0</v>
      </c>
      <c r="F167" s="38">
        <v>0</v>
      </c>
      <c r="G167" s="38">
        <v>1500</v>
      </c>
      <c r="H167" s="38">
        <v>0</v>
      </c>
      <c r="I167" s="38">
        <v>0</v>
      </c>
      <c r="J167" s="29">
        <f t="shared" si="59"/>
        <v>1500</v>
      </c>
      <c r="K167" s="44">
        <v>0</v>
      </c>
      <c r="L167" s="38">
        <v>0</v>
      </c>
      <c r="M167" s="40">
        <f>SUM(K167:L167)</f>
        <v>0</v>
      </c>
      <c r="N167" s="44">
        <v>0</v>
      </c>
      <c r="O167" s="38">
        <v>0</v>
      </c>
      <c r="P167" s="40">
        <f>SUM(N167:O167)</f>
        <v>0</v>
      </c>
      <c r="Q167" s="41">
        <f t="shared" si="60"/>
        <v>1500</v>
      </c>
      <c r="R167" s="88"/>
    </row>
    <row r="168" spans="1:19" x14ac:dyDescent="0.3">
      <c r="A168" s="128"/>
      <c r="B168" s="129"/>
      <c r="C168" s="119"/>
      <c r="D168" s="130"/>
      <c r="E168" s="42"/>
      <c r="F168" s="43"/>
      <c r="G168" s="43"/>
      <c r="H168" s="43"/>
      <c r="I168" s="43"/>
      <c r="J168" s="34">
        <f t="shared" si="59"/>
        <v>0</v>
      </c>
      <c r="K168" s="55"/>
      <c r="L168" s="43"/>
      <c r="M168" s="34">
        <f>SUM(K168:L168)</f>
        <v>0</v>
      </c>
      <c r="N168" s="55"/>
      <c r="O168" s="43"/>
      <c r="P168" s="34">
        <f>SUM(N168:O168)</f>
        <v>0</v>
      </c>
      <c r="Q168" s="35">
        <f t="shared" si="60"/>
        <v>0</v>
      </c>
      <c r="R168" s="88"/>
    </row>
    <row r="169" spans="1:19" x14ac:dyDescent="0.3">
      <c r="A169" s="128" t="s">
        <v>135</v>
      </c>
      <c r="B169" s="129"/>
      <c r="C169" s="119" t="s">
        <v>312</v>
      </c>
      <c r="D169" s="130"/>
      <c r="E169" s="37">
        <v>0</v>
      </c>
      <c r="F169" s="38">
        <v>0</v>
      </c>
      <c r="G169" s="38">
        <v>2500</v>
      </c>
      <c r="H169" s="38">
        <v>0</v>
      </c>
      <c r="I169" s="38">
        <v>0</v>
      </c>
      <c r="J169" s="29">
        <f t="shared" si="59"/>
        <v>2500</v>
      </c>
      <c r="K169" s="44"/>
      <c r="L169" s="38">
        <v>0</v>
      </c>
      <c r="M169" s="40">
        <f>SUM(K169:L169)</f>
        <v>0</v>
      </c>
      <c r="N169" s="44">
        <v>0</v>
      </c>
      <c r="O169" s="38">
        <v>0</v>
      </c>
      <c r="P169" s="40">
        <f>SUM(N169:O169)</f>
        <v>0</v>
      </c>
      <c r="Q169" s="41">
        <f t="shared" si="60"/>
        <v>2500</v>
      </c>
      <c r="R169" s="88"/>
    </row>
    <row r="170" spans="1:19" x14ac:dyDescent="0.3">
      <c r="A170" s="128"/>
      <c r="B170" s="129"/>
      <c r="C170" s="119"/>
      <c r="D170" s="130"/>
      <c r="E170" s="42"/>
      <c r="F170" s="43"/>
      <c r="G170" s="43"/>
      <c r="H170" s="43"/>
      <c r="I170" s="43"/>
      <c r="J170" s="34">
        <f t="shared" si="59"/>
        <v>0</v>
      </c>
      <c r="K170" s="55"/>
      <c r="L170" s="43"/>
      <c r="M170" s="34">
        <f>SUM(K170:L170)</f>
        <v>0</v>
      </c>
      <c r="N170" s="55"/>
      <c r="O170" s="43"/>
      <c r="P170" s="34">
        <f>SUM(N170:O170)</f>
        <v>0</v>
      </c>
      <c r="Q170" s="35">
        <f t="shared" si="60"/>
        <v>0</v>
      </c>
      <c r="R170" s="88"/>
    </row>
    <row r="171" spans="1:19" x14ac:dyDescent="0.3">
      <c r="A171" s="128" t="s">
        <v>135</v>
      </c>
      <c r="B171" s="129"/>
      <c r="C171" s="119" t="s">
        <v>313</v>
      </c>
      <c r="D171" s="130"/>
      <c r="E171" s="37">
        <v>0</v>
      </c>
      <c r="F171" s="38">
        <v>0</v>
      </c>
      <c r="G171" s="97">
        <v>2000</v>
      </c>
      <c r="H171" s="38">
        <v>0</v>
      </c>
      <c r="I171" s="38">
        <v>0</v>
      </c>
      <c r="J171" s="29">
        <f t="shared" si="59"/>
        <v>2000</v>
      </c>
      <c r="K171" s="44">
        <v>0</v>
      </c>
      <c r="L171" s="38">
        <v>0</v>
      </c>
      <c r="M171" s="40">
        <f>SUM(K171:L171)</f>
        <v>0</v>
      </c>
      <c r="N171" s="44">
        <v>0</v>
      </c>
      <c r="O171" s="38">
        <v>0</v>
      </c>
      <c r="P171" s="40">
        <f t="shared" si="58"/>
        <v>0</v>
      </c>
      <c r="Q171" s="41">
        <f t="shared" si="60"/>
        <v>2000</v>
      </c>
      <c r="R171" s="88"/>
    </row>
    <row r="172" spans="1:19" x14ac:dyDescent="0.3">
      <c r="A172" s="128"/>
      <c r="B172" s="129"/>
      <c r="C172" s="119"/>
      <c r="D172" s="130"/>
      <c r="E172" s="42"/>
      <c r="F172" s="43"/>
      <c r="G172" s="43"/>
      <c r="H172" s="43"/>
      <c r="I172" s="43"/>
      <c r="J172" s="34">
        <f t="shared" si="59"/>
        <v>0</v>
      </c>
      <c r="K172" s="55"/>
      <c r="L172" s="43"/>
      <c r="M172" s="34">
        <f t="shared" si="55"/>
        <v>0</v>
      </c>
      <c r="N172" s="55"/>
      <c r="O172" s="43"/>
      <c r="P172" s="34">
        <f t="shared" si="58"/>
        <v>0</v>
      </c>
      <c r="Q172" s="35">
        <f t="shared" si="60"/>
        <v>0</v>
      </c>
      <c r="R172" s="88"/>
    </row>
    <row r="173" spans="1:19" x14ac:dyDescent="0.3">
      <c r="A173" s="128" t="s">
        <v>135</v>
      </c>
      <c r="B173" s="129"/>
      <c r="C173" s="119" t="s">
        <v>316</v>
      </c>
      <c r="D173" s="130"/>
      <c r="E173" s="37">
        <v>0</v>
      </c>
      <c r="F173" s="38">
        <v>0</v>
      </c>
      <c r="G173" s="97">
        <v>3000</v>
      </c>
      <c r="H173" s="38">
        <v>0</v>
      </c>
      <c r="I173" s="38">
        <v>0</v>
      </c>
      <c r="J173" s="29">
        <f t="shared" si="59"/>
        <v>3000</v>
      </c>
      <c r="K173" s="44">
        <v>0</v>
      </c>
      <c r="L173" s="38">
        <v>0</v>
      </c>
      <c r="M173" s="40">
        <f>SUM(K173:L173)</f>
        <v>0</v>
      </c>
      <c r="N173" s="44">
        <v>0</v>
      </c>
      <c r="O173" s="38">
        <v>0</v>
      </c>
      <c r="P173" s="40">
        <f t="shared" si="58"/>
        <v>0</v>
      </c>
      <c r="Q173" s="41">
        <f t="shared" si="60"/>
        <v>3000</v>
      </c>
      <c r="R173" s="88"/>
    </row>
    <row r="174" spans="1:19" x14ac:dyDescent="0.3">
      <c r="A174" s="128"/>
      <c r="B174" s="129"/>
      <c r="C174" s="119"/>
      <c r="D174" s="130"/>
      <c r="E174" s="42"/>
      <c r="F174" s="43"/>
      <c r="G174" s="43"/>
      <c r="H174" s="43"/>
      <c r="I174" s="43"/>
      <c r="J174" s="34">
        <f t="shared" si="59"/>
        <v>0</v>
      </c>
      <c r="K174" s="55"/>
      <c r="L174" s="43"/>
      <c r="M174" s="34">
        <f t="shared" ref="M174" si="61">SUM(K174:L174)</f>
        <v>0</v>
      </c>
      <c r="N174" s="55"/>
      <c r="O174" s="43"/>
      <c r="P174" s="34">
        <f t="shared" si="58"/>
        <v>0</v>
      </c>
      <c r="Q174" s="35">
        <f t="shared" si="60"/>
        <v>0</v>
      </c>
      <c r="R174" s="88"/>
    </row>
    <row r="175" spans="1:19" x14ac:dyDescent="0.3">
      <c r="A175" s="128" t="s">
        <v>135</v>
      </c>
      <c r="B175" s="129"/>
      <c r="C175" s="119" t="s">
        <v>317</v>
      </c>
      <c r="D175" s="130"/>
      <c r="E175" s="37">
        <v>0</v>
      </c>
      <c r="F175" s="38">
        <v>0</v>
      </c>
      <c r="G175" s="97">
        <v>1000</v>
      </c>
      <c r="H175" s="38">
        <v>0</v>
      </c>
      <c r="I175" s="38">
        <v>0</v>
      </c>
      <c r="J175" s="29">
        <f t="shared" ref="J175:J176" si="62">SUM(E175:I175)</f>
        <v>1000</v>
      </c>
      <c r="K175" s="44">
        <v>0</v>
      </c>
      <c r="L175" s="38">
        <v>0</v>
      </c>
      <c r="M175" s="40">
        <f>SUM(K175:L175)</f>
        <v>0</v>
      </c>
      <c r="N175" s="44">
        <v>0</v>
      </c>
      <c r="O175" s="38">
        <v>0</v>
      </c>
      <c r="P175" s="40">
        <f t="shared" ref="P175:P176" si="63">SUM(N175:O175)</f>
        <v>0</v>
      </c>
      <c r="Q175" s="41">
        <f t="shared" si="60"/>
        <v>1000</v>
      </c>
      <c r="R175" s="88"/>
    </row>
    <row r="176" spans="1:19" x14ac:dyDescent="0.3">
      <c r="A176" s="128"/>
      <c r="B176" s="129"/>
      <c r="C176" s="119"/>
      <c r="D176" s="130"/>
      <c r="E176" s="42"/>
      <c r="F176" s="43"/>
      <c r="G176" s="43"/>
      <c r="H176" s="43"/>
      <c r="I176" s="43"/>
      <c r="J176" s="34">
        <f t="shared" si="62"/>
        <v>0</v>
      </c>
      <c r="K176" s="55"/>
      <c r="L176" s="43"/>
      <c r="M176" s="34">
        <f t="shared" ref="M176" si="64">SUM(K176:L176)</f>
        <v>0</v>
      </c>
      <c r="N176" s="55"/>
      <c r="O176" s="43"/>
      <c r="P176" s="34">
        <f t="shared" si="63"/>
        <v>0</v>
      </c>
      <c r="Q176" s="35">
        <f t="shared" si="60"/>
        <v>0</v>
      </c>
      <c r="R176" s="88"/>
    </row>
    <row r="177" spans="1:19" x14ac:dyDescent="0.3">
      <c r="A177" s="128" t="s">
        <v>135</v>
      </c>
      <c r="B177" s="129"/>
      <c r="C177" s="119" t="s">
        <v>314</v>
      </c>
      <c r="D177" s="130"/>
      <c r="E177" s="37">
        <v>0</v>
      </c>
      <c r="F177" s="38">
        <v>0</v>
      </c>
      <c r="G177" s="38">
        <v>36400</v>
      </c>
      <c r="H177" s="38">
        <v>0</v>
      </c>
      <c r="I177" s="38">
        <v>0</v>
      </c>
      <c r="J177" s="29">
        <f t="shared" si="59"/>
        <v>36400</v>
      </c>
      <c r="K177" s="44">
        <v>0</v>
      </c>
      <c r="L177" s="38">
        <v>0</v>
      </c>
      <c r="M177" s="40">
        <f>SUM(K177:L177)</f>
        <v>0</v>
      </c>
      <c r="N177" s="44">
        <v>0</v>
      </c>
      <c r="O177" s="38">
        <v>0</v>
      </c>
      <c r="P177" s="40">
        <f t="shared" si="58"/>
        <v>0</v>
      </c>
      <c r="Q177" s="41">
        <f t="shared" si="60"/>
        <v>36400</v>
      </c>
      <c r="R177" s="88"/>
    </row>
    <row r="178" spans="1:19" x14ac:dyDescent="0.3">
      <c r="A178" s="128"/>
      <c r="B178" s="129"/>
      <c r="C178" s="119"/>
      <c r="D178" s="130"/>
      <c r="E178" s="42"/>
      <c r="F178" s="43"/>
      <c r="G178" s="43"/>
      <c r="H178" s="43"/>
      <c r="I178" s="43"/>
      <c r="J178" s="34">
        <f t="shared" si="59"/>
        <v>0</v>
      </c>
      <c r="K178" s="55"/>
      <c r="L178" s="43"/>
      <c r="M178" s="34">
        <f t="shared" si="55"/>
        <v>0</v>
      </c>
      <c r="N178" s="55"/>
      <c r="O178" s="43"/>
      <c r="P178" s="34">
        <f t="shared" si="58"/>
        <v>0</v>
      </c>
      <c r="Q178" s="35">
        <f t="shared" si="60"/>
        <v>0</v>
      </c>
      <c r="R178" s="88"/>
    </row>
    <row r="179" spans="1:19" x14ac:dyDescent="0.3">
      <c r="A179" s="128" t="s">
        <v>135</v>
      </c>
      <c r="B179" s="129"/>
      <c r="C179" s="119" t="s">
        <v>256</v>
      </c>
      <c r="D179" s="130"/>
      <c r="E179" s="37">
        <v>0</v>
      </c>
      <c r="F179" s="38">
        <v>0</v>
      </c>
      <c r="G179" s="38">
        <v>3500</v>
      </c>
      <c r="H179" s="38">
        <v>0</v>
      </c>
      <c r="I179" s="38">
        <v>0</v>
      </c>
      <c r="J179" s="29">
        <f t="shared" ref="J179:J180" si="65">SUM(E179:I179)</f>
        <v>3500</v>
      </c>
      <c r="K179" s="44">
        <v>0</v>
      </c>
      <c r="L179" s="38">
        <v>0</v>
      </c>
      <c r="M179" s="40">
        <f t="shared" ref="M179:M180" si="66">SUM(K179:L179)</f>
        <v>0</v>
      </c>
      <c r="N179" s="44">
        <v>0</v>
      </c>
      <c r="O179" s="38">
        <v>0</v>
      </c>
      <c r="P179" s="40">
        <f t="shared" ref="P179:P192" si="67">SUM(N179:O179)</f>
        <v>0</v>
      </c>
      <c r="Q179" s="41">
        <f t="shared" si="60"/>
        <v>3500</v>
      </c>
      <c r="R179" s="88"/>
    </row>
    <row r="180" spans="1:19" x14ac:dyDescent="0.3">
      <c r="A180" s="128"/>
      <c r="B180" s="129"/>
      <c r="C180" s="119"/>
      <c r="D180" s="130"/>
      <c r="E180" s="42"/>
      <c r="F180" s="43"/>
      <c r="G180" s="43"/>
      <c r="H180" s="43"/>
      <c r="I180" s="43"/>
      <c r="J180" s="34">
        <f t="shared" si="65"/>
        <v>0</v>
      </c>
      <c r="K180" s="55"/>
      <c r="L180" s="43"/>
      <c r="M180" s="34">
        <f t="shared" si="66"/>
        <v>0</v>
      </c>
      <c r="N180" s="55"/>
      <c r="O180" s="43"/>
      <c r="P180" s="34">
        <f t="shared" si="67"/>
        <v>0</v>
      </c>
      <c r="Q180" s="35">
        <f t="shared" si="60"/>
        <v>0</v>
      </c>
      <c r="R180" s="88"/>
    </row>
    <row r="181" spans="1:19" x14ac:dyDescent="0.3">
      <c r="A181" s="128" t="s">
        <v>135</v>
      </c>
      <c r="B181" s="129"/>
      <c r="C181" s="119" t="s">
        <v>212</v>
      </c>
      <c r="D181" s="130"/>
      <c r="E181" s="37">
        <v>0</v>
      </c>
      <c r="F181" s="38">
        <v>0</v>
      </c>
      <c r="G181" s="38">
        <v>150</v>
      </c>
      <c r="H181" s="38">
        <v>0</v>
      </c>
      <c r="I181" s="38">
        <v>0</v>
      </c>
      <c r="J181" s="29">
        <f>SUM(E181:I181)</f>
        <v>150</v>
      </c>
      <c r="K181" s="44">
        <v>0</v>
      </c>
      <c r="L181" s="38">
        <v>0</v>
      </c>
      <c r="M181" s="40">
        <f>SUM(K181:L181)</f>
        <v>0</v>
      </c>
      <c r="N181" s="44">
        <v>0</v>
      </c>
      <c r="O181" s="38">
        <v>0</v>
      </c>
      <c r="P181" s="40">
        <f t="shared" si="67"/>
        <v>0</v>
      </c>
      <c r="Q181" s="41">
        <f t="shared" si="60"/>
        <v>150</v>
      </c>
      <c r="R181" s="88"/>
    </row>
    <row r="182" spans="1:19" x14ac:dyDescent="0.3">
      <c r="A182" s="128"/>
      <c r="B182" s="129"/>
      <c r="C182" s="119"/>
      <c r="D182" s="130"/>
      <c r="E182" s="42"/>
      <c r="F182" s="43"/>
      <c r="G182" s="43"/>
      <c r="H182" s="43"/>
      <c r="I182" s="43"/>
      <c r="J182" s="34">
        <f t="shared" si="59"/>
        <v>0</v>
      </c>
      <c r="K182" s="55"/>
      <c r="L182" s="43"/>
      <c r="M182" s="34">
        <f t="shared" si="55"/>
        <v>0</v>
      </c>
      <c r="N182" s="55"/>
      <c r="O182" s="43"/>
      <c r="P182" s="34">
        <f t="shared" si="67"/>
        <v>0</v>
      </c>
      <c r="Q182" s="35">
        <f t="shared" si="60"/>
        <v>0</v>
      </c>
      <c r="R182" s="88"/>
    </row>
    <row r="183" spans="1:19" x14ac:dyDescent="0.3">
      <c r="A183" s="128" t="s">
        <v>255</v>
      </c>
      <c r="B183" s="129"/>
      <c r="C183" s="119" t="s">
        <v>136</v>
      </c>
      <c r="D183" s="130"/>
      <c r="E183" s="37">
        <v>0</v>
      </c>
      <c r="F183" s="38">
        <v>0</v>
      </c>
      <c r="G183" s="38">
        <v>2540</v>
      </c>
      <c r="H183" s="38">
        <v>0</v>
      </c>
      <c r="I183" s="38">
        <v>0</v>
      </c>
      <c r="J183" s="29">
        <f t="shared" ref="J183:J191" si="68">SUM(E183:I183)</f>
        <v>2540</v>
      </c>
      <c r="K183" s="44">
        <v>0</v>
      </c>
      <c r="L183" s="38">
        <v>0</v>
      </c>
      <c r="M183" s="40">
        <f>SUM(K183:L183)</f>
        <v>0</v>
      </c>
      <c r="N183" s="44">
        <v>0</v>
      </c>
      <c r="O183" s="38">
        <v>0</v>
      </c>
      <c r="P183" s="40">
        <f t="shared" si="67"/>
        <v>0</v>
      </c>
      <c r="Q183" s="41">
        <f t="shared" si="60"/>
        <v>2540</v>
      </c>
      <c r="R183" s="88"/>
    </row>
    <row r="184" spans="1:19" x14ac:dyDescent="0.3">
      <c r="A184" s="128"/>
      <c r="B184" s="129"/>
      <c r="C184" s="119"/>
      <c r="D184" s="130"/>
      <c r="E184" s="42"/>
      <c r="F184" s="43"/>
      <c r="G184" s="43"/>
      <c r="H184" s="43"/>
      <c r="I184" s="43"/>
      <c r="J184" s="34">
        <f t="shared" si="59"/>
        <v>0</v>
      </c>
      <c r="K184" s="55"/>
      <c r="L184" s="43"/>
      <c r="M184" s="34">
        <f t="shared" si="55"/>
        <v>0</v>
      </c>
      <c r="N184" s="55"/>
      <c r="O184" s="43"/>
      <c r="P184" s="34">
        <f t="shared" si="67"/>
        <v>0</v>
      </c>
      <c r="Q184" s="35">
        <f t="shared" si="60"/>
        <v>0</v>
      </c>
      <c r="R184" s="88"/>
    </row>
    <row r="185" spans="1:19" x14ac:dyDescent="0.3">
      <c r="A185" s="128" t="s">
        <v>135</v>
      </c>
      <c r="B185" s="129"/>
      <c r="C185" s="119" t="s">
        <v>257</v>
      </c>
      <c r="D185" s="130"/>
      <c r="E185" s="37">
        <v>0</v>
      </c>
      <c r="F185" s="38">
        <v>0</v>
      </c>
      <c r="G185" s="38">
        <v>1500</v>
      </c>
      <c r="H185" s="38">
        <v>0</v>
      </c>
      <c r="I185" s="38">
        <v>0</v>
      </c>
      <c r="J185" s="29">
        <f t="shared" si="68"/>
        <v>1500</v>
      </c>
      <c r="K185" s="44">
        <v>0</v>
      </c>
      <c r="L185" s="38">
        <v>0</v>
      </c>
      <c r="M185" s="40">
        <f t="shared" si="55"/>
        <v>0</v>
      </c>
      <c r="N185" s="44">
        <v>0</v>
      </c>
      <c r="O185" s="38">
        <v>0</v>
      </c>
      <c r="P185" s="40">
        <f t="shared" si="67"/>
        <v>0</v>
      </c>
      <c r="Q185" s="41">
        <f t="shared" si="60"/>
        <v>1500</v>
      </c>
      <c r="R185" s="88"/>
    </row>
    <row r="186" spans="1:19" x14ac:dyDescent="0.3">
      <c r="A186" s="128"/>
      <c r="B186" s="129"/>
      <c r="C186" s="119"/>
      <c r="D186" s="130"/>
      <c r="E186" s="42"/>
      <c r="F186" s="43"/>
      <c r="G186" s="43"/>
      <c r="H186" s="43"/>
      <c r="I186" s="43"/>
      <c r="J186" s="34">
        <f t="shared" si="59"/>
        <v>0</v>
      </c>
      <c r="K186" s="55"/>
      <c r="L186" s="43"/>
      <c r="M186" s="34">
        <f t="shared" si="55"/>
        <v>0</v>
      </c>
      <c r="N186" s="55"/>
      <c r="O186" s="43"/>
      <c r="P186" s="34">
        <f t="shared" si="67"/>
        <v>0</v>
      </c>
      <c r="Q186" s="35">
        <f t="shared" si="60"/>
        <v>0</v>
      </c>
      <c r="R186" s="88"/>
    </row>
    <row r="187" spans="1:19" x14ac:dyDescent="0.3">
      <c r="A187" s="128" t="s">
        <v>255</v>
      </c>
      <c r="B187" s="129"/>
      <c r="C187" s="119" t="s">
        <v>224</v>
      </c>
      <c r="D187" s="130"/>
      <c r="E187" s="37">
        <v>0</v>
      </c>
      <c r="F187" s="38">
        <v>0</v>
      </c>
      <c r="G187" s="38">
        <v>750</v>
      </c>
      <c r="H187" s="38">
        <v>0</v>
      </c>
      <c r="I187" s="38">
        <v>0</v>
      </c>
      <c r="J187" s="29">
        <f t="shared" si="68"/>
        <v>750</v>
      </c>
      <c r="K187" s="44">
        <v>0</v>
      </c>
      <c r="L187" s="38">
        <v>0</v>
      </c>
      <c r="M187" s="40">
        <f t="shared" si="55"/>
        <v>0</v>
      </c>
      <c r="N187" s="44">
        <v>0</v>
      </c>
      <c r="O187" s="38">
        <v>0</v>
      </c>
      <c r="P187" s="40">
        <f t="shared" si="67"/>
        <v>0</v>
      </c>
      <c r="Q187" s="41">
        <f t="shared" si="60"/>
        <v>750</v>
      </c>
      <c r="R187" s="88"/>
    </row>
    <row r="188" spans="1:19" x14ac:dyDescent="0.3">
      <c r="A188" s="128"/>
      <c r="B188" s="129"/>
      <c r="C188" s="119"/>
      <c r="D188" s="130"/>
      <c r="E188" s="42"/>
      <c r="F188" s="43"/>
      <c r="G188" s="43"/>
      <c r="H188" s="43"/>
      <c r="I188" s="43"/>
      <c r="J188" s="34">
        <f t="shared" si="59"/>
        <v>0</v>
      </c>
      <c r="K188" s="55"/>
      <c r="L188" s="43"/>
      <c r="M188" s="34">
        <f t="shared" si="55"/>
        <v>0</v>
      </c>
      <c r="N188" s="55"/>
      <c r="O188" s="43"/>
      <c r="P188" s="34">
        <f t="shared" si="67"/>
        <v>0</v>
      </c>
      <c r="Q188" s="35">
        <f t="shared" si="60"/>
        <v>0</v>
      </c>
      <c r="R188" s="88"/>
    </row>
    <row r="189" spans="1:19" x14ac:dyDescent="0.3">
      <c r="A189" s="128" t="s">
        <v>285</v>
      </c>
      <c r="B189" s="129"/>
      <c r="C189" s="119" t="s">
        <v>286</v>
      </c>
      <c r="D189" s="130"/>
      <c r="E189" s="37">
        <v>0</v>
      </c>
      <c r="F189" s="38">
        <v>0</v>
      </c>
      <c r="G189" s="38">
        <v>11200</v>
      </c>
      <c r="H189" s="38">
        <v>0</v>
      </c>
      <c r="I189" s="38">
        <v>0</v>
      </c>
      <c r="J189" s="29">
        <f t="shared" si="68"/>
        <v>11200</v>
      </c>
      <c r="K189" s="44">
        <v>0</v>
      </c>
      <c r="L189" s="38">
        <v>0</v>
      </c>
      <c r="M189" s="40">
        <f>SUM(K189:L189)</f>
        <v>0</v>
      </c>
      <c r="N189" s="44">
        <v>0</v>
      </c>
      <c r="O189" s="38">
        <v>0</v>
      </c>
      <c r="P189" s="40">
        <f t="shared" si="67"/>
        <v>0</v>
      </c>
      <c r="Q189" s="41">
        <f t="shared" si="60"/>
        <v>11200</v>
      </c>
      <c r="R189" s="128" t="s">
        <v>285</v>
      </c>
      <c r="S189" s="104">
        <f t="shared" ref="S189:S190" si="69">Q189+Q191</f>
        <v>15200</v>
      </c>
    </row>
    <row r="190" spans="1:19" x14ac:dyDescent="0.3">
      <c r="A190" s="128"/>
      <c r="B190" s="129"/>
      <c r="C190" s="119"/>
      <c r="D190" s="130"/>
      <c r="E190" s="42"/>
      <c r="F190" s="43"/>
      <c r="G190" s="43"/>
      <c r="H190" s="43"/>
      <c r="I190" s="43"/>
      <c r="J190" s="34">
        <f t="shared" si="59"/>
        <v>0</v>
      </c>
      <c r="K190" s="55"/>
      <c r="L190" s="43"/>
      <c r="M190" s="34">
        <f t="shared" si="55"/>
        <v>0</v>
      </c>
      <c r="N190" s="55"/>
      <c r="O190" s="43"/>
      <c r="P190" s="34">
        <f t="shared" si="67"/>
        <v>0</v>
      </c>
      <c r="Q190" s="35">
        <f t="shared" si="60"/>
        <v>0</v>
      </c>
      <c r="R190" s="128"/>
      <c r="S190" s="105">
        <f t="shared" si="69"/>
        <v>0</v>
      </c>
    </row>
    <row r="191" spans="1:19" x14ac:dyDescent="0.3">
      <c r="A191" s="128" t="s">
        <v>285</v>
      </c>
      <c r="B191" s="129"/>
      <c r="C191" s="119" t="s">
        <v>315</v>
      </c>
      <c r="D191" s="130"/>
      <c r="E191" s="37">
        <v>0</v>
      </c>
      <c r="F191" s="38">
        <v>0</v>
      </c>
      <c r="G191" s="38">
        <v>4000</v>
      </c>
      <c r="H191" s="38">
        <v>0</v>
      </c>
      <c r="I191" s="38">
        <v>0</v>
      </c>
      <c r="J191" s="29">
        <f t="shared" si="68"/>
        <v>4000</v>
      </c>
      <c r="K191" s="44">
        <v>0</v>
      </c>
      <c r="L191" s="38">
        <v>0</v>
      </c>
      <c r="M191" s="40">
        <f t="shared" si="55"/>
        <v>0</v>
      </c>
      <c r="N191" s="44">
        <v>0</v>
      </c>
      <c r="O191" s="38">
        <v>0</v>
      </c>
      <c r="P191" s="40">
        <f t="shared" si="67"/>
        <v>0</v>
      </c>
      <c r="Q191" s="41">
        <f t="shared" si="60"/>
        <v>4000</v>
      </c>
      <c r="R191" s="88"/>
    </row>
    <row r="192" spans="1:19" ht="14.4" thickBot="1" x14ac:dyDescent="0.35">
      <c r="A192" s="133"/>
      <c r="B192" s="134"/>
      <c r="C192" s="135"/>
      <c r="D192" s="127"/>
      <c r="E192" s="51"/>
      <c r="F192" s="45"/>
      <c r="G192" s="45"/>
      <c r="H192" s="45"/>
      <c r="I192" s="45"/>
      <c r="J192" s="24">
        <f t="shared" si="59"/>
        <v>0</v>
      </c>
      <c r="K192" s="56"/>
      <c r="L192" s="45"/>
      <c r="M192" s="24">
        <f t="shared" si="55"/>
        <v>0</v>
      </c>
      <c r="N192" s="56"/>
      <c r="O192" s="45"/>
      <c r="P192" s="24">
        <f t="shared" si="67"/>
        <v>0</v>
      </c>
      <c r="Q192" s="25">
        <f t="shared" si="60"/>
        <v>0</v>
      </c>
      <c r="R192" s="88"/>
    </row>
    <row r="193" spans="1:19" s="89" customFormat="1" ht="14.4" thickBot="1" x14ac:dyDescent="0.35">
      <c r="A193" s="85"/>
      <c r="B193" s="85"/>
      <c r="C193" s="86"/>
      <c r="D193" s="85"/>
      <c r="E193" s="87"/>
      <c r="F193" s="87"/>
      <c r="G193" s="87"/>
      <c r="H193" s="87"/>
      <c r="I193" s="87"/>
      <c r="J193" s="88"/>
      <c r="K193" s="87"/>
      <c r="L193" s="87"/>
      <c r="M193" s="88"/>
      <c r="N193" s="87"/>
      <c r="O193" s="87"/>
      <c r="P193" s="88"/>
      <c r="Q193" s="88"/>
      <c r="R193" s="88"/>
    </row>
    <row r="194" spans="1:19" x14ac:dyDescent="0.3">
      <c r="A194" s="120" t="s">
        <v>137</v>
      </c>
      <c r="B194" s="121"/>
      <c r="C194" s="124" t="s">
        <v>138</v>
      </c>
      <c r="D194" s="126"/>
      <c r="E194" s="16">
        <f>E196+E202+E204+E206+E222+E224+E226+E228+E238+E240</f>
        <v>99672</v>
      </c>
      <c r="F194" s="17">
        <f t="shared" ref="F194:I194" si="70">F196+F202+F204+F206+F222+F224+F226+F228+F238+F240</f>
        <v>34447</v>
      </c>
      <c r="G194" s="17">
        <f t="shared" si="70"/>
        <v>279420</v>
      </c>
      <c r="H194" s="17">
        <f t="shared" si="70"/>
        <v>877</v>
      </c>
      <c r="I194" s="17">
        <f t="shared" si="70"/>
        <v>7720</v>
      </c>
      <c r="J194" s="19">
        <f>SUM(E194:I194)</f>
        <v>422136</v>
      </c>
      <c r="K194" s="52">
        <f t="shared" ref="K194:L195" si="71">K196+K202+K204+K206+K222+K224+K226+K228+K238+K240</f>
        <v>0</v>
      </c>
      <c r="L194" s="17">
        <f t="shared" si="71"/>
        <v>0</v>
      </c>
      <c r="M194" s="19">
        <f t="shared" ref="M194:M229" si="72">SUM(K194:L194)</f>
        <v>0</v>
      </c>
      <c r="N194" s="52">
        <f t="shared" ref="N194:O195" si="73">N196+N202+N204+N206+N222+N224+N226+N228+N238+N240</f>
        <v>0</v>
      </c>
      <c r="O194" s="17">
        <f>O196+O202+O204+O206+O222+O224+O226+O228+O238+O240</f>
        <v>110132</v>
      </c>
      <c r="P194" s="19">
        <f>SUM(N194:O194)</f>
        <v>110132</v>
      </c>
      <c r="Q194" s="20">
        <f>P194+M194+J194</f>
        <v>532268</v>
      </c>
      <c r="R194" s="88"/>
    </row>
    <row r="195" spans="1:19" ht="14.4" thickBot="1" x14ac:dyDescent="0.35">
      <c r="A195" s="122"/>
      <c r="B195" s="123"/>
      <c r="C195" s="125"/>
      <c r="D195" s="127"/>
      <c r="E195" s="21">
        <f t="shared" ref="E195:I195" si="74">E197+E203+E205+E207+E223+E225+E227+E229+E239+E241</f>
        <v>0</v>
      </c>
      <c r="F195" s="22">
        <f t="shared" si="74"/>
        <v>0</v>
      </c>
      <c r="G195" s="22">
        <f t="shared" si="74"/>
        <v>0</v>
      </c>
      <c r="H195" s="22">
        <f t="shared" si="74"/>
        <v>0</v>
      </c>
      <c r="I195" s="22">
        <f t="shared" si="74"/>
        <v>0</v>
      </c>
      <c r="J195" s="24">
        <f t="shared" ref="J195:J241" si="75">SUM(E195:I195)</f>
        <v>0</v>
      </c>
      <c r="K195" s="53">
        <f t="shared" si="71"/>
        <v>0</v>
      </c>
      <c r="L195" s="22">
        <f t="shared" si="71"/>
        <v>0</v>
      </c>
      <c r="M195" s="24">
        <f t="shared" si="72"/>
        <v>0</v>
      </c>
      <c r="N195" s="53">
        <f t="shared" si="73"/>
        <v>0</v>
      </c>
      <c r="O195" s="22">
        <f t="shared" si="73"/>
        <v>0</v>
      </c>
      <c r="P195" s="24">
        <f t="shared" ref="P195:P241" si="76">SUM(N195:O195)</f>
        <v>0</v>
      </c>
      <c r="Q195" s="25">
        <f t="shared" ref="Q195:Q241" si="77">P195+M195+J195</f>
        <v>0</v>
      </c>
      <c r="R195" s="88"/>
    </row>
    <row r="196" spans="1:19" x14ac:dyDescent="0.3">
      <c r="A196" s="155" t="s">
        <v>139</v>
      </c>
      <c r="B196" s="137"/>
      <c r="C196" s="138" t="s">
        <v>318</v>
      </c>
      <c r="D196" s="100" t="s">
        <v>26</v>
      </c>
      <c r="E196" s="16">
        <f>E198+E200</f>
        <v>48151</v>
      </c>
      <c r="F196" s="17">
        <f>F198+F200</f>
        <v>16441</v>
      </c>
      <c r="G196" s="17">
        <f t="shared" ref="G196:I197" si="78">G198+G200</f>
        <v>13139</v>
      </c>
      <c r="H196" s="17">
        <f t="shared" si="78"/>
        <v>386</v>
      </c>
      <c r="I196" s="17">
        <f t="shared" si="78"/>
        <v>0</v>
      </c>
      <c r="J196" s="18">
        <f t="shared" ref="J196:J201" si="79">SUM(E196:I196)</f>
        <v>78117</v>
      </c>
      <c r="K196" s="16">
        <f>K198+K200</f>
        <v>0</v>
      </c>
      <c r="L196" s="17">
        <f>L198+L200</f>
        <v>0</v>
      </c>
      <c r="M196" s="18">
        <f t="shared" ref="M196:M201" si="80">SUM(K196:L196)</f>
        <v>0</v>
      </c>
      <c r="N196" s="16">
        <f>N198+N200</f>
        <v>0</v>
      </c>
      <c r="O196" s="17">
        <f>O198+O200</f>
        <v>0</v>
      </c>
      <c r="P196" s="19">
        <f t="shared" ref="P196:P201" si="81">SUM(N196:O196)</f>
        <v>0</v>
      </c>
      <c r="Q196" s="20">
        <f t="shared" si="77"/>
        <v>78117</v>
      </c>
      <c r="R196" s="88"/>
    </row>
    <row r="197" spans="1:19" x14ac:dyDescent="0.3">
      <c r="A197" s="118"/>
      <c r="B197" s="129"/>
      <c r="C197" s="119"/>
      <c r="D197" s="36"/>
      <c r="E197" s="31">
        <f>E199+E201</f>
        <v>0</v>
      </c>
      <c r="F197" s="32">
        <f>F199+F201</f>
        <v>0</v>
      </c>
      <c r="G197" s="32">
        <f t="shared" si="78"/>
        <v>0</v>
      </c>
      <c r="H197" s="32">
        <f t="shared" si="78"/>
        <v>0</v>
      </c>
      <c r="I197" s="32">
        <f t="shared" si="78"/>
        <v>0</v>
      </c>
      <c r="J197" s="33">
        <f t="shared" si="79"/>
        <v>0</v>
      </c>
      <c r="K197" s="31">
        <f>K199+K201</f>
        <v>0</v>
      </c>
      <c r="L197" s="32">
        <f>L199+L201</f>
        <v>0</v>
      </c>
      <c r="M197" s="33">
        <f t="shared" si="80"/>
        <v>0</v>
      </c>
      <c r="N197" s="31">
        <f>N199+N201</f>
        <v>0</v>
      </c>
      <c r="O197" s="32">
        <f>O199+O201</f>
        <v>0</v>
      </c>
      <c r="P197" s="34">
        <f t="shared" si="81"/>
        <v>0</v>
      </c>
      <c r="Q197" s="35">
        <f t="shared" si="77"/>
        <v>0</v>
      </c>
      <c r="R197" s="88"/>
    </row>
    <row r="198" spans="1:19" x14ac:dyDescent="0.3">
      <c r="A198" s="128"/>
      <c r="B198" s="129" t="s">
        <v>320</v>
      </c>
      <c r="C198" s="114" t="s">
        <v>258</v>
      </c>
      <c r="D198" s="36"/>
      <c r="E198" s="37">
        <v>40320</v>
      </c>
      <c r="F198" s="38">
        <v>14092</v>
      </c>
      <c r="G198" s="38">
        <v>11819</v>
      </c>
      <c r="H198" s="38">
        <v>282</v>
      </c>
      <c r="I198" s="38">
        <v>0</v>
      </c>
      <c r="J198" s="39">
        <f t="shared" si="79"/>
        <v>66513</v>
      </c>
      <c r="K198" s="37">
        <v>0</v>
      </c>
      <c r="L198" s="38">
        <v>0</v>
      </c>
      <c r="M198" s="39">
        <f t="shared" si="80"/>
        <v>0</v>
      </c>
      <c r="N198" s="37">
        <v>0</v>
      </c>
      <c r="O198" s="38">
        <v>0</v>
      </c>
      <c r="P198" s="40">
        <f t="shared" si="81"/>
        <v>0</v>
      </c>
      <c r="Q198" s="41">
        <f t="shared" si="77"/>
        <v>66513</v>
      </c>
      <c r="R198" s="88"/>
    </row>
    <row r="199" spans="1:19" x14ac:dyDescent="0.3">
      <c r="A199" s="128"/>
      <c r="B199" s="129"/>
      <c r="C199" s="119"/>
      <c r="D199" s="36"/>
      <c r="E199" s="42"/>
      <c r="F199" s="43"/>
      <c r="G199" s="43"/>
      <c r="H199" s="43"/>
      <c r="I199" s="43"/>
      <c r="J199" s="33">
        <f t="shared" si="79"/>
        <v>0</v>
      </c>
      <c r="K199" s="42"/>
      <c r="L199" s="43"/>
      <c r="M199" s="33">
        <f t="shared" si="80"/>
        <v>0</v>
      </c>
      <c r="N199" s="42"/>
      <c r="O199" s="43"/>
      <c r="P199" s="34">
        <f t="shared" si="81"/>
        <v>0</v>
      </c>
      <c r="Q199" s="35">
        <f t="shared" si="77"/>
        <v>0</v>
      </c>
      <c r="R199" s="88"/>
    </row>
    <row r="200" spans="1:19" x14ac:dyDescent="0.3">
      <c r="A200" s="128"/>
      <c r="B200" s="129" t="s">
        <v>321</v>
      </c>
      <c r="C200" s="114" t="s">
        <v>319</v>
      </c>
      <c r="D200" s="36"/>
      <c r="E200" s="37">
        <v>7831</v>
      </c>
      <c r="F200" s="38">
        <v>2349</v>
      </c>
      <c r="G200" s="38">
        <v>1320</v>
      </c>
      <c r="H200" s="38">
        <v>104</v>
      </c>
      <c r="I200" s="38">
        <v>0</v>
      </c>
      <c r="J200" s="39">
        <f t="shared" si="79"/>
        <v>11604</v>
      </c>
      <c r="K200" s="37">
        <v>0</v>
      </c>
      <c r="L200" s="38">
        <v>0</v>
      </c>
      <c r="M200" s="39">
        <f t="shared" si="80"/>
        <v>0</v>
      </c>
      <c r="N200" s="37">
        <v>0</v>
      </c>
      <c r="O200" s="38">
        <v>0</v>
      </c>
      <c r="P200" s="40">
        <f t="shared" si="81"/>
        <v>0</v>
      </c>
      <c r="Q200" s="41">
        <f t="shared" si="77"/>
        <v>11604</v>
      </c>
      <c r="R200" s="88"/>
    </row>
    <row r="201" spans="1:19" x14ac:dyDescent="0.3">
      <c r="A201" s="128"/>
      <c r="B201" s="129"/>
      <c r="C201" s="119"/>
      <c r="D201" s="36"/>
      <c r="E201" s="42"/>
      <c r="F201" s="43"/>
      <c r="G201" s="43"/>
      <c r="H201" s="43"/>
      <c r="I201" s="43"/>
      <c r="J201" s="33">
        <f t="shared" si="79"/>
        <v>0</v>
      </c>
      <c r="K201" s="42"/>
      <c r="L201" s="43"/>
      <c r="M201" s="33">
        <f t="shared" si="80"/>
        <v>0</v>
      </c>
      <c r="N201" s="42"/>
      <c r="O201" s="43"/>
      <c r="P201" s="34">
        <f t="shared" si="81"/>
        <v>0</v>
      </c>
      <c r="Q201" s="35">
        <f t="shared" si="77"/>
        <v>0</v>
      </c>
      <c r="R201" s="88"/>
    </row>
    <row r="202" spans="1:19" x14ac:dyDescent="0.3">
      <c r="A202" s="128" t="s">
        <v>140</v>
      </c>
      <c r="B202" s="129"/>
      <c r="C202" s="119" t="s">
        <v>141</v>
      </c>
      <c r="D202" s="36" t="s">
        <v>142</v>
      </c>
      <c r="E202" s="37">
        <v>0</v>
      </c>
      <c r="F202" s="38">
        <v>0</v>
      </c>
      <c r="G202" s="38">
        <v>1600</v>
      </c>
      <c r="H202" s="38">
        <v>0</v>
      </c>
      <c r="I202" s="38">
        <v>0</v>
      </c>
      <c r="J202" s="29">
        <f t="shared" si="75"/>
        <v>1600</v>
      </c>
      <c r="K202" s="44">
        <v>0</v>
      </c>
      <c r="L202" s="38">
        <v>0</v>
      </c>
      <c r="M202" s="40">
        <f t="shared" si="72"/>
        <v>0</v>
      </c>
      <c r="N202" s="44">
        <v>0</v>
      </c>
      <c r="O202" s="38">
        <v>0</v>
      </c>
      <c r="P202" s="40">
        <f t="shared" si="76"/>
        <v>0</v>
      </c>
      <c r="Q202" s="41">
        <f t="shared" si="77"/>
        <v>1600</v>
      </c>
      <c r="R202" s="88"/>
    </row>
    <row r="203" spans="1:19" x14ac:dyDescent="0.3">
      <c r="A203" s="128"/>
      <c r="B203" s="129"/>
      <c r="C203" s="119"/>
      <c r="D203" s="36"/>
      <c r="E203" s="42"/>
      <c r="F203" s="43"/>
      <c r="G203" s="43"/>
      <c r="H203" s="43"/>
      <c r="I203" s="43"/>
      <c r="J203" s="34">
        <f t="shared" si="75"/>
        <v>0</v>
      </c>
      <c r="K203" s="55"/>
      <c r="L203" s="43"/>
      <c r="M203" s="34">
        <f t="shared" si="72"/>
        <v>0</v>
      </c>
      <c r="N203" s="55"/>
      <c r="O203" s="43"/>
      <c r="P203" s="34">
        <f t="shared" si="76"/>
        <v>0</v>
      </c>
      <c r="Q203" s="35">
        <f t="shared" si="77"/>
        <v>0</v>
      </c>
      <c r="R203" s="88"/>
    </row>
    <row r="204" spans="1:19" x14ac:dyDescent="0.3">
      <c r="A204" s="128" t="s">
        <v>143</v>
      </c>
      <c r="B204" s="129"/>
      <c r="C204" s="119" t="s">
        <v>144</v>
      </c>
      <c r="D204" s="36" t="s">
        <v>26</v>
      </c>
      <c r="E204" s="37">
        <v>0</v>
      </c>
      <c r="F204" s="38">
        <v>0</v>
      </c>
      <c r="G204" s="97">
        <v>17000</v>
      </c>
      <c r="H204" s="38">
        <v>0</v>
      </c>
      <c r="I204" s="38">
        <v>0</v>
      </c>
      <c r="J204" s="29">
        <f t="shared" si="75"/>
        <v>17000</v>
      </c>
      <c r="K204" s="44">
        <v>0</v>
      </c>
      <c r="L204" s="38">
        <v>0</v>
      </c>
      <c r="M204" s="40">
        <f t="shared" si="72"/>
        <v>0</v>
      </c>
      <c r="N204" s="44">
        <v>0</v>
      </c>
      <c r="O204" s="38">
        <v>0</v>
      </c>
      <c r="P204" s="40">
        <f t="shared" si="76"/>
        <v>0</v>
      </c>
      <c r="Q204" s="41">
        <f t="shared" si="77"/>
        <v>17000</v>
      </c>
      <c r="R204" s="88"/>
    </row>
    <row r="205" spans="1:19" x14ac:dyDescent="0.3">
      <c r="A205" s="128"/>
      <c r="B205" s="129"/>
      <c r="C205" s="119"/>
      <c r="D205" s="36"/>
      <c r="E205" s="42"/>
      <c r="F205" s="43"/>
      <c r="G205" s="43"/>
      <c r="H205" s="43"/>
      <c r="I205" s="43"/>
      <c r="J205" s="34">
        <f t="shared" si="75"/>
        <v>0</v>
      </c>
      <c r="K205" s="55"/>
      <c r="L205" s="43"/>
      <c r="M205" s="34">
        <f t="shared" si="72"/>
        <v>0</v>
      </c>
      <c r="N205" s="55"/>
      <c r="O205" s="43"/>
      <c r="P205" s="34">
        <f t="shared" si="76"/>
        <v>0</v>
      </c>
      <c r="Q205" s="35">
        <f t="shared" si="77"/>
        <v>0</v>
      </c>
      <c r="R205" s="88"/>
    </row>
    <row r="206" spans="1:19" x14ac:dyDescent="0.3">
      <c r="A206" s="128" t="s">
        <v>145</v>
      </c>
      <c r="B206" s="129"/>
      <c r="C206" s="119" t="s">
        <v>323</v>
      </c>
      <c r="D206" s="36" t="s">
        <v>112</v>
      </c>
      <c r="E206" s="37">
        <f>E208+E210+E212+E214+E216+E218+E220</f>
        <v>0</v>
      </c>
      <c r="F206" s="38">
        <f t="shared" ref="F206:I206" si="82">F208+F210+F212+F214+F216+F218+F220</f>
        <v>0</v>
      </c>
      <c r="G206" s="38">
        <f t="shared" si="82"/>
        <v>0</v>
      </c>
      <c r="H206" s="38">
        <f t="shared" si="82"/>
        <v>0</v>
      </c>
      <c r="I206" s="38">
        <f t="shared" si="82"/>
        <v>7720</v>
      </c>
      <c r="J206" s="29">
        <f>SUM(E206:I206)</f>
        <v>7720</v>
      </c>
      <c r="K206" s="44">
        <f t="shared" ref="K206:L207" si="83">K208+K210+K212+K214+K216+K218+K220</f>
        <v>0</v>
      </c>
      <c r="L206" s="38">
        <f t="shared" si="83"/>
        <v>0</v>
      </c>
      <c r="M206" s="40">
        <f t="shared" si="72"/>
        <v>0</v>
      </c>
      <c r="N206" s="44">
        <f t="shared" ref="N206:O207" si="84">N208+N210+N212+N214+N216+N218+N220</f>
        <v>0</v>
      </c>
      <c r="O206" s="38">
        <f>O208+O210+O212+O214+O216+O218+O220</f>
        <v>110132</v>
      </c>
      <c r="P206" s="40">
        <f>SUM(N206:O206)</f>
        <v>110132</v>
      </c>
      <c r="Q206" s="41">
        <f>P206+M206+J206</f>
        <v>117852</v>
      </c>
      <c r="R206" s="128" t="s">
        <v>145</v>
      </c>
      <c r="S206" s="104">
        <f>Q206+Q222</f>
        <v>123352</v>
      </c>
    </row>
    <row r="207" spans="1:19" x14ac:dyDescent="0.3">
      <c r="A207" s="128"/>
      <c r="B207" s="129"/>
      <c r="C207" s="119"/>
      <c r="D207" s="36"/>
      <c r="E207" s="42">
        <f t="shared" ref="E207:I207" si="85">E209+E211+E213+E215+E217+E219+E221</f>
        <v>0</v>
      </c>
      <c r="F207" s="57">
        <f t="shared" si="85"/>
        <v>0</v>
      </c>
      <c r="G207" s="57">
        <f t="shared" si="85"/>
        <v>0</v>
      </c>
      <c r="H207" s="57">
        <f t="shared" si="85"/>
        <v>0</v>
      </c>
      <c r="I207" s="57">
        <f t="shared" si="85"/>
        <v>0</v>
      </c>
      <c r="J207" s="34">
        <f t="shared" si="75"/>
        <v>0</v>
      </c>
      <c r="K207" s="57">
        <f t="shared" si="83"/>
        <v>0</v>
      </c>
      <c r="L207" s="32">
        <f t="shared" si="83"/>
        <v>0</v>
      </c>
      <c r="M207" s="34">
        <f t="shared" si="72"/>
        <v>0</v>
      </c>
      <c r="N207" s="57">
        <f t="shared" si="84"/>
        <v>0</v>
      </c>
      <c r="O207" s="32">
        <f t="shared" si="84"/>
        <v>0</v>
      </c>
      <c r="P207" s="34">
        <f t="shared" si="76"/>
        <v>0</v>
      </c>
      <c r="Q207" s="35">
        <f t="shared" si="77"/>
        <v>0</v>
      </c>
      <c r="R207" s="128"/>
      <c r="S207" s="105">
        <f>Q207+Q223</f>
        <v>0</v>
      </c>
    </row>
    <row r="208" spans="1:19" x14ac:dyDescent="0.3">
      <c r="A208" s="128"/>
      <c r="B208" s="129" t="s">
        <v>259</v>
      </c>
      <c r="C208" s="119" t="s">
        <v>264</v>
      </c>
      <c r="D208" s="36" t="s">
        <v>112</v>
      </c>
      <c r="E208" s="37">
        <v>0</v>
      </c>
      <c r="F208" s="38">
        <v>0</v>
      </c>
      <c r="G208" s="97">
        <v>0</v>
      </c>
      <c r="H208" s="38">
        <v>0</v>
      </c>
      <c r="I208" s="38">
        <v>1100</v>
      </c>
      <c r="J208" s="29">
        <f t="shared" si="75"/>
        <v>1100</v>
      </c>
      <c r="K208" s="44">
        <v>0</v>
      </c>
      <c r="L208" s="38">
        <v>0</v>
      </c>
      <c r="M208" s="40">
        <f t="shared" si="72"/>
        <v>0</v>
      </c>
      <c r="N208" s="44">
        <v>0</v>
      </c>
      <c r="O208" s="38">
        <v>10000</v>
      </c>
      <c r="P208" s="40">
        <f t="shared" si="76"/>
        <v>10000</v>
      </c>
      <c r="Q208" s="41">
        <f t="shared" si="77"/>
        <v>11100</v>
      </c>
      <c r="R208" s="88"/>
    </row>
    <row r="209" spans="1:18" x14ac:dyDescent="0.3">
      <c r="A209" s="128"/>
      <c r="B209" s="129"/>
      <c r="C209" s="119"/>
      <c r="D209" s="36"/>
      <c r="E209" s="42"/>
      <c r="F209" s="43"/>
      <c r="G209" s="98"/>
      <c r="H209" s="43"/>
      <c r="I209" s="43"/>
      <c r="J209" s="34">
        <f t="shared" si="75"/>
        <v>0</v>
      </c>
      <c r="K209" s="55"/>
      <c r="L209" s="43"/>
      <c r="M209" s="34">
        <f t="shared" si="72"/>
        <v>0</v>
      </c>
      <c r="N209" s="55"/>
      <c r="O209" s="43"/>
      <c r="P209" s="34">
        <f t="shared" si="76"/>
        <v>0</v>
      </c>
      <c r="Q209" s="35">
        <f t="shared" si="77"/>
        <v>0</v>
      </c>
      <c r="R209" s="88"/>
    </row>
    <row r="210" spans="1:18" ht="12.75" customHeight="1" x14ac:dyDescent="0.3">
      <c r="A210" s="128"/>
      <c r="B210" s="129" t="s">
        <v>259</v>
      </c>
      <c r="C210" s="119" t="s">
        <v>266</v>
      </c>
      <c r="D210" s="36" t="s">
        <v>112</v>
      </c>
      <c r="E210" s="37">
        <v>0</v>
      </c>
      <c r="F210" s="38">
        <v>0</v>
      </c>
      <c r="G210" s="97">
        <v>0</v>
      </c>
      <c r="H210" s="38">
        <v>0</v>
      </c>
      <c r="I210" s="38">
        <v>2000</v>
      </c>
      <c r="J210" s="29">
        <f t="shared" si="75"/>
        <v>2000</v>
      </c>
      <c r="K210" s="44">
        <v>0</v>
      </c>
      <c r="L210" s="38">
        <v>0</v>
      </c>
      <c r="M210" s="40">
        <f t="shared" si="72"/>
        <v>0</v>
      </c>
      <c r="N210" s="44">
        <v>0</v>
      </c>
      <c r="O210" s="38">
        <v>11244</v>
      </c>
      <c r="P210" s="40">
        <f>SUM(N210:O210)</f>
        <v>11244</v>
      </c>
      <c r="Q210" s="41">
        <f t="shared" si="77"/>
        <v>13244</v>
      </c>
      <c r="R210" s="88"/>
    </row>
    <row r="211" spans="1:18" x14ac:dyDescent="0.3">
      <c r="A211" s="128"/>
      <c r="B211" s="129"/>
      <c r="C211" s="119"/>
      <c r="D211" s="36"/>
      <c r="E211" s="42"/>
      <c r="F211" s="43"/>
      <c r="G211" s="98"/>
      <c r="H211" s="43"/>
      <c r="I211" s="43"/>
      <c r="J211" s="34">
        <f t="shared" si="75"/>
        <v>0</v>
      </c>
      <c r="K211" s="55"/>
      <c r="L211" s="43"/>
      <c r="M211" s="34">
        <f t="shared" si="72"/>
        <v>0</v>
      </c>
      <c r="N211" s="55"/>
      <c r="O211" s="43"/>
      <c r="P211" s="34">
        <f t="shared" si="76"/>
        <v>0</v>
      </c>
      <c r="Q211" s="35">
        <f t="shared" si="77"/>
        <v>0</v>
      </c>
      <c r="R211" s="88"/>
    </row>
    <row r="212" spans="1:18" ht="12.75" customHeight="1" x14ac:dyDescent="0.3">
      <c r="A212" s="128"/>
      <c r="B212" s="129" t="s">
        <v>259</v>
      </c>
      <c r="C212" s="119" t="s">
        <v>265</v>
      </c>
      <c r="D212" s="36" t="s">
        <v>112</v>
      </c>
      <c r="E212" s="37">
        <v>0</v>
      </c>
      <c r="F212" s="38">
        <v>0</v>
      </c>
      <c r="G212" s="97">
        <v>0</v>
      </c>
      <c r="H212" s="38">
        <v>0</v>
      </c>
      <c r="I212" s="38">
        <v>750</v>
      </c>
      <c r="J212" s="29">
        <f t="shared" si="75"/>
        <v>750</v>
      </c>
      <c r="K212" s="44">
        <v>0</v>
      </c>
      <c r="L212" s="38">
        <v>0</v>
      </c>
      <c r="M212" s="40">
        <f t="shared" si="72"/>
        <v>0</v>
      </c>
      <c r="N212" s="44">
        <v>0</v>
      </c>
      <c r="O212" s="38">
        <v>32928</v>
      </c>
      <c r="P212" s="40">
        <f t="shared" si="76"/>
        <v>32928</v>
      </c>
      <c r="Q212" s="41">
        <f t="shared" si="77"/>
        <v>33678</v>
      </c>
      <c r="R212" s="88"/>
    </row>
    <row r="213" spans="1:18" x14ac:dyDescent="0.3">
      <c r="A213" s="128"/>
      <c r="B213" s="129"/>
      <c r="C213" s="119"/>
      <c r="D213" s="36"/>
      <c r="E213" s="42"/>
      <c r="F213" s="43"/>
      <c r="G213" s="98"/>
      <c r="H213" s="43"/>
      <c r="I213" s="43"/>
      <c r="J213" s="34">
        <f t="shared" si="75"/>
        <v>0</v>
      </c>
      <c r="K213" s="55"/>
      <c r="L213" s="43"/>
      <c r="M213" s="34">
        <f t="shared" si="72"/>
        <v>0</v>
      </c>
      <c r="N213" s="55"/>
      <c r="O213" s="43"/>
      <c r="P213" s="34">
        <f t="shared" si="76"/>
        <v>0</v>
      </c>
      <c r="Q213" s="35">
        <f t="shared" si="77"/>
        <v>0</v>
      </c>
      <c r="R213" s="88"/>
    </row>
    <row r="214" spans="1:18" x14ac:dyDescent="0.3">
      <c r="A214" s="128"/>
      <c r="B214" s="129" t="s">
        <v>259</v>
      </c>
      <c r="C214" s="119" t="s">
        <v>292</v>
      </c>
      <c r="D214" s="36" t="s">
        <v>112</v>
      </c>
      <c r="E214" s="37">
        <v>0</v>
      </c>
      <c r="F214" s="38">
        <v>0</v>
      </c>
      <c r="G214" s="97">
        <v>0</v>
      </c>
      <c r="H214" s="38">
        <v>0</v>
      </c>
      <c r="I214" s="38">
        <v>1000</v>
      </c>
      <c r="J214" s="29">
        <f t="shared" ref="J214:J215" si="86">SUM(E214:I214)</f>
        <v>1000</v>
      </c>
      <c r="K214" s="44">
        <v>0</v>
      </c>
      <c r="L214" s="38">
        <v>0</v>
      </c>
      <c r="M214" s="40">
        <f t="shared" ref="M214:M215" si="87">SUM(K214:L214)</f>
        <v>0</v>
      </c>
      <c r="N214" s="44">
        <v>0</v>
      </c>
      <c r="O214" s="38">
        <v>16080</v>
      </c>
      <c r="P214" s="40">
        <f t="shared" ref="P214:P215" si="88">SUM(N214:O214)</f>
        <v>16080</v>
      </c>
      <c r="Q214" s="41">
        <f t="shared" si="77"/>
        <v>17080</v>
      </c>
      <c r="R214" s="88"/>
    </row>
    <row r="215" spans="1:18" x14ac:dyDescent="0.3">
      <c r="A215" s="128"/>
      <c r="B215" s="129"/>
      <c r="C215" s="119"/>
      <c r="D215" s="36"/>
      <c r="E215" s="42"/>
      <c r="F215" s="43"/>
      <c r="G215" s="43"/>
      <c r="H215" s="43"/>
      <c r="I215" s="43"/>
      <c r="J215" s="34">
        <f t="shared" si="86"/>
        <v>0</v>
      </c>
      <c r="K215" s="55"/>
      <c r="L215" s="43"/>
      <c r="M215" s="34">
        <f t="shared" si="87"/>
        <v>0</v>
      </c>
      <c r="N215" s="55"/>
      <c r="O215" s="43"/>
      <c r="P215" s="34">
        <f t="shared" si="88"/>
        <v>0</v>
      </c>
      <c r="Q215" s="35">
        <f t="shared" si="77"/>
        <v>0</v>
      </c>
      <c r="R215" s="88"/>
    </row>
    <row r="216" spans="1:18" ht="13.8" customHeight="1" x14ac:dyDescent="0.3">
      <c r="A216" s="128"/>
      <c r="B216" s="129" t="s">
        <v>259</v>
      </c>
      <c r="C216" s="119" t="s">
        <v>322</v>
      </c>
      <c r="D216" s="36" t="s">
        <v>112</v>
      </c>
      <c r="E216" s="37">
        <v>0</v>
      </c>
      <c r="F216" s="38">
        <v>0</v>
      </c>
      <c r="G216" s="97">
        <v>0</v>
      </c>
      <c r="H216" s="38">
        <v>0</v>
      </c>
      <c r="I216" s="38">
        <v>650</v>
      </c>
      <c r="J216" s="29">
        <f t="shared" si="75"/>
        <v>650</v>
      </c>
      <c r="K216" s="44">
        <v>0</v>
      </c>
      <c r="L216" s="38">
        <v>0</v>
      </c>
      <c r="M216" s="40">
        <f t="shared" si="72"/>
        <v>0</v>
      </c>
      <c r="N216" s="44">
        <v>0</v>
      </c>
      <c r="O216" s="38">
        <v>10000</v>
      </c>
      <c r="P216" s="40">
        <f t="shared" si="76"/>
        <v>10000</v>
      </c>
      <c r="Q216" s="41">
        <f t="shared" si="77"/>
        <v>10650</v>
      </c>
      <c r="R216" s="88"/>
    </row>
    <row r="217" spans="1:18" x14ac:dyDescent="0.3">
      <c r="A217" s="128"/>
      <c r="B217" s="129"/>
      <c r="C217" s="119"/>
      <c r="D217" s="36"/>
      <c r="E217" s="42"/>
      <c r="F217" s="43"/>
      <c r="G217" s="43"/>
      <c r="H217" s="43"/>
      <c r="I217" s="43"/>
      <c r="J217" s="34">
        <f t="shared" si="75"/>
        <v>0</v>
      </c>
      <c r="K217" s="55"/>
      <c r="L217" s="43"/>
      <c r="M217" s="34">
        <f t="shared" si="72"/>
        <v>0</v>
      </c>
      <c r="N217" s="55"/>
      <c r="O217" s="43"/>
      <c r="P217" s="34">
        <f t="shared" si="76"/>
        <v>0</v>
      </c>
      <c r="Q217" s="35">
        <f t="shared" si="77"/>
        <v>0</v>
      </c>
      <c r="R217" s="88"/>
    </row>
    <row r="218" spans="1:18" ht="13.8" customHeight="1" x14ac:dyDescent="0.3">
      <c r="A218" s="128"/>
      <c r="B218" s="129" t="s">
        <v>259</v>
      </c>
      <c r="C218" s="119" t="s">
        <v>293</v>
      </c>
      <c r="D218" s="36" t="s">
        <v>112</v>
      </c>
      <c r="E218" s="37">
        <v>0</v>
      </c>
      <c r="F218" s="38">
        <v>0</v>
      </c>
      <c r="G218" s="38">
        <v>0</v>
      </c>
      <c r="H218" s="38">
        <v>0</v>
      </c>
      <c r="I218" s="38">
        <v>1600</v>
      </c>
      <c r="J218" s="29">
        <f>SUM(E218:I218)</f>
        <v>1600</v>
      </c>
      <c r="K218" s="44">
        <v>0</v>
      </c>
      <c r="L218" s="38">
        <v>0</v>
      </c>
      <c r="M218" s="40">
        <f>SUM(K218:L218)</f>
        <v>0</v>
      </c>
      <c r="N218" s="44">
        <v>0</v>
      </c>
      <c r="O218" s="38">
        <v>29880</v>
      </c>
      <c r="P218" s="40">
        <f>SUM(N218:O218)</f>
        <v>29880</v>
      </c>
      <c r="Q218" s="41">
        <f t="shared" si="77"/>
        <v>31480</v>
      </c>
      <c r="R218" s="88"/>
    </row>
    <row r="219" spans="1:18" x14ac:dyDescent="0.3">
      <c r="A219" s="128"/>
      <c r="B219" s="129"/>
      <c r="C219" s="119"/>
      <c r="D219" s="36"/>
      <c r="E219" s="42"/>
      <c r="F219" s="43"/>
      <c r="G219" s="43"/>
      <c r="H219" s="43"/>
      <c r="I219" s="43"/>
      <c r="J219" s="34">
        <f>SUM(E219:I219)</f>
        <v>0</v>
      </c>
      <c r="K219" s="55"/>
      <c r="L219" s="43"/>
      <c r="M219" s="34">
        <f>SUM(K219:L219)</f>
        <v>0</v>
      </c>
      <c r="N219" s="55"/>
      <c r="O219" s="43"/>
      <c r="P219" s="34">
        <f>SUM(N219:O219)</f>
        <v>0</v>
      </c>
      <c r="Q219" s="35">
        <f t="shared" si="77"/>
        <v>0</v>
      </c>
      <c r="R219" s="88"/>
    </row>
    <row r="220" spans="1:18" x14ac:dyDescent="0.3">
      <c r="A220" s="128"/>
      <c r="B220" s="129" t="s">
        <v>259</v>
      </c>
      <c r="C220" s="119" t="s">
        <v>267</v>
      </c>
      <c r="D220" s="36" t="s">
        <v>63</v>
      </c>
      <c r="E220" s="37">
        <v>0</v>
      </c>
      <c r="F220" s="38">
        <v>0</v>
      </c>
      <c r="G220" s="38">
        <v>0</v>
      </c>
      <c r="H220" s="38">
        <v>0</v>
      </c>
      <c r="I220" s="38">
        <v>620</v>
      </c>
      <c r="J220" s="29">
        <f t="shared" si="75"/>
        <v>620</v>
      </c>
      <c r="K220" s="44">
        <v>0</v>
      </c>
      <c r="L220" s="38">
        <v>0</v>
      </c>
      <c r="M220" s="40">
        <f t="shared" si="72"/>
        <v>0</v>
      </c>
      <c r="N220" s="44">
        <v>0</v>
      </c>
      <c r="O220" s="38">
        <v>0</v>
      </c>
      <c r="P220" s="40">
        <f t="shared" si="76"/>
        <v>0</v>
      </c>
      <c r="Q220" s="41">
        <f t="shared" si="77"/>
        <v>620</v>
      </c>
      <c r="R220" s="88"/>
    </row>
    <row r="221" spans="1:18" x14ac:dyDescent="0.3">
      <c r="A221" s="128"/>
      <c r="B221" s="129"/>
      <c r="C221" s="119"/>
      <c r="D221" s="36"/>
      <c r="E221" s="42"/>
      <c r="F221" s="43"/>
      <c r="G221" s="43"/>
      <c r="H221" s="43"/>
      <c r="I221" s="43"/>
      <c r="J221" s="34">
        <f t="shared" si="75"/>
        <v>0</v>
      </c>
      <c r="K221" s="55"/>
      <c r="L221" s="43"/>
      <c r="M221" s="34">
        <f t="shared" si="72"/>
        <v>0</v>
      </c>
      <c r="N221" s="55"/>
      <c r="O221" s="43"/>
      <c r="P221" s="34">
        <f t="shared" si="76"/>
        <v>0</v>
      </c>
      <c r="Q221" s="35">
        <f t="shared" si="77"/>
        <v>0</v>
      </c>
      <c r="R221" s="88"/>
    </row>
    <row r="222" spans="1:18" x14ac:dyDescent="0.3">
      <c r="A222" s="128" t="s">
        <v>145</v>
      </c>
      <c r="B222" s="129"/>
      <c r="C222" s="119" t="s">
        <v>324</v>
      </c>
      <c r="D222" s="36" t="s">
        <v>112</v>
      </c>
      <c r="E222" s="37">
        <v>0</v>
      </c>
      <c r="F222" s="38">
        <v>0</v>
      </c>
      <c r="G222" s="38">
        <v>5500</v>
      </c>
      <c r="H222" s="38">
        <v>0</v>
      </c>
      <c r="I222" s="38">
        <v>0</v>
      </c>
      <c r="J222" s="29">
        <f>SUM(E222:I222)</f>
        <v>5500</v>
      </c>
      <c r="K222" s="44">
        <v>0</v>
      </c>
      <c r="L222" s="38">
        <v>0</v>
      </c>
      <c r="M222" s="40">
        <f t="shared" ref="M222:M223" si="89">SUM(K222:L222)</f>
        <v>0</v>
      </c>
      <c r="N222" s="44">
        <v>0</v>
      </c>
      <c r="O222" s="38">
        <v>0</v>
      </c>
      <c r="P222" s="40">
        <f>SUM(N222:O222)</f>
        <v>0</v>
      </c>
      <c r="Q222" s="41">
        <f>P222+M222+J222</f>
        <v>5500</v>
      </c>
      <c r="R222" s="88"/>
    </row>
    <row r="223" spans="1:18" x14ac:dyDescent="0.3">
      <c r="A223" s="128"/>
      <c r="B223" s="129"/>
      <c r="C223" s="119"/>
      <c r="D223" s="36"/>
      <c r="E223" s="42"/>
      <c r="F223" s="57"/>
      <c r="G223" s="57"/>
      <c r="H223" s="57"/>
      <c r="I223" s="57"/>
      <c r="J223" s="34">
        <f t="shared" ref="J223" si="90">SUM(E223:I223)</f>
        <v>0</v>
      </c>
      <c r="K223" s="57"/>
      <c r="L223" s="32"/>
      <c r="M223" s="34">
        <f t="shared" si="89"/>
        <v>0</v>
      </c>
      <c r="N223" s="57"/>
      <c r="O223" s="32"/>
      <c r="P223" s="34">
        <f t="shared" ref="P223" si="91">SUM(N223:O223)</f>
        <v>0</v>
      </c>
      <c r="Q223" s="35">
        <f t="shared" ref="Q223" si="92">P223+M223+J223</f>
        <v>0</v>
      </c>
      <c r="R223" s="88"/>
    </row>
    <row r="224" spans="1:18" x14ac:dyDescent="0.3">
      <c r="A224" s="128" t="s">
        <v>146</v>
      </c>
      <c r="B224" s="129"/>
      <c r="C224" s="119" t="s">
        <v>147</v>
      </c>
      <c r="D224" s="36" t="s">
        <v>142</v>
      </c>
      <c r="E224" s="37">
        <v>0</v>
      </c>
      <c r="F224" s="38">
        <v>0</v>
      </c>
      <c r="G224" s="38">
        <v>109210</v>
      </c>
      <c r="H224" s="38">
        <v>0</v>
      </c>
      <c r="I224" s="38">
        <v>0</v>
      </c>
      <c r="J224" s="29">
        <f t="shared" si="75"/>
        <v>109210</v>
      </c>
      <c r="K224" s="44">
        <v>0</v>
      </c>
      <c r="L224" s="38">
        <v>0</v>
      </c>
      <c r="M224" s="40">
        <f t="shared" si="72"/>
        <v>0</v>
      </c>
      <c r="N224" s="44">
        <v>0</v>
      </c>
      <c r="O224" s="38">
        <v>0</v>
      </c>
      <c r="P224" s="40">
        <f t="shared" si="76"/>
        <v>0</v>
      </c>
      <c r="Q224" s="41">
        <f t="shared" si="77"/>
        <v>109210</v>
      </c>
      <c r="R224" s="88"/>
    </row>
    <row r="225" spans="1:18" x14ac:dyDescent="0.3">
      <c r="A225" s="128"/>
      <c r="B225" s="129"/>
      <c r="C225" s="119"/>
      <c r="D225" s="36"/>
      <c r="E225" s="42"/>
      <c r="F225" s="43"/>
      <c r="G225" s="43"/>
      <c r="H225" s="43"/>
      <c r="I225" s="43"/>
      <c r="J225" s="34">
        <f t="shared" si="75"/>
        <v>0</v>
      </c>
      <c r="K225" s="55"/>
      <c r="L225" s="43"/>
      <c r="M225" s="34">
        <f t="shared" si="72"/>
        <v>0</v>
      </c>
      <c r="N225" s="55"/>
      <c r="O225" s="43"/>
      <c r="P225" s="34">
        <f t="shared" si="76"/>
        <v>0</v>
      </c>
      <c r="Q225" s="35">
        <f t="shared" si="77"/>
        <v>0</v>
      </c>
      <c r="R225" s="88"/>
    </row>
    <row r="226" spans="1:18" x14ac:dyDescent="0.3">
      <c r="A226" s="128" t="s">
        <v>148</v>
      </c>
      <c r="B226" s="129"/>
      <c r="C226" s="119" t="s">
        <v>149</v>
      </c>
      <c r="D226" s="36" t="s">
        <v>26</v>
      </c>
      <c r="E226" s="37">
        <v>0</v>
      </c>
      <c r="F226" s="38">
        <v>0</v>
      </c>
      <c r="G226" s="38">
        <v>7500</v>
      </c>
      <c r="H226" s="38">
        <v>0</v>
      </c>
      <c r="I226" s="38">
        <v>0</v>
      </c>
      <c r="J226" s="29">
        <f t="shared" si="75"/>
        <v>7500</v>
      </c>
      <c r="K226" s="44">
        <v>0</v>
      </c>
      <c r="L226" s="38">
        <v>0</v>
      </c>
      <c r="M226" s="40">
        <f t="shared" si="72"/>
        <v>0</v>
      </c>
      <c r="N226" s="44">
        <v>0</v>
      </c>
      <c r="O226" s="38">
        <v>0</v>
      </c>
      <c r="P226" s="40">
        <f t="shared" si="76"/>
        <v>0</v>
      </c>
      <c r="Q226" s="41">
        <f t="shared" si="77"/>
        <v>7500</v>
      </c>
      <c r="R226" s="88"/>
    </row>
    <row r="227" spans="1:18" x14ac:dyDescent="0.3">
      <c r="A227" s="128"/>
      <c r="B227" s="129"/>
      <c r="C227" s="119"/>
      <c r="D227" s="36"/>
      <c r="E227" s="42"/>
      <c r="F227" s="43"/>
      <c r="G227" s="43"/>
      <c r="H227" s="43"/>
      <c r="I227" s="43"/>
      <c r="J227" s="34">
        <f t="shared" si="75"/>
        <v>0</v>
      </c>
      <c r="K227" s="55"/>
      <c r="L227" s="43"/>
      <c r="M227" s="34">
        <f t="shared" si="72"/>
        <v>0</v>
      </c>
      <c r="N227" s="55"/>
      <c r="O227" s="43"/>
      <c r="P227" s="34">
        <f t="shared" si="76"/>
        <v>0</v>
      </c>
      <c r="Q227" s="35">
        <f t="shared" si="77"/>
        <v>0</v>
      </c>
      <c r="R227" s="88"/>
    </row>
    <row r="228" spans="1:18" x14ac:dyDescent="0.3">
      <c r="A228" s="128" t="s">
        <v>150</v>
      </c>
      <c r="B228" s="129"/>
      <c r="C228" s="119" t="s">
        <v>151</v>
      </c>
      <c r="D228" s="130"/>
      <c r="E228" s="37">
        <f>E230+E232+E234+E236</f>
        <v>0</v>
      </c>
      <c r="F228" s="38">
        <f t="shared" ref="F228:I228" si="93">F230+F232+F234+F236</f>
        <v>0</v>
      </c>
      <c r="G228" s="38">
        <f t="shared" si="93"/>
        <v>100500</v>
      </c>
      <c r="H228" s="38">
        <f t="shared" si="93"/>
        <v>0</v>
      </c>
      <c r="I228" s="38">
        <f t="shared" si="93"/>
        <v>0</v>
      </c>
      <c r="J228" s="29">
        <f t="shared" si="75"/>
        <v>100500</v>
      </c>
      <c r="K228" s="44">
        <f t="shared" ref="K228:L229" si="94">K230+K232+K234+K236</f>
        <v>0</v>
      </c>
      <c r="L228" s="38">
        <f t="shared" si="94"/>
        <v>0</v>
      </c>
      <c r="M228" s="40">
        <f t="shared" si="72"/>
        <v>0</v>
      </c>
      <c r="N228" s="44">
        <f t="shared" ref="N228:O229" si="95">N230+N232+N234+N236</f>
        <v>0</v>
      </c>
      <c r="O228" s="38">
        <f t="shared" si="95"/>
        <v>0</v>
      </c>
      <c r="P228" s="40">
        <f>SUM(N228:O228)</f>
        <v>0</v>
      </c>
      <c r="Q228" s="41">
        <f>P228+M228+J228</f>
        <v>100500</v>
      </c>
      <c r="R228" s="88"/>
    </row>
    <row r="229" spans="1:18" x14ac:dyDescent="0.3">
      <c r="A229" s="128"/>
      <c r="B229" s="129"/>
      <c r="C229" s="119"/>
      <c r="D229" s="130"/>
      <c r="E229" s="31">
        <f t="shared" ref="E229:I229" si="96">E231+E233+E235+E237</f>
        <v>0</v>
      </c>
      <c r="F229" s="32">
        <f t="shared" si="96"/>
        <v>0</v>
      </c>
      <c r="G229" s="32">
        <f t="shared" si="96"/>
        <v>0</v>
      </c>
      <c r="H229" s="32">
        <f t="shared" si="96"/>
        <v>0</v>
      </c>
      <c r="I229" s="32">
        <f t="shared" si="96"/>
        <v>0</v>
      </c>
      <c r="J229" s="34">
        <f t="shared" si="75"/>
        <v>0</v>
      </c>
      <c r="K229" s="57">
        <f t="shared" si="94"/>
        <v>0</v>
      </c>
      <c r="L229" s="32">
        <f t="shared" si="94"/>
        <v>0</v>
      </c>
      <c r="M229" s="34">
        <f t="shared" si="72"/>
        <v>0</v>
      </c>
      <c r="N229" s="57">
        <f t="shared" si="95"/>
        <v>0</v>
      </c>
      <c r="O229" s="32">
        <f t="shared" si="95"/>
        <v>0</v>
      </c>
      <c r="P229" s="34">
        <f>SUM(N229:O229)</f>
        <v>0</v>
      </c>
      <c r="Q229" s="35">
        <f>P229+M229+J229</f>
        <v>0</v>
      </c>
      <c r="R229" s="88"/>
    </row>
    <row r="230" spans="1:18" x14ac:dyDescent="0.3">
      <c r="A230" s="128"/>
      <c r="B230" s="129" t="s">
        <v>152</v>
      </c>
      <c r="C230" s="119" t="s">
        <v>260</v>
      </c>
      <c r="D230" s="36" t="s">
        <v>30</v>
      </c>
      <c r="E230" s="37">
        <v>0</v>
      </c>
      <c r="F230" s="38">
        <v>0</v>
      </c>
      <c r="G230" s="97">
        <v>68000</v>
      </c>
      <c r="H230" s="38">
        <v>0</v>
      </c>
      <c r="I230" s="38">
        <v>0</v>
      </c>
      <c r="J230" s="29">
        <f>SUM(E230:I230)</f>
        <v>68000</v>
      </c>
      <c r="K230" s="44">
        <v>0</v>
      </c>
      <c r="L230" s="38">
        <v>0</v>
      </c>
      <c r="M230" s="40">
        <f t="shared" ref="M230:M241" si="97">SUM(K230:L230)</f>
        <v>0</v>
      </c>
      <c r="N230" s="44">
        <v>0</v>
      </c>
      <c r="O230" s="38">
        <v>0</v>
      </c>
      <c r="P230" s="40">
        <f t="shared" si="76"/>
        <v>0</v>
      </c>
      <c r="Q230" s="41">
        <f t="shared" si="77"/>
        <v>68000</v>
      </c>
      <c r="R230" s="88"/>
    </row>
    <row r="231" spans="1:18" x14ac:dyDescent="0.3">
      <c r="A231" s="128"/>
      <c r="B231" s="129"/>
      <c r="C231" s="119"/>
      <c r="D231" s="36"/>
      <c r="E231" s="42"/>
      <c r="F231" s="43"/>
      <c r="G231" s="98"/>
      <c r="H231" s="43"/>
      <c r="I231" s="43"/>
      <c r="J231" s="34">
        <f t="shared" si="75"/>
        <v>0</v>
      </c>
      <c r="K231" s="55"/>
      <c r="L231" s="43"/>
      <c r="M231" s="34">
        <f t="shared" si="97"/>
        <v>0</v>
      </c>
      <c r="N231" s="55"/>
      <c r="O231" s="43"/>
      <c r="P231" s="34">
        <f t="shared" si="76"/>
        <v>0</v>
      </c>
      <c r="Q231" s="35">
        <f t="shared" si="77"/>
        <v>0</v>
      </c>
      <c r="R231" s="88"/>
    </row>
    <row r="232" spans="1:18" x14ac:dyDescent="0.3">
      <c r="A232" s="128"/>
      <c r="B232" s="129" t="s">
        <v>152</v>
      </c>
      <c r="C232" s="119" t="s">
        <v>294</v>
      </c>
      <c r="D232" s="36" t="s">
        <v>30</v>
      </c>
      <c r="E232" s="37">
        <v>0</v>
      </c>
      <c r="F232" s="38">
        <v>0</v>
      </c>
      <c r="G232" s="97">
        <v>3000</v>
      </c>
      <c r="H232" s="38">
        <v>0</v>
      </c>
      <c r="I232" s="38">
        <v>0</v>
      </c>
      <c r="J232" s="29">
        <f>SUM(E232:I232)</f>
        <v>3000</v>
      </c>
      <c r="K232" s="44">
        <v>0</v>
      </c>
      <c r="L232" s="38">
        <v>0</v>
      </c>
      <c r="M232" s="40">
        <f t="shared" si="97"/>
        <v>0</v>
      </c>
      <c r="N232" s="44">
        <v>0</v>
      </c>
      <c r="O232" s="38">
        <v>0</v>
      </c>
      <c r="P232" s="40">
        <f>SUM(N232:O232)</f>
        <v>0</v>
      </c>
      <c r="Q232" s="41">
        <f t="shared" si="77"/>
        <v>3000</v>
      </c>
      <c r="R232" s="88"/>
    </row>
    <row r="233" spans="1:18" x14ac:dyDescent="0.3">
      <c r="A233" s="128"/>
      <c r="B233" s="129"/>
      <c r="C233" s="119"/>
      <c r="D233" s="36"/>
      <c r="E233" s="31"/>
      <c r="F233" s="43"/>
      <c r="G233" s="98"/>
      <c r="H233" s="43"/>
      <c r="I233" s="43"/>
      <c r="J233" s="34">
        <f>SUM(E233:I233)</f>
        <v>0</v>
      </c>
      <c r="K233" s="55"/>
      <c r="L233" s="43"/>
      <c r="M233" s="34">
        <f t="shared" si="97"/>
        <v>0</v>
      </c>
      <c r="N233" s="55"/>
      <c r="O233" s="43"/>
      <c r="P233" s="34">
        <f>SUM(N233:O233)</f>
        <v>0</v>
      </c>
      <c r="Q233" s="35">
        <f t="shared" si="77"/>
        <v>0</v>
      </c>
      <c r="R233" s="88"/>
    </row>
    <row r="234" spans="1:18" x14ac:dyDescent="0.3">
      <c r="A234" s="128"/>
      <c r="B234" s="129" t="s">
        <v>152</v>
      </c>
      <c r="C234" s="119" t="s">
        <v>261</v>
      </c>
      <c r="D234" s="36" t="s">
        <v>30</v>
      </c>
      <c r="E234" s="37">
        <v>0</v>
      </c>
      <c r="F234" s="38">
        <v>0</v>
      </c>
      <c r="G234" s="97">
        <v>18500</v>
      </c>
      <c r="H234" s="38">
        <v>0</v>
      </c>
      <c r="I234" s="38">
        <v>0</v>
      </c>
      <c r="J234" s="29">
        <f t="shared" si="75"/>
        <v>18500</v>
      </c>
      <c r="K234" s="44">
        <v>0</v>
      </c>
      <c r="L234" s="38">
        <v>0</v>
      </c>
      <c r="M234" s="40">
        <f t="shared" si="97"/>
        <v>0</v>
      </c>
      <c r="N234" s="44">
        <v>0</v>
      </c>
      <c r="O234" s="38">
        <v>0</v>
      </c>
      <c r="P234" s="40">
        <f t="shared" si="76"/>
        <v>0</v>
      </c>
      <c r="Q234" s="41">
        <f t="shared" si="77"/>
        <v>18500</v>
      </c>
      <c r="R234" s="88"/>
    </row>
    <row r="235" spans="1:18" x14ac:dyDescent="0.3">
      <c r="A235" s="128"/>
      <c r="B235" s="129"/>
      <c r="C235" s="119"/>
      <c r="D235" s="36"/>
      <c r="E235" s="31"/>
      <c r="F235" s="43"/>
      <c r="G235" s="98"/>
      <c r="H235" s="43"/>
      <c r="I235" s="43"/>
      <c r="J235" s="34">
        <f t="shared" si="75"/>
        <v>0</v>
      </c>
      <c r="K235" s="55"/>
      <c r="L235" s="43"/>
      <c r="M235" s="34">
        <f t="shared" si="97"/>
        <v>0</v>
      </c>
      <c r="N235" s="55"/>
      <c r="O235" s="43"/>
      <c r="P235" s="34">
        <f t="shared" si="76"/>
        <v>0</v>
      </c>
      <c r="Q235" s="35">
        <f t="shared" si="77"/>
        <v>0</v>
      </c>
      <c r="R235" s="88"/>
    </row>
    <row r="236" spans="1:18" x14ac:dyDescent="0.3">
      <c r="A236" s="128"/>
      <c r="B236" s="129" t="s">
        <v>152</v>
      </c>
      <c r="C236" s="119" t="s">
        <v>262</v>
      </c>
      <c r="D236" s="36" t="s">
        <v>30</v>
      </c>
      <c r="E236" s="37">
        <v>0</v>
      </c>
      <c r="F236" s="38">
        <v>0</v>
      </c>
      <c r="G236" s="97">
        <v>11000</v>
      </c>
      <c r="H236" s="38">
        <v>0</v>
      </c>
      <c r="I236" s="38">
        <v>0</v>
      </c>
      <c r="J236" s="29">
        <f t="shared" si="75"/>
        <v>11000</v>
      </c>
      <c r="K236" s="44">
        <v>0</v>
      </c>
      <c r="L236" s="38">
        <v>0</v>
      </c>
      <c r="M236" s="40">
        <f t="shared" si="97"/>
        <v>0</v>
      </c>
      <c r="N236" s="44">
        <v>0</v>
      </c>
      <c r="O236" s="38">
        <v>0</v>
      </c>
      <c r="P236" s="40">
        <f t="shared" si="76"/>
        <v>0</v>
      </c>
      <c r="Q236" s="41">
        <f t="shared" si="77"/>
        <v>11000</v>
      </c>
      <c r="R236" s="88"/>
    </row>
    <row r="237" spans="1:18" x14ac:dyDescent="0.3">
      <c r="A237" s="128"/>
      <c r="B237" s="129"/>
      <c r="C237" s="119"/>
      <c r="D237" s="36"/>
      <c r="E237" s="31"/>
      <c r="F237" s="43"/>
      <c r="G237" s="43"/>
      <c r="H237" s="43"/>
      <c r="I237" s="43"/>
      <c r="J237" s="34">
        <f t="shared" si="75"/>
        <v>0</v>
      </c>
      <c r="K237" s="55"/>
      <c r="L237" s="43"/>
      <c r="M237" s="34">
        <f t="shared" si="97"/>
        <v>0</v>
      </c>
      <c r="N237" s="55"/>
      <c r="O237" s="43"/>
      <c r="P237" s="34">
        <f t="shared" si="76"/>
        <v>0</v>
      </c>
      <c r="Q237" s="35">
        <f t="shared" si="77"/>
        <v>0</v>
      </c>
      <c r="R237" s="88"/>
    </row>
    <row r="238" spans="1:18" x14ac:dyDescent="0.3">
      <c r="A238" s="128" t="s">
        <v>153</v>
      </c>
      <c r="B238" s="129"/>
      <c r="C238" s="119" t="s">
        <v>263</v>
      </c>
      <c r="D238" s="36" t="s">
        <v>66</v>
      </c>
      <c r="E238" s="94">
        <v>51521</v>
      </c>
      <c r="F238" s="97">
        <v>18006</v>
      </c>
      <c r="G238" s="97">
        <v>24971</v>
      </c>
      <c r="H238" s="97">
        <v>491</v>
      </c>
      <c r="I238" s="38">
        <v>0</v>
      </c>
      <c r="J238" s="29">
        <f t="shared" si="75"/>
        <v>94989</v>
      </c>
      <c r="K238" s="44">
        <v>0</v>
      </c>
      <c r="L238" s="38">
        <v>0</v>
      </c>
      <c r="M238" s="40">
        <f t="shared" si="97"/>
        <v>0</v>
      </c>
      <c r="N238" s="44">
        <v>0</v>
      </c>
      <c r="O238" s="38">
        <v>0</v>
      </c>
      <c r="P238" s="40">
        <f t="shared" si="76"/>
        <v>0</v>
      </c>
      <c r="Q238" s="41">
        <f t="shared" si="77"/>
        <v>94989</v>
      </c>
      <c r="R238" s="88"/>
    </row>
    <row r="239" spans="1:18" ht="14.4" thickBot="1" x14ac:dyDescent="0.35">
      <c r="A239" s="133"/>
      <c r="B239" s="134"/>
      <c r="C239" s="135"/>
      <c r="D239" s="50"/>
      <c r="E239" s="51"/>
      <c r="F239" s="45"/>
      <c r="G239" s="45"/>
      <c r="H239" s="45"/>
      <c r="I239" s="45"/>
      <c r="J239" s="24">
        <f t="shared" si="75"/>
        <v>0</v>
      </c>
      <c r="K239" s="56"/>
      <c r="L239" s="45"/>
      <c r="M239" s="24">
        <f t="shared" si="97"/>
        <v>0</v>
      </c>
      <c r="N239" s="56"/>
      <c r="O239" s="45"/>
      <c r="P239" s="24">
        <f t="shared" si="76"/>
        <v>0</v>
      </c>
      <c r="Q239" s="25">
        <f t="shared" si="77"/>
        <v>0</v>
      </c>
      <c r="R239" s="88"/>
    </row>
    <row r="240" spans="1:18" hidden="1" x14ac:dyDescent="0.3">
      <c r="A240" s="118" t="s">
        <v>154</v>
      </c>
      <c r="B240" s="116"/>
      <c r="C240" s="114" t="s">
        <v>155</v>
      </c>
      <c r="D240" s="49" t="s">
        <v>66</v>
      </c>
      <c r="E240" s="26">
        <v>0</v>
      </c>
      <c r="F240" s="27">
        <v>0</v>
      </c>
      <c r="G240" s="27">
        <v>0</v>
      </c>
      <c r="H240" s="27">
        <v>0</v>
      </c>
      <c r="I240" s="27">
        <v>0</v>
      </c>
      <c r="J240" s="29">
        <f t="shared" si="75"/>
        <v>0</v>
      </c>
      <c r="K240" s="54">
        <v>0</v>
      </c>
      <c r="L240" s="27">
        <v>0</v>
      </c>
      <c r="M240" s="29">
        <f t="shared" si="97"/>
        <v>0</v>
      </c>
      <c r="N240" s="54">
        <v>0</v>
      </c>
      <c r="O240" s="27">
        <v>0</v>
      </c>
      <c r="P240" s="29">
        <f t="shared" si="76"/>
        <v>0</v>
      </c>
      <c r="Q240" s="30">
        <f t="shared" si="77"/>
        <v>0</v>
      </c>
      <c r="R240" s="88"/>
    </row>
    <row r="241" spans="1:19" ht="14.4" hidden="1" thickBot="1" x14ac:dyDescent="0.35">
      <c r="A241" s="133"/>
      <c r="B241" s="134"/>
      <c r="C241" s="135"/>
      <c r="D241" s="50"/>
      <c r="E241" s="51"/>
      <c r="F241" s="45"/>
      <c r="G241" s="45"/>
      <c r="H241" s="45"/>
      <c r="I241" s="45"/>
      <c r="J241" s="24">
        <f t="shared" si="75"/>
        <v>0</v>
      </c>
      <c r="K241" s="56"/>
      <c r="L241" s="45"/>
      <c r="M241" s="24">
        <f t="shared" si="97"/>
        <v>0</v>
      </c>
      <c r="N241" s="56"/>
      <c r="O241" s="45"/>
      <c r="P241" s="24">
        <f t="shared" si="76"/>
        <v>0</v>
      </c>
      <c r="Q241" s="25">
        <f t="shared" si="77"/>
        <v>0</v>
      </c>
      <c r="R241" s="88"/>
    </row>
    <row r="242" spans="1:19" ht="14.4" thickBot="1" x14ac:dyDescent="0.35">
      <c r="D242" s="48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8"/>
    </row>
    <row r="243" spans="1:19" x14ac:dyDescent="0.3">
      <c r="A243" s="120" t="s">
        <v>156</v>
      </c>
      <c r="B243" s="121"/>
      <c r="C243" s="124" t="s">
        <v>157</v>
      </c>
      <c r="D243" s="126"/>
      <c r="E243" s="16">
        <f t="shared" ref="E243:H244" si="98">E245+E247+E249+E251+E253+E255+E257+E259+E261+E263+E265</f>
        <v>139988</v>
      </c>
      <c r="F243" s="17">
        <f t="shared" si="98"/>
        <v>50972</v>
      </c>
      <c r="G243" s="17">
        <f t="shared" si="98"/>
        <v>52487</v>
      </c>
      <c r="H243" s="17">
        <f>H245+H247+H249+H251+H253+H255+H257+H259+H261+H263+H265</f>
        <v>5210</v>
      </c>
      <c r="I243" s="17">
        <f>I245+I247+I249+I251+I253+I255+I257+I259+I261+I263+I265</f>
        <v>0</v>
      </c>
      <c r="J243" s="19">
        <f t="shared" ref="J243:J266" si="99">SUM(E243:I243)</f>
        <v>248657</v>
      </c>
      <c r="K243" s="52">
        <f t="shared" ref="K243:M244" si="100">K245+K247+K249+K251+K253+K255+K257+K259+K261+K263+K265</f>
        <v>0</v>
      </c>
      <c r="L243" s="17">
        <f t="shared" si="100"/>
        <v>0</v>
      </c>
      <c r="M243" s="19">
        <f t="shared" si="100"/>
        <v>0</v>
      </c>
      <c r="N243" s="52">
        <f>N245+N247+N249+N251+N253+N255+N257+N259+N261+N265</f>
        <v>0</v>
      </c>
      <c r="O243" s="17">
        <f>O245+O247+O249+O251+O253+O255+O257+O259+O261+O263+O265</f>
        <v>0</v>
      </c>
      <c r="P243" s="19">
        <f>P245+P247+P249+P251+P253+P255+P257+P259+P261+P263+P265</f>
        <v>0</v>
      </c>
      <c r="Q243" s="20">
        <f t="shared" ref="Q243:Q266" si="101">P243+M243+J243</f>
        <v>248657</v>
      </c>
      <c r="R243" s="88"/>
    </row>
    <row r="244" spans="1:19" ht="14.4" thickBot="1" x14ac:dyDescent="0.35">
      <c r="A244" s="122"/>
      <c r="B244" s="123"/>
      <c r="C244" s="125"/>
      <c r="D244" s="127"/>
      <c r="E244" s="21">
        <f t="shared" si="98"/>
        <v>0</v>
      </c>
      <c r="F244" s="22">
        <f t="shared" si="98"/>
        <v>0</v>
      </c>
      <c r="G244" s="22">
        <f t="shared" si="98"/>
        <v>0</v>
      </c>
      <c r="H244" s="22">
        <f t="shared" si="98"/>
        <v>0</v>
      </c>
      <c r="I244" s="22">
        <f>I246+I248+I250+I252+I254+I256+I258+I260+I262+I264+I266</f>
        <v>0</v>
      </c>
      <c r="J244" s="24">
        <f t="shared" si="99"/>
        <v>0</v>
      </c>
      <c r="K244" s="53">
        <f t="shared" si="100"/>
        <v>0</v>
      </c>
      <c r="L244" s="22">
        <f t="shared" si="100"/>
        <v>0</v>
      </c>
      <c r="M244" s="24">
        <f t="shared" si="100"/>
        <v>0</v>
      </c>
      <c r="N244" s="53">
        <f>N246+N248+N250+N252+N254+N256+N258+N260+N262+N266</f>
        <v>0</v>
      </c>
      <c r="O244" s="22">
        <f>O246+O248+O250+O252+O254+O256+O258+O260+O262+O264+O266</f>
        <v>0</v>
      </c>
      <c r="P244" s="24">
        <f>P246+P248+P250+P252+P254+P256+P258+P260+P262+P264+P266</f>
        <v>0</v>
      </c>
      <c r="Q244" s="25">
        <f t="shared" si="101"/>
        <v>0</v>
      </c>
      <c r="R244" s="88"/>
    </row>
    <row r="245" spans="1:19" x14ac:dyDescent="0.3">
      <c r="A245" s="118" t="s">
        <v>158</v>
      </c>
      <c r="B245" s="116"/>
      <c r="C245" s="114" t="s">
        <v>159</v>
      </c>
      <c r="D245" s="49" t="s">
        <v>160</v>
      </c>
      <c r="E245" s="26">
        <v>0</v>
      </c>
      <c r="F245" s="27">
        <v>0</v>
      </c>
      <c r="G245" s="27">
        <v>0</v>
      </c>
      <c r="H245" s="27">
        <v>1000</v>
      </c>
      <c r="I245" s="27">
        <v>0</v>
      </c>
      <c r="J245" s="29">
        <f t="shared" si="99"/>
        <v>1000</v>
      </c>
      <c r="K245" s="54">
        <v>0</v>
      </c>
      <c r="L245" s="27">
        <v>0</v>
      </c>
      <c r="M245" s="29">
        <f>SUM(K245:L245)</f>
        <v>0</v>
      </c>
      <c r="N245" s="54">
        <v>0</v>
      </c>
      <c r="O245" s="27">
        <v>0</v>
      </c>
      <c r="P245" s="29">
        <f t="shared" ref="P245:P266" si="102">SUM(N245:O245)</f>
        <v>0</v>
      </c>
      <c r="Q245" s="30">
        <f t="shared" si="101"/>
        <v>1000</v>
      </c>
      <c r="R245" s="88"/>
    </row>
    <row r="246" spans="1:19" x14ac:dyDescent="0.3">
      <c r="A246" s="128"/>
      <c r="B246" s="129"/>
      <c r="C246" s="119"/>
      <c r="D246" s="36"/>
      <c r="E246" s="42"/>
      <c r="F246" s="43"/>
      <c r="G246" s="43"/>
      <c r="H246" s="43"/>
      <c r="I246" s="43"/>
      <c r="J246" s="34">
        <f t="shared" si="99"/>
        <v>0</v>
      </c>
      <c r="K246" s="55"/>
      <c r="L246" s="43"/>
      <c r="M246" s="34">
        <f t="shared" ref="M246:M266" si="103">SUM(K246:L246)</f>
        <v>0</v>
      </c>
      <c r="N246" s="55"/>
      <c r="O246" s="43"/>
      <c r="P246" s="34">
        <f t="shared" si="102"/>
        <v>0</v>
      </c>
      <c r="Q246" s="35">
        <f t="shared" si="101"/>
        <v>0</v>
      </c>
      <c r="R246" s="88"/>
    </row>
    <row r="247" spans="1:19" x14ac:dyDescent="0.3">
      <c r="A247" s="128" t="s">
        <v>161</v>
      </c>
      <c r="B247" s="129"/>
      <c r="C247" s="119" t="s">
        <v>162</v>
      </c>
      <c r="D247" s="36" t="s">
        <v>163</v>
      </c>
      <c r="E247" s="37">
        <v>0</v>
      </c>
      <c r="F247" s="38">
        <v>0</v>
      </c>
      <c r="G247" s="38">
        <v>0</v>
      </c>
      <c r="H247" s="38">
        <v>3000</v>
      </c>
      <c r="I247" s="38">
        <v>0</v>
      </c>
      <c r="J247" s="29">
        <f t="shared" si="99"/>
        <v>3000</v>
      </c>
      <c r="K247" s="44">
        <v>0</v>
      </c>
      <c r="L247" s="38">
        <v>0</v>
      </c>
      <c r="M247" s="40">
        <f>SUM(K247:L247)</f>
        <v>0</v>
      </c>
      <c r="N247" s="44">
        <v>0</v>
      </c>
      <c r="O247" s="38">
        <v>0</v>
      </c>
      <c r="P247" s="40">
        <f t="shared" si="102"/>
        <v>0</v>
      </c>
      <c r="Q247" s="41">
        <f t="shared" si="101"/>
        <v>3000</v>
      </c>
      <c r="R247" s="88"/>
    </row>
    <row r="248" spans="1:19" x14ac:dyDescent="0.3">
      <c r="A248" s="128"/>
      <c r="B248" s="129"/>
      <c r="C248" s="119"/>
      <c r="D248" s="36"/>
      <c r="E248" s="42"/>
      <c r="F248" s="43"/>
      <c r="G248" s="43"/>
      <c r="H248" s="43"/>
      <c r="I248" s="43"/>
      <c r="J248" s="34">
        <f t="shared" si="99"/>
        <v>0</v>
      </c>
      <c r="K248" s="55"/>
      <c r="L248" s="43"/>
      <c r="M248" s="34">
        <f t="shared" si="103"/>
        <v>0</v>
      </c>
      <c r="N248" s="55"/>
      <c r="O248" s="43"/>
      <c r="P248" s="34">
        <f t="shared" si="102"/>
        <v>0</v>
      </c>
      <c r="Q248" s="35">
        <f t="shared" si="101"/>
        <v>0</v>
      </c>
      <c r="R248" s="88"/>
    </row>
    <row r="249" spans="1:19" x14ac:dyDescent="0.3">
      <c r="A249" s="128" t="s">
        <v>164</v>
      </c>
      <c r="B249" s="129"/>
      <c r="C249" s="119" t="s">
        <v>165</v>
      </c>
      <c r="D249" s="36" t="s">
        <v>160</v>
      </c>
      <c r="E249" s="37">
        <v>0</v>
      </c>
      <c r="F249" s="38">
        <v>0</v>
      </c>
      <c r="G249" s="38">
        <v>600</v>
      </c>
      <c r="H249" s="38">
        <v>0</v>
      </c>
      <c r="I249" s="38">
        <v>0</v>
      </c>
      <c r="J249" s="29">
        <f t="shared" si="99"/>
        <v>600</v>
      </c>
      <c r="K249" s="44">
        <v>0</v>
      </c>
      <c r="L249" s="38">
        <v>0</v>
      </c>
      <c r="M249" s="40">
        <f>SUM(K249:L249)</f>
        <v>0</v>
      </c>
      <c r="N249" s="44">
        <v>0</v>
      </c>
      <c r="O249" s="38">
        <v>0</v>
      </c>
      <c r="P249" s="40">
        <f t="shared" si="102"/>
        <v>0</v>
      </c>
      <c r="Q249" s="41">
        <f t="shared" si="101"/>
        <v>600</v>
      </c>
      <c r="R249" s="88"/>
    </row>
    <row r="250" spans="1:19" x14ac:dyDescent="0.3">
      <c r="A250" s="128"/>
      <c r="B250" s="129"/>
      <c r="C250" s="119"/>
      <c r="D250" s="36"/>
      <c r="E250" s="42"/>
      <c r="F250" s="43"/>
      <c r="G250" s="43"/>
      <c r="H250" s="43"/>
      <c r="I250" s="43"/>
      <c r="J250" s="34">
        <f t="shared" si="99"/>
        <v>0</v>
      </c>
      <c r="K250" s="55"/>
      <c r="L250" s="43"/>
      <c r="M250" s="34">
        <f t="shared" si="103"/>
        <v>0</v>
      </c>
      <c r="N250" s="55"/>
      <c r="O250" s="43"/>
      <c r="P250" s="34">
        <f t="shared" si="102"/>
        <v>0</v>
      </c>
      <c r="Q250" s="35">
        <f t="shared" si="101"/>
        <v>0</v>
      </c>
      <c r="R250" s="88"/>
    </row>
    <row r="251" spans="1:19" x14ac:dyDescent="0.3">
      <c r="A251" s="128" t="s">
        <v>166</v>
      </c>
      <c r="B251" s="129"/>
      <c r="C251" s="119" t="s">
        <v>167</v>
      </c>
      <c r="D251" s="36" t="s">
        <v>168</v>
      </c>
      <c r="E251" s="94">
        <v>22134</v>
      </c>
      <c r="F251" s="97">
        <v>7735</v>
      </c>
      <c r="G251" s="99">
        <v>198</v>
      </c>
      <c r="H251" s="97">
        <v>250</v>
      </c>
      <c r="I251" s="38">
        <v>0</v>
      </c>
      <c r="J251" s="29">
        <f t="shared" si="99"/>
        <v>30317</v>
      </c>
      <c r="K251" s="44">
        <v>0</v>
      </c>
      <c r="L251" s="38">
        <v>0</v>
      </c>
      <c r="M251" s="40">
        <f>SUM(K251:L251)</f>
        <v>0</v>
      </c>
      <c r="N251" s="44">
        <v>0</v>
      </c>
      <c r="O251" s="38">
        <v>0</v>
      </c>
      <c r="P251" s="40">
        <f t="shared" si="102"/>
        <v>0</v>
      </c>
      <c r="Q251" s="41">
        <f t="shared" si="101"/>
        <v>30317</v>
      </c>
      <c r="R251" s="128" t="s">
        <v>166</v>
      </c>
      <c r="S251" s="104">
        <f>Q251+Q253</f>
        <v>214442</v>
      </c>
    </row>
    <row r="252" spans="1:19" x14ac:dyDescent="0.3">
      <c r="A252" s="128"/>
      <c r="B252" s="129"/>
      <c r="C252" s="119"/>
      <c r="D252" s="36"/>
      <c r="E252" s="42"/>
      <c r="F252" s="43"/>
      <c r="G252" s="43"/>
      <c r="H252" s="43"/>
      <c r="I252" s="43"/>
      <c r="J252" s="34">
        <f t="shared" si="99"/>
        <v>0</v>
      </c>
      <c r="K252" s="55"/>
      <c r="L252" s="43"/>
      <c r="M252" s="34">
        <f t="shared" si="103"/>
        <v>0</v>
      </c>
      <c r="N252" s="55"/>
      <c r="O252" s="43"/>
      <c r="P252" s="34">
        <f t="shared" si="102"/>
        <v>0</v>
      </c>
      <c r="Q252" s="35">
        <f t="shared" si="101"/>
        <v>0</v>
      </c>
      <c r="R252" s="128"/>
      <c r="S252" s="105">
        <f>Q252+Q254</f>
        <v>0</v>
      </c>
    </row>
    <row r="253" spans="1:19" x14ac:dyDescent="0.3">
      <c r="A253" s="128" t="s">
        <v>166</v>
      </c>
      <c r="B253" s="129"/>
      <c r="C253" s="119" t="s">
        <v>167</v>
      </c>
      <c r="D253" s="36" t="s">
        <v>169</v>
      </c>
      <c r="E253" s="94">
        <v>117854</v>
      </c>
      <c r="F253" s="97">
        <v>43045</v>
      </c>
      <c r="G253" s="97">
        <v>22836</v>
      </c>
      <c r="H253" s="97">
        <v>390</v>
      </c>
      <c r="I253" s="38">
        <v>0</v>
      </c>
      <c r="J253" s="29">
        <f t="shared" si="99"/>
        <v>184125</v>
      </c>
      <c r="K253" s="44">
        <v>0</v>
      </c>
      <c r="L253" s="38">
        <v>0</v>
      </c>
      <c r="M253" s="40">
        <f>SUM(K253:L253)</f>
        <v>0</v>
      </c>
      <c r="N253" s="44">
        <v>0</v>
      </c>
      <c r="O253" s="38">
        <v>0</v>
      </c>
      <c r="P253" s="40">
        <f t="shared" si="102"/>
        <v>0</v>
      </c>
      <c r="Q253" s="41">
        <f t="shared" si="101"/>
        <v>184125</v>
      </c>
      <c r="R253" s="88"/>
    </row>
    <row r="254" spans="1:19" x14ac:dyDescent="0.3">
      <c r="A254" s="128"/>
      <c r="B254" s="129"/>
      <c r="C254" s="119"/>
      <c r="D254" s="36"/>
      <c r="E254" s="42"/>
      <c r="F254" s="43"/>
      <c r="G254" s="43"/>
      <c r="H254" s="43"/>
      <c r="I254" s="43"/>
      <c r="J254" s="34">
        <f t="shared" si="99"/>
        <v>0</v>
      </c>
      <c r="K254" s="55"/>
      <c r="L254" s="43"/>
      <c r="M254" s="34">
        <f t="shared" si="103"/>
        <v>0</v>
      </c>
      <c r="N254" s="55"/>
      <c r="O254" s="43"/>
      <c r="P254" s="34">
        <f t="shared" si="102"/>
        <v>0</v>
      </c>
      <c r="Q254" s="35">
        <f t="shared" si="101"/>
        <v>0</v>
      </c>
      <c r="R254" s="88"/>
    </row>
    <row r="255" spans="1:19" x14ac:dyDescent="0.3">
      <c r="A255" s="128" t="s">
        <v>170</v>
      </c>
      <c r="B255" s="129"/>
      <c r="C255" s="119" t="s">
        <v>171</v>
      </c>
      <c r="D255" s="36" t="s">
        <v>160</v>
      </c>
      <c r="E255" s="37">
        <v>0</v>
      </c>
      <c r="F255" s="38">
        <v>0</v>
      </c>
      <c r="G255" s="38">
        <v>16000</v>
      </c>
      <c r="H255" s="38">
        <v>0</v>
      </c>
      <c r="I255" s="38">
        <v>0</v>
      </c>
      <c r="J255" s="29">
        <f t="shared" si="99"/>
        <v>16000</v>
      </c>
      <c r="K255" s="44">
        <v>0</v>
      </c>
      <c r="L255" s="38">
        <v>0</v>
      </c>
      <c r="M255" s="40">
        <f>SUM(K255:L255)</f>
        <v>0</v>
      </c>
      <c r="N255" s="44">
        <v>0</v>
      </c>
      <c r="O255" s="38">
        <v>0</v>
      </c>
      <c r="P255" s="40">
        <f t="shared" si="102"/>
        <v>0</v>
      </c>
      <c r="Q255" s="41">
        <f t="shared" si="101"/>
        <v>16000</v>
      </c>
      <c r="R255" s="88"/>
    </row>
    <row r="256" spans="1:19" x14ac:dyDescent="0.3">
      <c r="A256" s="128"/>
      <c r="B256" s="129"/>
      <c r="C256" s="119"/>
      <c r="D256" s="36"/>
      <c r="E256" s="42"/>
      <c r="F256" s="43"/>
      <c r="G256" s="43"/>
      <c r="H256" s="43"/>
      <c r="I256" s="43"/>
      <c r="J256" s="34">
        <f t="shared" si="99"/>
        <v>0</v>
      </c>
      <c r="K256" s="55"/>
      <c r="L256" s="43"/>
      <c r="M256" s="34">
        <f t="shared" si="103"/>
        <v>0</v>
      </c>
      <c r="N256" s="55"/>
      <c r="O256" s="43"/>
      <c r="P256" s="34">
        <f t="shared" si="102"/>
        <v>0</v>
      </c>
      <c r="Q256" s="35">
        <f t="shared" si="101"/>
        <v>0</v>
      </c>
      <c r="R256" s="88"/>
    </row>
    <row r="257" spans="1:18" x14ac:dyDescent="0.3">
      <c r="A257" s="128" t="s">
        <v>172</v>
      </c>
      <c r="B257" s="129"/>
      <c r="C257" s="119" t="s">
        <v>173</v>
      </c>
      <c r="D257" s="36" t="s">
        <v>174</v>
      </c>
      <c r="E257" s="37">
        <v>0</v>
      </c>
      <c r="F257" s="38">
        <v>192</v>
      </c>
      <c r="G257" s="38">
        <v>6981</v>
      </c>
      <c r="H257" s="38">
        <v>0</v>
      </c>
      <c r="I257" s="38">
        <v>0</v>
      </c>
      <c r="J257" s="29">
        <f t="shared" si="99"/>
        <v>7173</v>
      </c>
      <c r="K257" s="44">
        <v>0</v>
      </c>
      <c r="L257" s="38">
        <v>0</v>
      </c>
      <c r="M257" s="40">
        <f>SUM(K257:L257)</f>
        <v>0</v>
      </c>
      <c r="N257" s="44">
        <v>0</v>
      </c>
      <c r="O257" s="38">
        <v>0</v>
      </c>
      <c r="P257" s="40">
        <f t="shared" si="102"/>
        <v>0</v>
      </c>
      <c r="Q257" s="41">
        <f t="shared" si="101"/>
        <v>7173</v>
      </c>
      <c r="R257" s="88"/>
    </row>
    <row r="258" spans="1:18" x14ac:dyDescent="0.3">
      <c r="A258" s="128"/>
      <c r="B258" s="129"/>
      <c r="C258" s="119"/>
      <c r="D258" s="36"/>
      <c r="E258" s="42"/>
      <c r="F258" s="43"/>
      <c r="G258" s="43"/>
      <c r="H258" s="43"/>
      <c r="I258" s="43"/>
      <c r="J258" s="34">
        <f t="shared" si="99"/>
        <v>0</v>
      </c>
      <c r="K258" s="55"/>
      <c r="L258" s="43"/>
      <c r="M258" s="34">
        <f t="shared" si="103"/>
        <v>0</v>
      </c>
      <c r="N258" s="55"/>
      <c r="O258" s="43"/>
      <c r="P258" s="34">
        <f t="shared" si="102"/>
        <v>0</v>
      </c>
      <c r="Q258" s="35">
        <f t="shared" si="101"/>
        <v>0</v>
      </c>
      <c r="R258" s="88"/>
    </row>
    <row r="259" spans="1:18" x14ac:dyDescent="0.3">
      <c r="A259" s="128" t="s">
        <v>175</v>
      </c>
      <c r="B259" s="129"/>
      <c r="C259" s="119" t="s">
        <v>176</v>
      </c>
      <c r="D259" s="36" t="s">
        <v>160</v>
      </c>
      <c r="E259" s="37">
        <v>0</v>
      </c>
      <c r="F259" s="38">
        <v>0</v>
      </c>
      <c r="G259" s="38">
        <v>0</v>
      </c>
      <c r="H259" s="38">
        <v>570</v>
      </c>
      <c r="I259" s="38">
        <v>0</v>
      </c>
      <c r="J259" s="29">
        <f t="shared" si="99"/>
        <v>570</v>
      </c>
      <c r="K259" s="44">
        <v>0</v>
      </c>
      <c r="L259" s="38">
        <v>0</v>
      </c>
      <c r="M259" s="40">
        <f>SUM(K259:L259)</f>
        <v>0</v>
      </c>
      <c r="N259" s="44">
        <v>0</v>
      </c>
      <c r="O259" s="38">
        <v>0</v>
      </c>
      <c r="P259" s="40">
        <f t="shared" si="102"/>
        <v>0</v>
      </c>
      <c r="Q259" s="41">
        <f t="shared" si="101"/>
        <v>570</v>
      </c>
      <c r="R259" s="88"/>
    </row>
    <row r="260" spans="1:18" x14ac:dyDescent="0.3">
      <c r="A260" s="128"/>
      <c r="B260" s="129"/>
      <c r="C260" s="119"/>
      <c r="D260" s="36"/>
      <c r="E260" s="42"/>
      <c r="F260" s="43"/>
      <c r="G260" s="43"/>
      <c r="H260" s="43"/>
      <c r="I260" s="43"/>
      <c r="J260" s="34">
        <f t="shared" si="99"/>
        <v>0</v>
      </c>
      <c r="K260" s="55"/>
      <c r="L260" s="43"/>
      <c r="M260" s="34">
        <f t="shared" si="103"/>
        <v>0</v>
      </c>
      <c r="N260" s="55"/>
      <c r="O260" s="43"/>
      <c r="P260" s="34">
        <f t="shared" si="102"/>
        <v>0</v>
      </c>
      <c r="Q260" s="35">
        <f t="shared" si="101"/>
        <v>0</v>
      </c>
      <c r="R260" s="88"/>
    </row>
    <row r="261" spans="1:18" x14ac:dyDescent="0.3">
      <c r="A261" s="128" t="s">
        <v>177</v>
      </c>
      <c r="B261" s="129"/>
      <c r="C261" s="119" t="s">
        <v>178</v>
      </c>
      <c r="D261" s="36" t="s">
        <v>160</v>
      </c>
      <c r="E261" s="37">
        <v>0</v>
      </c>
      <c r="F261" s="38">
        <v>0</v>
      </c>
      <c r="G261" s="38">
        <v>70</v>
      </c>
      <c r="H261" s="38">
        <v>0</v>
      </c>
      <c r="I261" s="38">
        <v>0</v>
      </c>
      <c r="J261" s="29">
        <f t="shared" si="99"/>
        <v>70</v>
      </c>
      <c r="K261" s="44">
        <v>0</v>
      </c>
      <c r="L261" s="38">
        <v>0</v>
      </c>
      <c r="M261" s="40">
        <f>SUM(K261:L261)</f>
        <v>0</v>
      </c>
      <c r="N261" s="44">
        <v>0</v>
      </c>
      <c r="O261" s="38">
        <v>0</v>
      </c>
      <c r="P261" s="40">
        <f t="shared" si="102"/>
        <v>0</v>
      </c>
      <c r="Q261" s="41">
        <f t="shared" si="101"/>
        <v>70</v>
      </c>
      <c r="R261" s="88"/>
    </row>
    <row r="262" spans="1:18" x14ac:dyDescent="0.3">
      <c r="A262" s="128"/>
      <c r="B262" s="129"/>
      <c r="C262" s="119"/>
      <c r="D262" s="36"/>
      <c r="E262" s="42"/>
      <c r="F262" s="43"/>
      <c r="G262" s="43"/>
      <c r="H262" s="43"/>
      <c r="I262" s="43"/>
      <c r="J262" s="34">
        <f t="shared" si="99"/>
        <v>0</v>
      </c>
      <c r="K262" s="55"/>
      <c r="L262" s="43"/>
      <c r="M262" s="34">
        <f t="shared" si="103"/>
        <v>0</v>
      </c>
      <c r="N262" s="55"/>
      <c r="O262" s="43"/>
      <c r="P262" s="34">
        <f t="shared" si="102"/>
        <v>0</v>
      </c>
      <c r="Q262" s="35">
        <f t="shared" si="101"/>
        <v>0</v>
      </c>
      <c r="R262" s="88"/>
    </row>
    <row r="263" spans="1:18" x14ac:dyDescent="0.3">
      <c r="A263" s="128" t="s">
        <v>179</v>
      </c>
      <c r="B263" s="129"/>
      <c r="C263" s="119" t="s">
        <v>180</v>
      </c>
      <c r="D263" s="36" t="s">
        <v>181</v>
      </c>
      <c r="E263" s="37">
        <v>0</v>
      </c>
      <c r="F263" s="38">
        <v>0</v>
      </c>
      <c r="G263" s="38">
        <v>4640</v>
      </c>
      <c r="H263" s="38">
        <v>0</v>
      </c>
      <c r="I263" s="38">
        <v>0</v>
      </c>
      <c r="J263" s="29">
        <f>SUM(E263:I263)</f>
        <v>4640</v>
      </c>
      <c r="K263" s="44">
        <v>0</v>
      </c>
      <c r="L263" s="38">
        <v>0</v>
      </c>
      <c r="M263" s="40">
        <f>SUM(K263:L263)</f>
        <v>0</v>
      </c>
      <c r="N263" s="44">
        <v>0</v>
      </c>
      <c r="O263" s="38">
        <v>0</v>
      </c>
      <c r="P263" s="40">
        <f t="shared" si="102"/>
        <v>0</v>
      </c>
      <c r="Q263" s="41">
        <f t="shared" si="101"/>
        <v>4640</v>
      </c>
      <c r="R263" s="88"/>
    </row>
    <row r="264" spans="1:18" x14ac:dyDescent="0.3">
      <c r="A264" s="128"/>
      <c r="B264" s="129"/>
      <c r="C264" s="119"/>
      <c r="D264" s="36"/>
      <c r="E264" s="42"/>
      <c r="F264" s="43"/>
      <c r="G264" s="43"/>
      <c r="H264" s="43"/>
      <c r="I264" s="43"/>
      <c r="J264" s="34">
        <f>SUM(E264:I264)</f>
        <v>0</v>
      </c>
      <c r="K264" s="55"/>
      <c r="L264" s="43"/>
      <c r="M264" s="34">
        <f>SUM(K264:L264)</f>
        <v>0</v>
      </c>
      <c r="N264" s="55"/>
      <c r="O264" s="43"/>
      <c r="P264" s="34">
        <f t="shared" si="102"/>
        <v>0</v>
      </c>
      <c r="Q264" s="35">
        <f t="shared" si="101"/>
        <v>0</v>
      </c>
      <c r="R264" s="88"/>
    </row>
    <row r="265" spans="1:18" x14ac:dyDescent="0.3">
      <c r="A265" s="128" t="s">
        <v>295</v>
      </c>
      <c r="B265" s="129"/>
      <c r="C265" s="119" t="s">
        <v>296</v>
      </c>
      <c r="D265" s="36" t="s">
        <v>181</v>
      </c>
      <c r="E265" s="37">
        <v>0</v>
      </c>
      <c r="F265" s="38">
        <v>0</v>
      </c>
      <c r="G265" s="38">
        <v>1162</v>
      </c>
      <c r="H265" s="38">
        <v>0</v>
      </c>
      <c r="I265" s="38">
        <v>0</v>
      </c>
      <c r="J265" s="29">
        <f t="shared" si="99"/>
        <v>1162</v>
      </c>
      <c r="K265" s="44">
        <v>0</v>
      </c>
      <c r="L265" s="38">
        <v>0</v>
      </c>
      <c r="M265" s="40">
        <f>SUM(K265:L265)</f>
        <v>0</v>
      </c>
      <c r="N265" s="44">
        <v>0</v>
      </c>
      <c r="O265" s="38">
        <v>0</v>
      </c>
      <c r="P265" s="40">
        <f t="shared" si="102"/>
        <v>0</v>
      </c>
      <c r="Q265" s="41">
        <f t="shared" si="101"/>
        <v>1162</v>
      </c>
      <c r="R265" s="88"/>
    </row>
    <row r="266" spans="1:18" ht="14.4" thickBot="1" x14ac:dyDescent="0.35">
      <c r="A266" s="133"/>
      <c r="B266" s="134"/>
      <c r="C266" s="135"/>
      <c r="D266" s="50"/>
      <c r="E266" s="51"/>
      <c r="F266" s="45"/>
      <c r="G266" s="45"/>
      <c r="H266" s="45"/>
      <c r="I266" s="45"/>
      <c r="J266" s="24">
        <f t="shared" si="99"/>
        <v>0</v>
      </c>
      <c r="K266" s="56"/>
      <c r="L266" s="45"/>
      <c r="M266" s="24">
        <f t="shared" si="103"/>
        <v>0</v>
      </c>
      <c r="N266" s="56"/>
      <c r="O266" s="45"/>
      <c r="P266" s="24">
        <f t="shared" si="102"/>
        <v>0</v>
      </c>
      <c r="Q266" s="25">
        <f t="shared" si="101"/>
        <v>0</v>
      </c>
      <c r="R266" s="88"/>
    </row>
    <row r="267" spans="1:18" ht="14.4" thickBot="1" x14ac:dyDescent="0.35">
      <c r="D267" s="48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8"/>
    </row>
    <row r="268" spans="1:18" x14ac:dyDescent="0.3">
      <c r="A268" s="120" t="s">
        <v>182</v>
      </c>
      <c r="B268" s="121"/>
      <c r="C268" s="124" t="s">
        <v>183</v>
      </c>
      <c r="D268" s="126"/>
      <c r="E268" s="16">
        <f>E270+E272+E274+E276+E278+E280+E282+E284+E286</f>
        <v>0</v>
      </c>
      <c r="F268" s="17">
        <f t="shared" ref="E268:I269" si="104">F270+F272+F274+F276+F278+F280+F282+F284+F286</f>
        <v>0</v>
      </c>
      <c r="G268" s="17">
        <f>G270+G272+G274+G276+G278+G280+G282+G284+G286</f>
        <v>68400</v>
      </c>
      <c r="H268" s="17">
        <f t="shared" si="104"/>
        <v>0</v>
      </c>
      <c r="I268" s="17">
        <f>I270+I272+I274+I276+I278+I280+I282+I284+I286</f>
        <v>11946</v>
      </c>
      <c r="J268" s="19">
        <f>SUM(E268:I268)</f>
        <v>80346</v>
      </c>
      <c r="K268" s="52">
        <f>K270+K272+K274+K276+K278+K280+K282+K284+K286</f>
        <v>18000</v>
      </c>
      <c r="L268" s="17">
        <f>L270+L272+L274+L276+L278+L280+L282+L284+L286</f>
        <v>0</v>
      </c>
      <c r="M268" s="19">
        <f>SUM(K268:L268)</f>
        <v>18000</v>
      </c>
      <c r="N268" s="52">
        <f>N270+N272+N274+N276+N278+N280+N282+N284+N286</f>
        <v>0</v>
      </c>
      <c r="O268" s="17">
        <f>O270+O272+O274+O276+O278+O280+O282+O284+O286</f>
        <v>48750</v>
      </c>
      <c r="P268" s="19">
        <f>SUM(N268:O268)</f>
        <v>48750</v>
      </c>
      <c r="Q268" s="20">
        <f>P268+M268+J268</f>
        <v>147096</v>
      </c>
      <c r="R268" s="88"/>
    </row>
    <row r="269" spans="1:18" ht="14.4" thickBot="1" x14ac:dyDescent="0.35">
      <c r="A269" s="122"/>
      <c r="B269" s="123"/>
      <c r="C269" s="125"/>
      <c r="D269" s="127"/>
      <c r="E269" s="21">
        <f t="shared" si="104"/>
        <v>0</v>
      </c>
      <c r="F269" s="22">
        <f t="shared" si="104"/>
        <v>0</v>
      </c>
      <c r="G269" s="22">
        <f t="shared" si="104"/>
        <v>0</v>
      </c>
      <c r="H269" s="22">
        <f t="shared" si="104"/>
        <v>0</v>
      </c>
      <c r="I269" s="22">
        <f t="shared" si="104"/>
        <v>0</v>
      </c>
      <c r="J269" s="24">
        <f t="shared" ref="J269:J287" si="105">SUM(E269:I269)</f>
        <v>0</v>
      </c>
      <c r="K269" s="53">
        <f>K271+K273+K275+K277+K279+K281+K283+K285+K287</f>
        <v>0</v>
      </c>
      <c r="L269" s="22">
        <f>L271+L273+L275+L277+L279+L281+L283+L285+L287</f>
        <v>0</v>
      </c>
      <c r="M269" s="24">
        <f t="shared" ref="M269:M285" si="106">SUM(K269:L269)</f>
        <v>0</v>
      </c>
      <c r="N269" s="53">
        <f>N271+N273+N275+N277+N279+N281+N283+N285+N287</f>
        <v>0</v>
      </c>
      <c r="O269" s="22">
        <f>O271+O273+O275+O277+O279+O281+O283+O285+O287</f>
        <v>0</v>
      </c>
      <c r="P269" s="24">
        <f t="shared" ref="P269:P287" si="107">SUM(N269:O269)</f>
        <v>0</v>
      </c>
      <c r="Q269" s="25">
        <f t="shared" ref="Q269:Q287" si="108">P269+M269+J269</f>
        <v>0</v>
      </c>
      <c r="R269" s="88"/>
    </row>
    <row r="270" spans="1:18" hidden="1" x14ac:dyDescent="0.3">
      <c r="A270" s="118" t="s">
        <v>184</v>
      </c>
      <c r="B270" s="116"/>
      <c r="C270" s="114" t="s">
        <v>185</v>
      </c>
      <c r="D270" s="156"/>
      <c r="E270" s="26">
        <v>0</v>
      </c>
      <c r="F270" s="27">
        <v>0</v>
      </c>
      <c r="G270" s="27">
        <v>0</v>
      </c>
      <c r="H270" s="27">
        <v>0</v>
      </c>
      <c r="I270" s="27">
        <v>0</v>
      </c>
      <c r="J270" s="29">
        <f t="shared" si="105"/>
        <v>0</v>
      </c>
      <c r="K270" s="54">
        <v>0</v>
      </c>
      <c r="L270" s="27">
        <v>0</v>
      </c>
      <c r="M270" s="29">
        <f>SUM(K270:L270)</f>
        <v>0</v>
      </c>
      <c r="N270" s="54">
        <v>0</v>
      </c>
      <c r="O270" s="27">
        <v>0</v>
      </c>
      <c r="P270" s="29">
        <f t="shared" si="107"/>
        <v>0</v>
      </c>
      <c r="Q270" s="30">
        <f t="shared" si="108"/>
        <v>0</v>
      </c>
      <c r="R270" s="88"/>
    </row>
    <row r="271" spans="1:18" hidden="1" x14ac:dyDescent="0.3">
      <c r="A271" s="128"/>
      <c r="B271" s="129"/>
      <c r="C271" s="119"/>
      <c r="D271" s="130"/>
      <c r="E271" s="42"/>
      <c r="F271" s="43"/>
      <c r="G271" s="43"/>
      <c r="H271" s="43"/>
      <c r="I271" s="43"/>
      <c r="J271" s="34"/>
      <c r="K271" s="55"/>
      <c r="L271" s="43"/>
      <c r="M271" s="34">
        <f t="shared" si="106"/>
        <v>0</v>
      </c>
      <c r="N271" s="55"/>
      <c r="O271" s="43"/>
      <c r="P271" s="34">
        <f t="shared" si="107"/>
        <v>0</v>
      </c>
      <c r="Q271" s="35">
        <f t="shared" si="108"/>
        <v>0</v>
      </c>
      <c r="R271" s="88"/>
    </row>
    <row r="272" spans="1:18" x14ac:dyDescent="0.3">
      <c r="A272" s="128" t="s">
        <v>186</v>
      </c>
      <c r="B272" s="129"/>
      <c r="C272" s="119" t="s">
        <v>187</v>
      </c>
      <c r="D272" s="36" t="s">
        <v>26</v>
      </c>
      <c r="E272" s="37">
        <v>0</v>
      </c>
      <c r="F272" s="38">
        <v>0</v>
      </c>
      <c r="G272" s="38">
        <v>68200</v>
      </c>
      <c r="H272" s="38">
        <v>0</v>
      </c>
      <c r="I272" s="38">
        <v>0</v>
      </c>
      <c r="J272" s="29">
        <f t="shared" si="105"/>
        <v>68200</v>
      </c>
      <c r="K272" s="44">
        <v>0</v>
      </c>
      <c r="L272" s="38">
        <v>0</v>
      </c>
      <c r="M272" s="40">
        <f>SUM(K272:L272)</f>
        <v>0</v>
      </c>
      <c r="N272" s="44">
        <v>0</v>
      </c>
      <c r="O272" s="38">
        <v>0</v>
      </c>
      <c r="P272" s="40">
        <f t="shared" si="107"/>
        <v>0</v>
      </c>
      <c r="Q272" s="41">
        <f t="shared" si="108"/>
        <v>68200</v>
      </c>
      <c r="R272" s="88"/>
    </row>
    <row r="273" spans="1:19" x14ac:dyDescent="0.3">
      <c r="A273" s="128"/>
      <c r="B273" s="129"/>
      <c r="C273" s="119"/>
      <c r="D273" s="36"/>
      <c r="E273" s="42"/>
      <c r="F273" s="43"/>
      <c r="G273" s="43"/>
      <c r="H273" s="43"/>
      <c r="I273" s="43"/>
      <c r="J273" s="34">
        <f t="shared" si="105"/>
        <v>0</v>
      </c>
      <c r="K273" s="55"/>
      <c r="L273" s="43"/>
      <c r="M273" s="34">
        <f t="shared" si="106"/>
        <v>0</v>
      </c>
      <c r="N273" s="55"/>
      <c r="O273" s="43"/>
      <c r="P273" s="34">
        <f t="shared" si="107"/>
        <v>0</v>
      </c>
      <c r="Q273" s="35">
        <f t="shared" si="108"/>
        <v>0</v>
      </c>
      <c r="R273" s="88"/>
    </row>
    <row r="274" spans="1:19" hidden="1" x14ac:dyDescent="0.3">
      <c r="A274" s="128" t="s">
        <v>188</v>
      </c>
      <c r="B274" s="129"/>
      <c r="C274" s="119" t="s">
        <v>297</v>
      </c>
      <c r="D274" s="36" t="s">
        <v>112</v>
      </c>
      <c r="E274" s="37">
        <v>0</v>
      </c>
      <c r="F274" s="38">
        <v>0</v>
      </c>
      <c r="G274" s="38">
        <v>0</v>
      </c>
      <c r="H274" s="38">
        <v>0</v>
      </c>
      <c r="I274" s="38">
        <v>0</v>
      </c>
      <c r="J274" s="29">
        <f t="shared" si="105"/>
        <v>0</v>
      </c>
      <c r="K274" s="44">
        <v>0</v>
      </c>
      <c r="L274" s="38">
        <v>0</v>
      </c>
      <c r="M274" s="40">
        <f>SUM(K274:L274)</f>
        <v>0</v>
      </c>
      <c r="N274" s="44">
        <v>0</v>
      </c>
      <c r="O274" s="38">
        <v>0</v>
      </c>
      <c r="P274" s="40">
        <f t="shared" si="107"/>
        <v>0</v>
      </c>
      <c r="Q274" s="41">
        <f t="shared" si="108"/>
        <v>0</v>
      </c>
      <c r="R274" s="128" t="s">
        <v>188</v>
      </c>
      <c r="S274" s="104">
        <f>Q274+Q276</f>
        <v>10000</v>
      </c>
    </row>
    <row r="275" spans="1:19" hidden="1" x14ac:dyDescent="0.3">
      <c r="A275" s="128"/>
      <c r="B275" s="129"/>
      <c r="C275" s="119"/>
      <c r="D275" s="36"/>
      <c r="E275" s="42"/>
      <c r="F275" s="43"/>
      <c r="G275" s="43"/>
      <c r="H275" s="43"/>
      <c r="I275" s="43"/>
      <c r="J275" s="34">
        <f t="shared" si="105"/>
        <v>0</v>
      </c>
      <c r="K275" s="55"/>
      <c r="L275" s="43"/>
      <c r="M275" s="34">
        <f t="shared" si="106"/>
        <v>0</v>
      </c>
      <c r="N275" s="55"/>
      <c r="O275" s="43"/>
      <c r="P275" s="34">
        <f t="shared" si="107"/>
        <v>0</v>
      </c>
      <c r="Q275" s="35">
        <f t="shared" si="108"/>
        <v>0</v>
      </c>
      <c r="R275" s="128"/>
      <c r="S275" s="105">
        <f>Q275+Q277</f>
        <v>0</v>
      </c>
    </row>
    <row r="276" spans="1:19" x14ac:dyDescent="0.3">
      <c r="A276" s="128" t="s">
        <v>188</v>
      </c>
      <c r="B276" s="129"/>
      <c r="C276" s="119" t="s">
        <v>298</v>
      </c>
      <c r="D276" s="36" t="s">
        <v>26</v>
      </c>
      <c r="E276" s="37">
        <v>0</v>
      </c>
      <c r="F276" s="38">
        <v>0</v>
      </c>
      <c r="G276" s="38">
        <v>0</v>
      </c>
      <c r="H276" s="38">
        <v>0</v>
      </c>
      <c r="I276" s="38">
        <v>0</v>
      </c>
      <c r="J276" s="29">
        <f t="shared" si="105"/>
        <v>0</v>
      </c>
      <c r="K276" s="44">
        <v>10000</v>
      </c>
      <c r="L276" s="38">
        <v>0</v>
      </c>
      <c r="M276" s="40">
        <f>SUM(K276:L276)</f>
        <v>10000</v>
      </c>
      <c r="N276" s="44">
        <v>0</v>
      </c>
      <c r="O276" s="38">
        <v>0</v>
      </c>
      <c r="P276" s="40">
        <f t="shared" si="107"/>
        <v>0</v>
      </c>
      <c r="Q276" s="41">
        <f t="shared" si="108"/>
        <v>10000</v>
      </c>
      <c r="R276" s="88"/>
    </row>
    <row r="277" spans="1:19" x14ac:dyDescent="0.3">
      <c r="A277" s="128"/>
      <c r="B277" s="129"/>
      <c r="C277" s="119"/>
      <c r="D277" s="36"/>
      <c r="E277" s="42"/>
      <c r="F277" s="43"/>
      <c r="G277" s="43"/>
      <c r="H277" s="43"/>
      <c r="I277" s="43"/>
      <c r="J277" s="34">
        <f t="shared" si="105"/>
        <v>0</v>
      </c>
      <c r="K277" s="55"/>
      <c r="L277" s="43"/>
      <c r="M277" s="34">
        <f t="shared" si="106"/>
        <v>0</v>
      </c>
      <c r="N277" s="55"/>
      <c r="O277" s="43"/>
      <c r="P277" s="34">
        <f t="shared" si="107"/>
        <v>0</v>
      </c>
      <c r="Q277" s="35">
        <f t="shared" si="108"/>
        <v>0</v>
      </c>
      <c r="R277" s="88"/>
    </row>
    <row r="278" spans="1:19" x14ac:dyDescent="0.3">
      <c r="A278" s="128" t="s">
        <v>189</v>
      </c>
      <c r="B278" s="129"/>
      <c r="C278" s="119" t="s">
        <v>190</v>
      </c>
      <c r="D278" s="36" t="s">
        <v>26</v>
      </c>
      <c r="E278" s="37">
        <v>0</v>
      </c>
      <c r="F278" s="38">
        <v>0</v>
      </c>
      <c r="G278" s="38">
        <v>200</v>
      </c>
      <c r="H278" s="38">
        <v>0</v>
      </c>
      <c r="I278" s="38">
        <v>0</v>
      </c>
      <c r="J278" s="29">
        <f t="shared" si="105"/>
        <v>200</v>
      </c>
      <c r="K278" s="44">
        <v>8000</v>
      </c>
      <c r="L278" s="38">
        <v>0</v>
      </c>
      <c r="M278" s="40">
        <f>SUM(K278:L278)</f>
        <v>8000</v>
      </c>
      <c r="N278" s="44">
        <v>0</v>
      </c>
      <c r="O278" s="38">
        <v>0</v>
      </c>
      <c r="P278" s="40">
        <f t="shared" si="107"/>
        <v>0</v>
      </c>
      <c r="Q278" s="41">
        <f t="shared" si="108"/>
        <v>8200</v>
      </c>
      <c r="R278" s="88"/>
    </row>
    <row r="279" spans="1:19" x14ac:dyDescent="0.3">
      <c r="A279" s="128"/>
      <c r="B279" s="129"/>
      <c r="C279" s="119"/>
      <c r="D279" s="36"/>
      <c r="E279" s="42"/>
      <c r="F279" s="43"/>
      <c r="G279" s="43"/>
      <c r="H279" s="43"/>
      <c r="I279" s="43"/>
      <c r="J279" s="34">
        <f t="shared" si="105"/>
        <v>0</v>
      </c>
      <c r="K279" s="55"/>
      <c r="L279" s="43"/>
      <c r="M279" s="34">
        <f t="shared" si="106"/>
        <v>0</v>
      </c>
      <c r="N279" s="55"/>
      <c r="O279" s="43"/>
      <c r="P279" s="34">
        <f t="shared" si="107"/>
        <v>0</v>
      </c>
      <c r="Q279" s="35">
        <f t="shared" si="108"/>
        <v>0</v>
      </c>
      <c r="R279" s="88"/>
    </row>
    <row r="280" spans="1:19" x14ac:dyDescent="0.3">
      <c r="A280" s="128" t="s">
        <v>191</v>
      </c>
      <c r="B280" s="129"/>
      <c r="C280" s="119" t="s">
        <v>194</v>
      </c>
      <c r="D280" s="36" t="s">
        <v>112</v>
      </c>
      <c r="E280" s="37">
        <v>0</v>
      </c>
      <c r="F280" s="38">
        <v>0</v>
      </c>
      <c r="G280" s="38">
        <v>0</v>
      </c>
      <c r="H280" s="38">
        <v>0</v>
      </c>
      <c r="I280" s="38">
        <v>3279</v>
      </c>
      <c r="J280" s="29">
        <f t="shared" si="105"/>
        <v>3279</v>
      </c>
      <c r="K280" s="44">
        <v>0</v>
      </c>
      <c r="L280" s="38">
        <v>0</v>
      </c>
      <c r="M280" s="40">
        <f>SUM(K280:L280)</f>
        <v>0</v>
      </c>
      <c r="N280" s="44">
        <v>0</v>
      </c>
      <c r="O280" s="97">
        <v>15317</v>
      </c>
      <c r="P280" s="40">
        <f t="shared" si="107"/>
        <v>15317</v>
      </c>
      <c r="Q280" s="41">
        <f t="shared" si="108"/>
        <v>18596</v>
      </c>
      <c r="R280" s="128" t="s">
        <v>191</v>
      </c>
      <c r="S280" s="104">
        <f>Q280+Q282+Q284</f>
        <v>60696</v>
      </c>
    </row>
    <row r="281" spans="1:19" x14ac:dyDescent="0.3">
      <c r="A281" s="128"/>
      <c r="B281" s="129"/>
      <c r="C281" s="119"/>
      <c r="D281" s="36"/>
      <c r="E281" s="42"/>
      <c r="F281" s="43"/>
      <c r="G281" s="43"/>
      <c r="H281" s="43"/>
      <c r="I281" s="43"/>
      <c r="J281" s="34">
        <f t="shared" si="105"/>
        <v>0</v>
      </c>
      <c r="K281" s="55"/>
      <c r="L281" s="43"/>
      <c r="M281" s="34">
        <f t="shared" si="106"/>
        <v>0</v>
      </c>
      <c r="N281" s="55"/>
      <c r="O281" s="98"/>
      <c r="P281" s="34">
        <f t="shared" si="107"/>
        <v>0</v>
      </c>
      <c r="Q281" s="35">
        <f t="shared" si="108"/>
        <v>0</v>
      </c>
      <c r="R281" s="128"/>
      <c r="S281" s="105">
        <f>Q281+Q283+Q285</f>
        <v>0</v>
      </c>
    </row>
    <row r="282" spans="1:19" x14ac:dyDescent="0.3">
      <c r="A282" s="128" t="s">
        <v>191</v>
      </c>
      <c r="B282" s="129"/>
      <c r="C282" s="113" t="s">
        <v>192</v>
      </c>
      <c r="D282" s="36" t="s">
        <v>112</v>
      </c>
      <c r="E282" s="37">
        <v>0</v>
      </c>
      <c r="F282" s="38">
        <v>0</v>
      </c>
      <c r="G282" s="38">
        <v>0</v>
      </c>
      <c r="H282" s="38">
        <v>0</v>
      </c>
      <c r="I282" s="97">
        <v>4030</v>
      </c>
      <c r="J282" s="29">
        <f t="shared" si="105"/>
        <v>4030</v>
      </c>
      <c r="K282" s="44">
        <v>0</v>
      </c>
      <c r="L282" s="38">
        <v>0</v>
      </c>
      <c r="M282" s="40">
        <f>SUM(K282:L282)</f>
        <v>0</v>
      </c>
      <c r="N282" s="44">
        <v>0</v>
      </c>
      <c r="O282" s="97">
        <v>16753</v>
      </c>
      <c r="P282" s="40">
        <f t="shared" si="107"/>
        <v>16753</v>
      </c>
      <c r="Q282" s="41">
        <f t="shared" si="108"/>
        <v>20783</v>
      </c>
      <c r="R282" s="88"/>
    </row>
    <row r="283" spans="1:19" x14ac:dyDescent="0.3">
      <c r="A283" s="128"/>
      <c r="B283" s="129"/>
      <c r="C283" s="114"/>
      <c r="D283" s="36"/>
      <c r="E283" s="42"/>
      <c r="F283" s="43"/>
      <c r="G283" s="43"/>
      <c r="H283" s="43"/>
      <c r="I283" s="98"/>
      <c r="J283" s="34">
        <f t="shared" si="105"/>
        <v>0</v>
      </c>
      <c r="K283" s="55"/>
      <c r="L283" s="43"/>
      <c r="M283" s="34">
        <f t="shared" si="106"/>
        <v>0</v>
      </c>
      <c r="N283" s="55"/>
      <c r="O283" s="98"/>
      <c r="P283" s="34">
        <f t="shared" si="107"/>
        <v>0</v>
      </c>
      <c r="Q283" s="35">
        <f t="shared" si="108"/>
        <v>0</v>
      </c>
      <c r="R283" s="88"/>
    </row>
    <row r="284" spans="1:19" ht="12.75" customHeight="1" x14ac:dyDescent="0.3">
      <c r="A284" s="128" t="s">
        <v>191</v>
      </c>
      <c r="B284" s="129"/>
      <c r="C284" s="113" t="s">
        <v>193</v>
      </c>
      <c r="D284" s="36" t="s">
        <v>112</v>
      </c>
      <c r="E284" s="37">
        <v>0</v>
      </c>
      <c r="F284" s="38">
        <v>0</v>
      </c>
      <c r="G284" s="38">
        <v>0</v>
      </c>
      <c r="H284" s="38">
        <v>0</v>
      </c>
      <c r="I284" s="97">
        <v>4637</v>
      </c>
      <c r="J284" s="29">
        <f t="shared" si="105"/>
        <v>4637</v>
      </c>
      <c r="K284" s="44">
        <v>0</v>
      </c>
      <c r="L284" s="38">
        <v>0</v>
      </c>
      <c r="M284" s="40">
        <f>SUM(K284:L284)</f>
        <v>0</v>
      </c>
      <c r="N284" s="44">
        <v>0</v>
      </c>
      <c r="O284" s="97">
        <v>16680</v>
      </c>
      <c r="P284" s="40">
        <f t="shared" si="107"/>
        <v>16680</v>
      </c>
      <c r="Q284" s="41">
        <f t="shared" si="108"/>
        <v>21317</v>
      </c>
      <c r="R284" s="88"/>
    </row>
    <row r="285" spans="1:19" x14ac:dyDescent="0.3">
      <c r="A285" s="128"/>
      <c r="B285" s="129"/>
      <c r="C285" s="114"/>
      <c r="D285" s="36"/>
      <c r="E285" s="42"/>
      <c r="F285" s="43"/>
      <c r="G285" s="43"/>
      <c r="H285" s="43"/>
      <c r="I285" s="43"/>
      <c r="J285" s="34">
        <f t="shared" si="105"/>
        <v>0</v>
      </c>
      <c r="K285" s="55"/>
      <c r="L285" s="43"/>
      <c r="M285" s="34">
        <f t="shared" si="106"/>
        <v>0</v>
      </c>
      <c r="N285" s="55"/>
      <c r="O285" s="43"/>
      <c r="P285" s="34">
        <f t="shared" si="107"/>
        <v>0</v>
      </c>
      <c r="Q285" s="35">
        <f t="shared" si="108"/>
        <v>0</v>
      </c>
      <c r="R285" s="88"/>
    </row>
    <row r="286" spans="1:19" ht="13.8" hidden="1" customHeight="1" x14ac:dyDescent="0.3">
      <c r="A286" s="128" t="s">
        <v>191</v>
      </c>
      <c r="B286" s="129"/>
      <c r="C286" s="119" t="s">
        <v>195</v>
      </c>
      <c r="D286" s="36" t="s">
        <v>26</v>
      </c>
      <c r="E286" s="37">
        <v>0</v>
      </c>
      <c r="F286" s="38">
        <v>0</v>
      </c>
      <c r="G286" s="38">
        <v>0</v>
      </c>
      <c r="H286" s="38">
        <v>0</v>
      </c>
      <c r="I286" s="38">
        <v>0</v>
      </c>
      <c r="J286" s="29">
        <f t="shared" si="105"/>
        <v>0</v>
      </c>
      <c r="K286" s="44">
        <v>0</v>
      </c>
      <c r="L286" s="38">
        <v>0</v>
      </c>
      <c r="M286" s="40">
        <f>SUM(K286:L286)</f>
        <v>0</v>
      </c>
      <c r="N286" s="44">
        <v>0</v>
      </c>
      <c r="O286" s="38">
        <v>0</v>
      </c>
      <c r="P286" s="40">
        <f t="shared" si="107"/>
        <v>0</v>
      </c>
      <c r="Q286" s="41">
        <f t="shared" si="108"/>
        <v>0</v>
      </c>
      <c r="R286" s="88"/>
    </row>
    <row r="287" spans="1:19" ht="14.4" hidden="1" customHeight="1" x14ac:dyDescent="0.3">
      <c r="A287" s="133"/>
      <c r="B287" s="134"/>
      <c r="C287" s="135"/>
      <c r="D287" s="50"/>
      <c r="E287" s="51"/>
      <c r="F287" s="45"/>
      <c r="G287" s="45"/>
      <c r="H287" s="45"/>
      <c r="I287" s="45"/>
      <c r="J287" s="24">
        <f t="shared" si="105"/>
        <v>0</v>
      </c>
      <c r="K287" s="56"/>
      <c r="L287" s="45"/>
      <c r="M287" s="24">
        <v>0</v>
      </c>
      <c r="N287" s="56"/>
      <c r="O287" s="45"/>
      <c r="P287" s="24">
        <f t="shared" si="107"/>
        <v>0</v>
      </c>
      <c r="Q287" s="25">
        <f t="shared" si="108"/>
        <v>0</v>
      </c>
      <c r="R287" s="88"/>
    </row>
    <row r="288" spans="1:19" ht="14.4" thickBot="1" x14ac:dyDescent="0.35">
      <c r="D288" s="48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8"/>
    </row>
    <row r="289" spans="1:18" x14ac:dyDescent="0.3">
      <c r="A289" s="120" t="s">
        <v>196</v>
      </c>
      <c r="B289" s="121"/>
      <c r="C289" s="124" t="s">
        <v>197</v>
      </c>
      <c r="D289" s="126"/>
      <c r="E289" s="16">
        <f>E291+E293+E295+E297+E317+E319+E321+E343+E345+E347</f>
        <v>378651</v>
      </c>
      <c r="F289" s="17">
        <f>F291+F293+F295+F297+F317+F319+F321+F343+F345+F347</f>
        <v>135838</v>
      </c>
      <c r="G289" s="17">
        <f>G291+G293+G295+G297+G317+G319+G321+G345+G347</f>
        <v>126055</v>
      </c>
      <c r="H289" s="17">
        <f>H291+H293+H295+H297+H317+H319+H321+H345+H347+H349</f>
        <v>11141</v>
      </c>
      <c r="I289" s="17">
        <f>I291+I293+I295+I297+I317+I319+I321+I343+I345+I347</f>
        <v>0</v>
      </c>
      <c r="J289" s="19">
        <f>SUM(E289:I289)</f>
        <v>651685</v>
      </c>
      <c r="K289" s="52">
        <f>K291+K293+K295+K297+K317+K319+K321+K343+K345+K347</f>
        <v>0</v>
      </c>
      <c r="L289" s="17">
        <f>L291+L293+L295+L297+L317+L319+L321+L343+L345+L347</f>
        <v>0</v>
      </c>
      <c r="M289" s="19">
        <f>SUM(K289:L289)</f>
        <v>0</v>
      </c>
      <c r="N289" s="52">
        <f>N291+N293+N295+N297+N317+N319+N321+N343+N345+N347</f>
        <v>0</v>
      </c>
      <c r="O289" s="17">
        <f>O291+O293+O295+O297+O317+O319+O321+O343+O345+O347</f>
        <v>0</v>
      </c>
      <c r="P289" s="18">
        <f>SUM(N289:O289)</f>
        <v>0</v>
      </c>
      <c r="Q289" s="61">
        <f>P289+M289+J289</f>
        <v>651685</v>
      </c>
      <c r="R289" s="88"/>
    </row>
    <row r="290" spans="1:18" ht="14.4" thickBot="1" x14ac:dyDescent="0.35">
      <c r="A290" s="122"/>
      <c r="B290" s="123"/>
      <c r="C290" s="125"/>
      <c r="D290" s="127"/>
      <c r="E290" s="21">
        <f>E292+E294+E296+E298+E318+E320+E322+E344+E346+E348</f>
        <v>0</v>
      </c>
      <c r="F290" s="22">
        <f>F292+F294+F296+F298+F318+F320+F322+F344+F346+F348</f>
        <v>0</v>
      </c>
      <c r="G290" s="22">
        <f>G292+G294+G296+G298+G318+G320+G322+G346+G348</f>
        <v>0</v>
      </c>
      <c r="H290" s="22">
        <f>H292+H294+H296+H298+H318+H320+H322+H350+H346+H348</f>
        <v>0</v>
      </c>
      <c r="I290" s="22">
        <f>I292+I294+I296+I298+I318+I320+I322+I344+I346+I348</f>
        <v>0</v>
      </c>
      <c r="J290" s="24">
        <f>SUM(E290:I290)</f>
        <v>0</v>
      </c>
      <c r="K290" s="53">
        <f>K292+K294+K296+K298+K318+K320+K322+K344+K346+K348</f>
        <v>0</v>
      </c>
      <c r="L290" s="22">
        <f>L292+L294+L296+L298+L318+L320+L322+L344+L346+L348</f>
        <v>0</v>
      </c>
      <c r="M290" s="24">
        <f>SUM(K290:L290)</f>
        <v>0</v>
      </c>
      <c r="N290" s="53">
        <f>N292+N294+N296+N298+N318+N320+N322+N344+N346+N348</f>
        <v>0</v>
      </c>
      <c r="O290" s="22">
        <f>O292+O294+O296+O298+O318+O320+O322+O344+O346+O348+O350</f>
        <v>0</v>
      </c>
      <c r="P290" s="23">
        <f>SUM(N290:O290)</f>
        <v>0</v>
      </c>
      <c r="Q290" s="62">
        <f>P290+M290+J290</f>
        <v>0</v>
      </c>
      <c r="R290" s="88"/>
    </row>
    <row r="291" spans="1:18" x14ac:dyDescent="0.3">
      <c r="A291" s="118" t="s">
        <v>198</v>
      </c>
      <c r="B291" s="116"/>
      <c r="C291" s="114" t="s">
        <v>199</v>
      </c>
      <c r="D291" s="49" t="s">
        <v>41</v>
      </c>
      <c r="E291" s="96">
        <v>378651</v>
      </c>
      <c r="F291" s="27">
        <v>135838</v>
      </c>
      <c r="G291" s="27">
        <v>0</v>
      </c>
      <c r="H291" s="27">
        <v>0</v>
      </c>
      <c r="I291" s="27">
        <v>0</v>
      </c>
      <c r="J291" s="29">
        <f t="shared" ref="J291:J319" si="109">SUM(E291:I291)</f>
        <v>514489</v>
      </c>
      <c r="K291" s="54"/>
      <c r="L291" s="27">
        <v>0</v>
      </c>
      <c r="M291" s="29">
        <f t="shared" ref="M291:M303" si="110">SUM(K291:L291)</f>
        <v>0</v>
      </c>
      <c r="N291" s="54">
        <v>0</v>
      </c>
      <c r="O291" s="27">
        <v>0</v>
      </c>
      <c r="P291" s="28">
        <f t="shared" ref="P291:P348" si="111">SUM(N291:O291)</f>
        <v>0</v>
      </c>
      <c r="Q291" s="63">
        <f t="shared" ref="Q291:Q350" si="112">P291+M291+J291</f>
        <v>514489</v>
      </c>
      <c r="R291" s="88"/>
    </row>
    <row r="292" spans="1:18" x14ac:dyDescent="0.3">
      <c r="A292" s="128"/>
      <c r="B292" s="129"/>
      <c r="C292" s="119"/>
      <c r="D292" s="36"/>
      <c r="E292" s="42"/>
      <c r="F292" s="43"/>
      <c r="G292" s="43"/>
      <c r="H292" s="43"/>
      <c r="I292" s="43"/>
      <c r="J292" s="34">
        <f t="shared" si="109"/>
        <v>0</v>
      </c>
      <c r="K292" s="55"/>
      <c r="L292" s="43"/>
      <c r="M292" s="34">
        <f t="shared" si="110"/>
        <v>0</v>
      </c>
      <c r="N292" s="55"/>
      <c r="O292" s="43"/>
      <c r="P292" s="33">
        <f t="shared" si="111"/>
        <v>0</v>
      </c>
      <c r="Q292" s="64">
        <f t="shared" si="112"/>
        <v>0</v>
      </c>
      <c r="R292" s="88"/>
    </row>
    <row r="293" spans="1:18" x14ac:dyDescent="0.3">
      <c r="A293" s="128" t="s">
        <v>198</v>
      </c>
      <c r="B293" s="129"/>
      <c r="C293" s="119" t="s">
        <v>200</v>
      </c>
      <c r="D293" s="36"/>
      <c r="E293" s="37">
        <v>0</v>
      </c>
      <c r="F293" s="38">
        <v>0</v>
      </c>
      <c r="G293" s="38">
        <v>2000</v>
      </c>
      <c r="H293" s="38">
        <v>0</v>
      </c>
      <c r="I293" s="38">
        <v>0</v>
      </c>
      <c r="J293" s="40">
        <f t="shared" si="109"/>
        <v>2000</v>
      </c>
      <c r="K293" s="44">
        <v>0</v>
      </c>
      <c r="L293" s="38">
        <v>0</v>
      </c>
      <c r="M293" s="40">
        <f t="shared" si="110"/>
        <v>0</v>
      </c>
      <c r="N293" s="44">
        <v>0</v>
      </c>
      <c r="O293" s="38">
        <v>0</v>
      </c>
      <c r="P293" s="39">
        <f t="shared" si="111"/>
        <v>0</v>
      </c>
      <c r="Q293" s="65">
        <f t="shared" si="112"/>
        <v>2000</v>
      </c>
      <c r="R293" s="88"/>
    </row>
    <row r="294" spans="1:18" x14ac:dyDescent="0.3">
      <c r="A294" s="128"/>
      <c r="B294" s="129"/>
      <c r="C294" s="119"/>
      <c r="D294" s="36"/>
      <c r="E294" s="42"/>
      <c r="F294" s="43"/>
      <c r="G294" s="43"/>
      <c r="H294" s="43"/>
      <c r="I294" s="43"/>
      <c r="J294" s="34">
        <f t="shared" si="109"/>
        <v>0</v>
      </c>
      <c r="K294" s="55"/>
      <c r="L294" s="43"/>
      <c r="M294" s="34">
        <f t="shared" si="110"/>
        <v>0</v>
      </c>
      <c r="N294" s="55"/>
      <c r="O294" s="43"/>
      <c r="P294" s="33">
        <f t="shared" si="111"/>
        <v>0</v>
      </c>
      <c r="Q294" s="64">
        <f t="shared" si="112"/>
        <v>0</v>
      </c>
      <c r="R294" s="88"/>
    </row>
    <row r="295" spans="1:18" x14ac:dyDescent="0.3">
      <c r="A295" s="128" t="s">
        <v>198</v>
      </c>
      <c r="B295" s="129"/>
      <c r="C295" s="119" t="s">
        <v>201</v>
      </c>
      <c r="D295" s="36"/>
      <c r="E295" s="37">
        <v>0</v>
      </c>
      <c r="F295" s="38">
        <v>0</v>
      </c>
      <c r="G295" s="38">
        <v>17000</v>
      </c>
      <c r="H295" s="38">
        <v>0</v>
      </c>
      <c r="I295" s="38">
        <v>0</v>
      </c>
      <c r="J295" s="40">
        <f t="shared" si="109"/>
        <v>17000</v>
      </c>
      <c r="K295" s="44">
        <v>0</v>
      </c>
      <c r="L295" s="38">
        <v>0</v>
      </c>
      <c r="M295" s="40">
        <f t="shared" si="110"/>
        <v>0</v>
      </c>
      <c r="N295" s="44">
        <v>0</v>
      </c>
      <c r="O295" s="38">
        <v>0</v>
      </c>
      <c r="P295" s="39">
        <f t="shared" si="111"/>
        <v>0</v>
      </c>
      <c r="Q295" s="65">
        <f t="shared" si="112"/>
        <v>17000</v>
      </c>
      <c r="R295" s="88"/>
    </row>
    <row r="296" spans="1:18" x14ac:dyDescent="0.3">
      <c r="A296" s="128"/>
      <c r="B296" s="129"/>
      <c r="C296" s="119"/>
      <c r="D296" s="36"/>
      <c r="E296" s="42"/>
      <c r="F296" s="43"/>
      <c r="G296" s="43"/>
      <c r="H296" s="43"/>
      <c r="I296" s="43"/>
      <c r="J296" s="34">
        <f t="shared" si="109"/>
        <v>0</v>
      </c>
      <c r="K296" s="55"/>
      <c r="L296" s="43"/>
      <c r="M296" s="34">
        <f t="shared" si="110"/>
        <v>0</v>
      </c>
      <c r="N296" s="55"/>
      <c r="O296" s="43"/>
      <c r="P296" s="33">
        <f t="shared" si="111"/>
        <v>0</v>
      </c>
      <c r="Q296" s="64">
        <f t="shared" si="112"/>
        <v>0</v>
      </c>
      <c r="R296" s="88"/>
    </row>
    <row r="297" spans="1:18" x14ac:dyDescent="0.3">
      <c r="A297" s="128" t="s">
        <v>198</v>
      </c>
      <c r="B297" s="129"/>
      <c r="C297" s="119" t="s">
        <v>202</v>
      </c>
      <c r="D297" s="36"/>
      <c r="E297" s="37">
        <f t="shared" ref="E297:I298" si="113">E299+E301+E303+E305+E307+E309+E311+E313+E315</f>
        <v>0</v>
      </c>
      <c r="F297" s="38">
        <f t="shared" si="113"/>
        <v>0</v>
      </c>
      <c r="G297" s="38">
        <f>G299+G301+G303+G305+G307+G309+G311+G313+G315</f>
        <v>19450</v>
      </c>
      <c r="H297" s="38">
        <f t="shared" ref="H297:I297" si="114">H299+H301+H303+H305+H307+H309+H311+H313+H315</f>
        <v>0</v>
      </c>
      <c r="I297" s="38">
        <f t="shared" si="114"/>
        <v>0</v>
      </c>
      <c r="J297" s="40">
        <f t="shared" si="109"/>
        <v>19450</v>
      </c>
      <c r="K297" s="44">
        <f t="shared" ref="K297:L298" si="115">K299+K301+K303+K305+K307+K309+K311+K313+K315</f>
        <v>0</v>
      </c>
      <c r="L297" s="38">
        <f t="shared" si="115"/>
        <v>0</v>
      </c>
      <c r="M297" s="40">
        <f t="shared" si="110"/>
        <v>0</v>
      </c>
      <c r="N297" s="44">
        <f t="shared" ref="N297:O298" si="116">N299+N301+N303+N305+N307+N309+N311+N313+N315</f>
        <v>0</v>
      </c>
      <c r="O297" s="38">
        <f t="shared" si="116"/>
        <v>0</v>
      </c>
      <c r="P297" s="39">
        <f t="shared" si="111"/>
        <v>0</v>
      </c>
      <c r="Q297" s="65">
        <f t="shared" si="112"/>
        <v>19450</v>
      </c>
      <c r="R297" s="88"/>
    </row>
    <row r="298" spans="1:18" x14ac:dyDescent="0.3">
      <c r="A298" s="128"/>
      <c r="B298" s="129"/>
      <c r="C298" s="119"/>
      <c r="D298" s="36"/>
      <c r="E298" s="31">
        <f t="shared" si="113"/>
        <v>0</v>
      </c>
      <c r="F298" s="32">
        <f t="shared" si="113"/>
        <v>0</v>
      </c>
      <c r="G298" s="32">
        <f t="shared" si="113"/>
        <v>0</v>
      </c>
      <c r="H298" s="32">
        <f t="shared" si="113"/>
        <v>0</v>
      </c>
      <c r="I298" s="32">
        <f t="shared" si="113"/>
        <v>0</v>
      </c>
      <c r="J298" s="34">
        <f t="shared" si="109"/>
        <v>0</v>
      </c>
      <c r="K298" s="57">
        <f t="shared" si="115"/>
        <v>0</v>
      </c>
      <c r="L298" s="32">
        <f t="shared" si="115"/>
        <v>0</v>
      </c>
      <c r="M298" s="34">
        <f t="shared" si="110"/>
        <v>0</v>
      </c>
      <c r="N298" s="57">
        <f t="shared" si="116"/>
        <v>0</v>
      </c>
      <c r="O298" s="32">
        <f t="shared" si="116"/>
        <v>0</v>
      </c>
      <c r="P298" s="33">
        <f t="shared" si="111"/>
        <v>0</v>
      </c>
      <c r="Q298" s="64">
        <f t="shared" si="112"/>
        <v>0</v>
      </c>
      <c r="R298" s="88"/>
    </row>
    <row r="299" spans="1:18" x14ac:dyDescent="0.3">
      <c r="A299" s="128"/>
      <c r="B299" s="129" t="s">
        <v>203</v>
      </c>
      <c r="C299" s="119" t="s">
        <v>204</v>
      </c>
      <c r="D299" s="36"/>
      <c r="E299" s="37">
        <v>0</v>
      </c>
      <c r="F299" s="38">
        <v>0</v>
      </c>
      <c r="G299" s="97">
        <v>3500</v>
      </c>
      <c r="H299" s="38">
        <v>0</v>
      </c>
      <c r="I299" s="38">
        <v>0</v>
      </c>
      <c r="J299" s="40">
        <f t="shared" si="109"/>
        <v>3500</v>
      </c>
      <c r="K299" s="44">
        <v>0</v>
      </c>
      <c r="L299" s="38">
        <v>0</v>
      </c>
      <c r="M299" s="40">
        <f t="shared" si="110"/>
        <v>0</v>
      </c>
      <c r="N299" s="44">
        <v>0</v>
      </c>
      <c r="O299" s="38">
        <v>0</v>
      </c>
      <c r="P299" s="39">
        <f t="shared" si="111"/>
        <v>0</v>
      </c>
      <c r="Q299" s="65">
        <f t="shared" si="112"/>
        <v>3500</v>
      </c>
      <c r="R299" s="88"/>
    </row>
    <row r="300" spans="1:18" x14ac:dyDescent="0.3">
      <c r="A300" s="128"/>
      <c r="B300" s="129"/>
      <c r="C300" s="119"/>
      <c r="D300" s="36"/>
      <c r="E300" s="42"/>
      <c r="F300" s="43"/>
      <c r="G300" s="98"/>
      <c r="H300" s="43"/>
      <c r="I300" s="43"/>
      <c r="J300" s="34">
        <f t="shared" si="109"/>
        <v>0</v>
      </c>
      <c r="K300" s="55"/>
      <c r="L300" s="43"/>
      <c r="M300" s="34">
        <f t="shared" si="110"/>
        <v>0</v>
      </c>
      <c r="N300" s="55"/>
      <c r="O300" s="43"/>
      <c r="P300" s="33">
        <f t="shared" si="111"/>
        <v>0</v>
      </c>
      <c r="Q300" s="64">
        <f t="shared" si="112"/>
        <v>0</v>
      </c>
      <c r="R300" s="88"/>
    </row>
    <row r="301" spans="1:18" x14ac:dyDescent="0.3">
      <c r="A301" s="128"/>
      <c r="B301" s="129" t="s">
        <v>205</v>
      </c>
      <c r="C301" s="119" t="s">
        <v>206</v>
      </c>
      <c r="D301" s="36"/>
      <c r="E301" s="37">
        <v>0</v>
      </c>
      <c r="F301" s="38">
        <v>0</v>
      </c>
      <c r="G301" s="97">
        <v>50</v>
      </c>
      <c r="H301" s="38">
        <v>0</v>
      </c>
      <c r="I301" s="38">
        <v>0</v>
      </c>
      <c r="J301" s="40">
        <f t="shared" si="109"/>
        <v>50</v>
      </c>
      <c r="K301" s="44">
        <v>0</v>
      </c>
      <c r="L301" s="38">
        <v>0</v>
      </c>
      <c r="M301" s="40">
        <f t="shared" si="110"/>
        <v>0</v>
      </c>
      <c r="N301" s="44">
        <v>0</v>
      </c>
      <c r="O301" s="38">
        <v>0</v>
      </c>
      <c r="P301" s="39">
        <f t="shared" si="111"/>
        <v>0</v>
      </c>
      <c r="Q301" s="65">
        <f t="shared" si="112"/>
        <v>50</v>
      </c>
      <c r="R301" s="88"/>
    </row>
    <row r="302" spans="1:18" x14ac:dyDescent="0.3">
      <c r="A302" s="128"/>
      <c r="B302" s="129"/>
      <c r="C302" s="119"/>
      <c r="D302" s="36"/>
      <c r="E302" s="42"/>
      <c r="F302" s="43"/>
      <c r="G302" s="98"/>
      <c r="H302" s="43"/>
      <c r="I302" s="43"/>
      <c r="J302" s="34">
        <f t="shared" si="109"/>
        <v>0</v>
      </c>
      <c r="K302" s="55"/>
      <c r="L302" s="43"/>
      <c r="M302" s="34">
        <f t="shared" si="110"/>
        <v>0</v>
      </c>
      <c r="N302" s="55"/>
      <c r="O302" s="43"/>
      <c r="P302" s="33">
        <f t="shared" si="111"/>
        <v>0</v>
      </c>
      <c r="Q302" s="64">
        <f t="shared" si="112"/>
        <v>0</v>
      </c>
      <c r="R302" s="88"/>
    </row>
    <row r="303" spans="1:18" x14ac:dyDescent="0.3">
      <c r="A303" s="128"/>
      <c r="B303" s="129" t="s">
        <v>207</v>
      </c>
      <c r="C303" s="119" t="s">
        <v>208</v>
      </c>
      <c r="D303" s="36"/>
      <c r="E303" s="37">
        <v>0</v>
      </c>
      <c r="F303" s="38">
        <v>0</v>
      </c>
      <c r="G303" s="97">
        <v>3000</v>
      </c>
      <c r="H303" s="38">
        <v>0</v>
      </c>
      <c r="I303" s="38">
        <v>0</v>
      </c>
      <c r="J303" s="40">
        <f t="shared" si="109"/>
        <v>3000</v>
      </c>
      <c r="K303" s="44">
        <v>0</v>
      </c>
      <c r="L303" s="38">
        <v>0</v>
      </c>
      <c r="M303" s="40">
        <f t="shared" si="110"/>
        <v>0</v>
      </c>
      <c r="N303" s="44">
        <v>0</v>
      </c>
      <c r="O303" s="38">
        <v>0</v>
      </c>
      <c r="P303" s="39">
        <f t="shared" si="111"/>
        <v>0</v>
      </c>
      <c r="Q303" s="65">
        <f t="shared" si="112"/>
        <v>3000</v>
      </c>
      <c r="R303" s="88"/>
    </row>
    <row r="304" spans="1:18" x14ac:dyDescent="0.3">
      <c r="A304" s="128"/>
      <c r="B304" s="129"/>
      <c r="C304" s="119"/>
      <c r="D304" s="36"/>
      <c r="E304" s="42"/>
      <c r="F304" s="43"/>
      <c r="G304" s="98"/>
      <c r="H304" s="43"/>
      <c r="I304" s="43"/>
      <c r="J304" s="34">
        <f t="shared" si="109"/>
        <v>0</v>
      </c>
      <c r="K304" s="55"/>
      <c r="L304" s="43"/>
      <c r="M304" s="34">
        <f t="shared" ref="M304:M348" si="117">SUM(K304:L304)</f>
        <v>0</v>
      </c>
      <c r="N304" s="55"/>
      <c r="O304" s="43"/>
      <c r="P304" s="33">
        <f t="shared" si="111"/>
        <v>0</v>
      </c>
      <c r="Q304" s="64">
        <f t="shared" si="112"/>
        <v>0</v>
      </c>
      <c r="R304" s="88"/>
    </row>
    <row r="305" spans="1:18" x14ac:dyDescent="0.3">
      <c r="A305" s="128"/>
      <c r="B305" s="129" t="s">
        <v>209</v>
      </c>
      <c r="C305" s="119" t="s">
        <v>210</v>
      </c>
      <c r="D305" s="36"/>
      <c r="E305" s="37">
        <v>0</v>
      </c>
      <c r="F305" s="38">
        <v>0</v>
      </c>
      <c r="G305" s="97">
        <v>500</v>
      </c>
      <c r="H305" s="38">
        <v>0</v>
      </c>
      <c r="I305" s="38">
        <v>0</v>
      </c>
      <c r="J305" s="40">
        <f t="shared" si="109"/>
        <v>500</v>
      </c>
      <c r="K305" s="44">
        <v>0</v>
      </c>
      <c r="L305" s="38">
        <v>0</v>
      </c>
      <c r="M305" s="40">
        <f t="shared" si="117"/>
        <v>0</v>
      </c>
      <c r="N305" s="44">
        <v>0</v>
      </c>
      <c r="O305" s="38">
        <v>0</v>
      </c>
      <c r="P305" s="39">
        <f t="shared" si="111"/>
        <v>0</v>
      </c>
      <c r="Q305" s="65">
        <f t="shared" si="112"/>
        <v>500</v>
      </c>
      <c r="R305" s="88"/>
    </row>
    <row r="306" spans="1:18" x14ac:dyDescent="0.3">
      <c r="A306" s="128"/>
      <c r="B306" s="129"/>
      <c r="C306" s="119"/>
      <c r="D306" s="36"/>
      <c r="E306" s="42"/>
      <c r="F306" s="43"/>
      <c r="G306" s="98"/>
      <c r="H306" s="43"/>
      <c r="I306" s="43"/>
      <c r="J306" s="34">
        <f t="shared" si="109"/>
        <v>0</v>
      </c>
      <c r="K306" s="55"/>
      <c r="L306" s="43"/>
      <c r="M306" s="34">
        <f t="shared" si="117"/>
        <v>0</v>
      </c>
      <c r="N306" s="55"/>
      <c r="O306" s="43"/>
      <c r="P306" s="33">
        <f t="shared" si="111"/>
        <v>0</v>
      </c>
      <c r="Q306" s="64">
        <f t="shared" si="112"/>
        <v>0</v>
      </c>
      <c r="R306" s="88"/>
    </row>
    <row r="307" spans="1:18" x14ac:dyDescent="0.3">
      <c r="A307" s="128"/>
      <c r="B307" s="129" t="s">
        <v>211</v>
      </c>
      <c r="C307" s="119" t="s">
        <v>212</v>
      </c>
      <c r="D307" s="36"/>
      <c r="E307" s="37">
        <v>0</v>
      </c>
      <c r="F307" s="38">
        <v>0</v>
      </c>
      <c r="G307" s="97">
        <v>8000</v>
      </c>
      <c r="H307" s="38">
        <v>0</v>
      </c>
      <c r="I307" s="38">
        <v>0</v>
      </c>
      <c r="J307" s="40">
        <f t="shared" si="109"/>
        <v>8000</v>
      </c>
      <c r="K307" s="44">
        <v>0</v>
      </c>
      <c r="L307" s="38">
        <v>0</v>
      </c>
      <c r="M307" s="40">
        <f t="shared" si="117"/>
        <v>0</v>
      </c>
      <c r="N307" s="44">
        <v>0</v>
      </c>
      <c r="O307" s="38">
        <v>0</v>
      </c>
      <c r="P307" s="39">
        <f t="shared" si="111"/>
        <v>0</v>
      </c>
      <c r="Q307" s="65">
        <f t="shared" si="112"/>
        <v>8000</v>
      </c>
      <c r="R307" s="88"/>
    </row>
    <row r="308" spans="1:18" x14ac:dyDescent="0.3">
      <c r="A308" s="128"/>
      <c r="B308" s="129"/>
      <c r="C308" s="119"/>
      <c r="D308" s="36"/>
      <c r="E308" s="42"/>
      <c r="F308" s="43"/>
      <c r="G308" s="98"/>
      <c r="H308" s="43"/>
      <c r="I308" s="43"/>
      <c r="J308" s="34">
        <f t="shared" si="109"/>
        <v>0</v>
      </c>
      <c r="K308" s="55"/>
      <c r="L308" s="43"/>
      <c r="M308" s="34">
        <f t="shared" si="117"/>
        <v>0</v>
      </c>
      <c r="N308" s="55"/>
      <c r="O308" s="43"/>
      <c r="P308" s="33">
        <f t="shared" si="111"/>
        <v>0</v>
      </c>
      <c r="Q308" s="64">
        <f t="shared" si="112"/>
        <v>0</v>
      </c>
      <c r="R308" s="88"/>
    </row>
    <row r="309" spans="1:18" x14ac:dyDescent="0.3">
      <c r="A309" s="128"/>
      <c r="B309" s="129" t="s">
        <v>213</v>
      </c>
      <c r="C309" s="119" t="s">
        <v>214</v>
      </c>
      <c r="D309" s="36"/>
      <c r="E309" s="37">
        <v>0</v>
      </c>
      <c r="F309" s="38">
        <v>0</v>
      </c>
      <c r="G309" s="97">
        <v>800</v>
      </c>
      <c r="H309" s="38">
        <v>0</v>
      </c>
      <c r="I309" s="38">
        <v>0</v>
      </c>
      <c r="J309" s="40">
        <f t="shared" si="109"/>
        <v>800</v>
      </c>
      <c r="K309" s="44">
        <v>0</v>
      </c>
      <c r="L309" s="38">
        <v>0</v>
      </c>
      <c r="M309" s="40">
        <f t="shared" si="117"/>
        <v>0</v>
      </c>
      <c r="N309" s="44">
        <v>0</v>
      </c>
      <c r="O309" s="38">
        <v>0</v>
      </c>
      <c r="P309" s="39">
        <f t="shared" si="111"/>
        <v>0</v>
      </c>
      <c r="Q309" s="65">
        <f t="shared" si="112"/>
        <v>800</v>
      </c>
      <c r="R309" s="88"/>
    </row>
    <row r="310" spans="1:18" x14ac:dyDescent="0.3">
      <c r="A310" s="128"/>
      <c r="B310" s="129"/>
      <c r="C310" s="119"/>
      <c r="D310" s="36"/>
      <c r="E310" s="42"/>
      <c r="F310" s="43"/>
      <c r="G310" s="98"/>
      <c r="H310" s="43"/>
      <c r="I310" s="43"/>
      <c r="J310" s="34">
        <f t="shared" si="109"/>
        <v>0</v>
      </c>
      <c r="K310" s="55"/>
      <c r="L310" s="43"/>
      <c r="M310" s="34">
        <f t="shared" si="117"/>
        <v>0</v>
      </c>
      <c r="N310" s="55"/>
      <c r="O310" s="43"/>
      <c r="P310" s="33">
        <f t="shared" si="111"/>
        <v>0</v>
      </c>
      <c r="Q310" s="64">
        <f t="shared" si="112"/>
        <v>0</v>
      </c>
      <c r="R310" s="88"/>
    </row>
    <row r="311" spans="1:18" x14ac:dyDescent="0.3">
      <c r="A311" s="128"/>
      <c r="B311" s="129" t="s">
        <v>215</v>
      </c>
      <c r="C311" s="119" t="s">
        <v>216</v>
      </c>
      <c r="D311" s="36"/>
      <c r="E311" s="37">
        <v>0</v>
      </c>
      <c r="F311" s="38">
        <v>0</v>
      </c>
      <c r="G311" s="97">
        <v>500</v>
      </c>
      <c r="H311" s="38">
        <v>0</v>
      </c>
      <c r="I311" s="38">
        <v>0</v>
      </c>
      <c r="J311" s="40">
        <f t="shared" si="109"/>
        <v>500</v>
      </c>
      <c r="K311" s="44">
        <v>0</v>
      </c>
      <c r="L311" s="38">
        <v>0</v>
      </c>
      <c r="M311" s="40">
        <f t="shared" si="117"/>
        <v>0</v>
      </c>
      <c r="N311" s="44">
        <v>0</v>
      </c>
      <c r="O311" s="38">
        <v>0</v>
      </c>
      <c r="P311" s="39">
        <f t="shared" si="111"/>
        <v>0</v>
      </c>
      <c r="Q311" s="65">
        <f t="shared" si="112"/>
        <v>500</v>
      </c>
      <c r="R311" s="88"/>
    </row>
    <row r="312" spans="1:18" x14ac:dyDescent="0.3">
      <c r="A312" s="128"/>
      <c r="B312" s="129"/>
      <c r="C312" s="119"/>
      <c r="D312" s="36"/>
      <c r="E312" s="42"/>
      <c r="F312" s="43"/>
      <c r="G312" s="98"/>
      <c r="H312" s="43"/>
      <c r="I312" s="43"/>
      <c r="J312" s="34">
        <f t="shared" si="109"/>
        <v>0</v>
      </c>
      <c r="K312" s="55"/>
      <c r="L312" s="43"/>
      <c r="M312" s="34">
        <f t="shared" si="117"/>
        <v>0</v>
      </c>
      <c r="N312" s="55"/>
      <c r="O312" s="43"/>
      <c r="P312" s="33">
        <f t="shared" si="111"/>
        <v>0</v>
      </c>
      <c r="Q312" s="64">
        <f t="shared" si="112"/>
        <v>0</v>
      </c>
      <c r="R312" s="88"/>
    </row>
    <row r="313" spans="1:18" x14ac:dyDescent="0.3">
      <c r="A313" s="128"/>
      <c r="B313" s="129" t="s">
        <v>217</v>
      </c>
      <c r="C313" s="119" t="s">
        <v>325</v>
      </c>
      <c r="D313" s="36"/>
      <c r="E313" s="37">
        <v>0</v>
      </c>
      <c r="F313" s="38">
        <v>0</v>
      </c>
      <c r="G313" s="97">
        <v>2500</v>
      </c>
      <c r="H313" s="38">
        <v>0</v>
      </c>
      <c r="I313" s="38">
        <v>0</v>
      </c>
      <c r="J313" s="40">
        <f t="shared" ref="J313:J314" si="118">SUM(E313:I313)</f>
        <v>2500</v>
      </c>
      <c r="K313" s="44">
        <v>0</v>
      </c>
      <c r="L313" s="38">
        <v>0</v>
      </c>
      <c r="M313" s="40">
        <f t="shared" ref="M313:M314" si="119">SUM(K313:L313)</f>
        <v>0</v>
      </c>
      <c r="N313" s="44">
        <v>0</v>
      </c>
      <c r="O313" s="38">
        <v>0</v>
      </c>
      <c r="P313" s="39">
        <f t="shared" ref="P313:P314" si="120">SUM(N313:O313)</f>
        <v>0</v>
      </c>
      <c r="Q313" s="65">
        <f t="shared" si="112"/>
        <v>2500</v>
      </c>
      <c r="R313" s="88"/>
    </row>
    <row r="314" spans="1:18" x14ac:dyDescent="0.3">
      <c r="A314" s="128"/>
      <c r="B314" s="129"/>
      <c r="C314" s="119"/>
      <c r="D314" s="36"/>
      <c r="E314" s="42"/>
      <c r="F314" s="43"/>
      <c r="G314" s="43"/>
      <c r="H314" s="43"/>
      <c r="I314" s="43"/>
      <c r="J314" s="34">
        <f t="shared" si="118"/>
        <v>0</v>
      </c>
      <c r="K314" s="55"/>
      <c r="L314" s="43"/>
      <c r="M314" s="34">
        <f t="shared" si="119"/>
        <v>0</v>
      </c>
      <c r="N314" s="55"/>
      <c r="O314" s="43"/>
      <c r="P314" s="33">
        <f t="shared" si="120"/>
        <v>0</v>
      </c>
      <c r="Q314" s="64">
        <f t="shared" si="112"/>
        <v>0</v>
      </c>
      <c r="R314" s="88"/>
    </row>
    <row r="315" spans="1:18" x14ac:dyDescent="0.3">
      <c r="A315" s="128"/>
      <c r="B315" s="129" t="s">
        <v>217</v>
      </c>
      <c r="C315" s="119" t="s">
        <v>326</v>
      </c>
      <c r="D315" s="36"/>
      <c r="E315" s="37">
        <v>0</v>
      </c>
      <c r="F315" s="38">
        <v>0</v>
      </c>
      <c r="G315" s="97">
        <v>600</v>
      </c>
      <c r="H315" s="38">
        <v>0</v>
      </c>
      <c r="I315" s="38">
        <v>0</v>
      </c>
      <c r="J315" s="40">
        <f t="shared" si="109"/>
        <v>600</v>
      </c>
      <c r="K315" s="44">
        <v>0</v>
      </c>
      <c r="L315" s="38">
        <v>0</v>
      </c>
      <c r="M315" s="40">
        <f t="shared" si="117"/>
        <v>0</v>
      </c>
      <c r="N315" s="44">
        <v>0</v>
      </c>
      <c r="O315" s="38">
        <v>0</v>
      </c>
      <c r="P315" s="39">
        <f t="shared" si="111"/>
        <v>0</v>
      </c>
      <c r="Q315" s="65">
        <f t="shared" si="112"/>
        <v>600</v>
      </c>
      <c r="R315" s="88"/>
    </row>
    <row r="316" spans="1:18" x14ac:dyDescent="0.3">
      <c r="A316" s="128"/>
      <c r="B316" s="129"/>
      <c r="C316" s="119"/>
      <c r="D316" s="36"/>
      <c r="E316" s="42"/>
      <c r="F316" s="43"/>
      <c r="G316" s="43"/>
      <c r="H316" s="43"/>
      <c r="I316" s="43"/>
      <c r="J316" s="34">
        <f t="shared" si="109"/>
        <v>0</v>
      </c>
      <c r="K316" s="55"/>
      <c r="L316" s="43"/>
      <c r="M316" s="34">
        <f t="shared" si="117"/>
        <v>0</v>
      </c>
      <c r="N316" s="55"/>
      <c r="O316" s="43"/>
      <c r="P316" s="33">
        <f t="shared" si="111"/>
        <v>0</v>
      </c>
      <c r="Q316" s="64">
        <f t="shared" si="112"/>
        <v>0</v>
      </c>
      <c r="R316" s="88"/>
    </row>
    <row r="317" spans="1:18" x14ac:dyDescent="0.3">
      <c r="A317" s="128" t="s">
        <v>198</v>
      </c>
      <c r="B317" s="115"/>
      <c r="C317" s="113" t="s">
        <v>218</v>
      </c>
      <c r="D317" s="36"/>
      <c r="E317" s="37">
        <v>0</v>
      </c>
      <c r="F317" s="38">
        <v>0</v>
      </c>
      <c r="G317" s="97">
        <v>20800</v>
      </c>
      <c r="H317" s="38">
        <v>0</v>
      </c>
      <c r="I317" s="38">
        <v>0</v>
      </c>
      <c r="J317" s="40">
        <f t="shared" si="109"/>
        <v>20800</v>
      </c>
      <c r="K317" s="44">
        <v>0</v>
      </c>
      <c r="L317" s="38">
        <v>0</v>
      </c>
      <c r="M317" s="40">
        <f t="shared" si="117"/>
        <v>0</v>
      </c>
      <c r="N317" s="44">
        <v>0</v>
      </c>
      <c r="O317" s="38">
        <v>0</v>
      </c>
      <c r="P317" s="39">
        <f t="shared" si="111"/>
        <v>0</v>
      </c>
      <c r="Q317" s="65">
        <f t="shared" si="112"/>
        <v>20800</v>
      </c>
      <c r="R317" s="88"/>
    </row>
    <row r="318" spans="1:18" x14ac:dyDescent="0.3">
      <c r="A318" s="128"/>
      <c r="B318" s="116"/>
      <c r="C318" s="114"/>
      <c r="D318" s="36"/>
      <c r="E318" s="42"/>
      <c r="F318" s="43"/>
      <c r="G318" s="98"/>
      <c r="H318" s="43"/>
      <c r="I318" s="43"/>
      <c r="J318" s="34">
        <f t="shared" si="109"/>
        <v>0</v>
      </c>
      <c r="K318" s="55"/>
      <c r="L318" s="43"/>
      <c r="M318" s="34">
        <f t="shared" si="117"/>
        <v>0</v>
      </c>
      <c r="N318" s="55"/>
      <c r="O318" s="43"/>
      <c r="P318" s="33">
        <f t="shared" si="111"/>
        <v>0</v>
      </c>
      <c r="Q318" s="64">
        <f t="shared" si="112"/>
        <v>0</v>
      </c>
      <c r="R318" s="88"/>
    </row>
    <row r="319" spans="1:18" x14ac:dyDescent="0.3">
      <c r="A319" s="128" t="s">
        <v>198</v>
      </c>
      <c r="B319" s="115"/>
      <c r="C319" s="113" t="s">
        <v>219</v>
      </c>
      <c r="D319" s="36"/>
      <c r="E319" s="37">
        <v>0</v>
      </c>
      <c r="F319" s="38">
        <v>0</v>
      </c>
      <c r="G319" s="97">
        <v>2000</v>
      </c>
      <c r="H319" s="38">
        <v>0</v>
      </c>
      <c r="I319" s="38">
        <v>0</v>
      </c>
      <c r="J319" s="40">
        <f t="shared" si="109"/>
        <v>2000</v>
      </c>
      <c r="K319" s="44">
        <v>0</v>
      </c>
      <c r="L319" s="38">
        <v>0</v>
      </c>
      <c r="M319" s="40">
        <f t="shared" si="117"/>
        <v>0</v>
      </c>
      <c r="N319" s="44">
        <v>0</v>
      </c>
      <c r="O319" s="38">
        <v>0</v>
      </c>
      <c r="P319" s="39">
        <f t="shared" si="111"/>
        <v>0</v>
      </c>
      <c r="Q319" s="65">
        <f t="shared" si="112"/>
        <v>2000</v>
      </c>
      <c r="R319" s="88"/>
    </row>
    <row r="320" spans="1:18" x14ac:dyDescent="0.3">
      <c r="A320" s="128"/>
      <c r="B320" s="116"/>
      <c r="C320" s="114"/>
      <c r="D320" s="36"/>
      <c r="E320" s="42"/>
      <c r="F320" s="43"/>
      <c r="G320" s="43"/>
      <c r="H320" s="43"/>
      <c r="I320" s="43"/>
      <c r="J320" s="34">
        <f t="shared" ref="J320:J348" si="121">SUM(E320:I320)</f>
        <v>0</v>
      </c>
      <c r="K320" s="55"/>
      <c r="L320" s="43"/>
      <c r="M320" s="34">
        <f t="shared" si="117"/>
        <v>0</v>
      </c>
      <c r="N320" s="55"/>
      <c r="O320" s="43"/>
      <c r="P320" s="33">
        <f t="shared" si="111"/>
        <v>0</v>
      </c>
      <c r="Q320" s="64">
        <f t="shared" si="112"/>
        <v>0</v>
      </c>
      <c r="R320" s="88"/>
    </row>
    <row r="321" spans="1:18" x14ac:dyDescent="0.3">
      <c r="A321" s="128" t="s">
        <v>198</v>
      </c>
      <c r="B321" s="129"/>
      <c r="C321" s="119" t="s">
        <v>220</v>
      </c>
      <c r="D321" s="36"/>
      <c r="E321" s="37">
        <f t="shared" ref="E321:I322" si="122">E323+E325+E327+E329+E331+E333+E335+E337+E339+E341+E343</f>
        <v>0</v>
      </c>
      <c r="F321" s="38">
        <f t="shared" si="122"/>
        <v>0</v>
      </c>
      <c r="G321" s="38">
        <f>G323+G325+G327+G329+G331+G333+G335+G337+G339+G341+G343</f>
        <v>64805</v>
      </c>
      <c r="H321" s="38">
        <f t="shared" ref="H321:I321" si="123">H323+H325+H327+H329+H331+H333+H335+H337+H339+H341+H343</f>
        <v>0</v>
      </c>
      <c r="I321" s="38">
        <f t="shared" si="123"/>
        <v>0</v>
      </c>
      <c r="J321" s="40">
        <f t="shared" si="121"/>
        <v>64805</v>
      </c>
      <c r="K321" s="44">
        <f t="shared" ref="K321:L322" si="124">K323+K325+K327+K329+K331+K333+K335+K337+K339+K341+K343</f>
        <v>0</v>
      </c>
      <c r="L321" s="38">
        <f t="shared" si="124"/>
        <v>0</v>
      </c>
      <c r="M321" s="40">
        <f t="shared" si="117"/>
        <v>0</v>
      </c>
      <c r="N321" s="44">
        <f t="shared" ref="N321:O322" si="125">N323+N325+N327+N329+N331+N333+N335+N337+N339+N341+N343</f>
        <v>0</v>
      </c>
      <c r="O321" s="38">
        <f t="shared" si="125"/>
        <v>0</v>
      </c>
      <c r="P321" s="39">
        <f t="shared" si="111"/>
        <v>0</v>
      </c>
      <c r="Q321" s="65">
        <f t="shared" si="112"/>
        <v>64805</v>
      </c>
      <c r="R321" s="88"/>
    </row>
    <row r="322" spans="1:18" x14ac:dyDescent="0.3">
      <c r="A322" s="128"/>
      <c r="B322" s="129"/>
      <c r="C322" s="119"/>
      <c r="D322" s="36"/>
      <c r="E322" s="31">
        <f t="shared" si="122"/>
        <v>0</v>
      </c>
      <c r="F322" s="32">
        <f t="shared" si="122"/>
        <v>0</v>
      </c>
      <c r="G322" s="32">
        <f t="shared" si="122"/>
        <v>0</v>
      </c>
      <c r="H322" s="32">
        <f t="shared" si="122"/>
        <v>0</v>
      </c>
      <c r="I322" s="32">
        <f t="shared" si="122"/>
        <v>0</v>
      </c>
      <c r="J322" s="34">
        <f t="shared" si="121"/>
        <v>0</v>
      </c>
      <c r="K322" s="57">
        <f t="shared" si="124"/>
        <v>0</v>
      </c>
      <c r="L322" s="32">
        <f t="shared" si="124"/>
        <v>0</v>
      </c>
      <c r="M322" s="34">
        <f t="shared" si="117"/>
        <v>0</v>
      </c>
      <c r="N322" s="57">
        <f t="shared" si="125"/>
        <v>0</v>
      </c>
      <c r="O322" s="32">
        <f t="shared" si="125"/>
        <v>0</v>
      </c>
      <c r="P322" s="33">
        <f t="shared" si="111"/>
        <v>0</v>
      </c>
      <c r="Q322" s="64">
        <f t="shared" si="112"/>
        <v>0</v>
      </c>
      <c r="R322" s="88"/>
    </row>
    <row r="323" spans="1:18" x14ac:dyDescent="0.3">
      <c r="A323" s="128"/>
      <c r="B323" s="129" t="s">
        <v>221</v>
      </c>
      <c r="C323" s="119" t="s">
        <v>222</v>
      </c>
      <c r="D323" s="36"/>
      <c r="E323" s="37">
        <v>0</v>
      </c>
      <c r="F323" s="38">
        <v>0</v>
      </c>
      <c r="G323" s="97">
        <v>2500</v>
      </c>
      <c r="H323" s="38">
        <v>0</v>
      </c>
      <c r="I323" s="38">
        <v>0</v>
      </c>
      <c r="J323" s="40">
        <f t="shared" si="121"/>
        <v>2500</v>
      </c>
      <c r="K323" s="44">
        <v>0</v>
      </c>
      <c r="L323" s="38">
        <v>0</v>
      </c>
      <c r="M323" s="40">
        <f t="shared" si="117"/>
        <v>0</v>
      </c>
      <c r="N323" s="44">
        <v>0</v>
      </c>
      <c r="O323" s="38">
        <v>0</v>
      </c>
      <c r="P323" s="39">
        <f t="shared" si="111"/>
        <v>0</v>
      </c>
      <c r="Q323" s="65">
        <f t="shared" si="112"/>
        <v>2500</v>
      </c>
      <c r="R323" s="88"/>
    </row>
    <row r="324" spans="1:18" x14ac:dyDescent="0.3">
      <c r="A324" s="128"/>
      <c r="B324" s="129"/>
      <c r="C324" s="119"/>
      <c r="D324" s="36"/>
      <c r="E324" s="42"/>
      <c r="F324" s="43"/>
      <c r="G324" s="98"/>
      <c r="H324" s="43"/>
      <c r="I324" s="43"/>
      <c r="J324" s="34">
        <f t="shared" si="121"/>
        <v>0</v>
      </c>
      <c r="K324" s="55"/>
      <c r="L324" s="43"/>
      <c r="M324" s="34">
        <f t="shared" si="117"/>
        <v>0</v>
      </c>
      <c r="N324" s="55"/>
      <c r="O324" s="43"/>
      <c r="P324" s="33">
        <f t="shared" si="111"/>
        <v>0</v>
      </c>
      <c r="Q324" s="64">
        <f t="shared" si="112"/>
        <v>0</v>
      </c>
      <c r="R324" s="88"/>
    </row>
    <row r="325" spans="1:18" x14ac:dyDescent="0.3">
      <c r="A325" s="128"/>
      <c r="B325" s="129" t="s">
        <v>223</v>
      </c>
      <c r="C325" s="119" t="s">
        <v>224</v>
      </c>
      <c r="D325" s="36"/>
      <c r="E325" s="37">
        <v>0</v>
      </c>
      <c r="F325" s="38">
        <v>0</v>
      </c>
      <c r="G325" s="97">
        <v>6500</v>
      </c>
      <c r="H325" s="38">
        <v>0</v>
      </c>
      <c r="I325" s="38">
        <v>0</v>
      </c>
      <c r="J325" s="40">
        <f t="shared" si="121"/>
        <v>6500</v>
      </c>
      <c r="K325" s="44">
        <v>0</v>
      </c>
      <c r="L325" s="38">
        <v>0</v>
      </c>
      <c r="M325" s="40">
        <f t="shared" si="117"/>
        <v>0</v>
      </c>
      <c r="N325" s="44">
        <v>0</v>
      </c>
      <c r="O325" s="38">
        <v>0</v>
      </c>
      <c r="P325" s="39">
        <f t="shared" si="111"/>
        <v>0</v>
      </c>
      <c r="Q325" s="65">
        <f t="shared" si="112"/>
        <v>6500</v>
      </c>
      <c r="R325" s="88"/>
    </row>
    <row r="326" spans="1:18" x14ac:dyDescent="0.3">
      <c r="A326" s="128"/>
      <c r="B326" s="129"/>
      <c r="C326" s="119"/>
      <c r="D326" s="36"/>
      <c r="E326" s="42"/>
      <c r="F326" s="43"/>
      <c r="G326" s="98"/>
      <c r="H326" s="43"/>
      <c r="I326" s="43"/>
      <c r="J326" s="34">
        <f t="shared" si="121"/>
        <v>0</v>
      </c>
      <c r="K326" s="55"/>
      <c r="L326" s="43"/>
      <c r="M326" s="34">
        <f t="shared" si="117"/>
        <v>0</v>
      </c>
      <c r="N326" s="55"/>
      <c r="O326" s="43"/>
      <c r="P326" s="33">
        <f t="shared" si="111"/>
        <v>0</v>
      </c>
      <c r="Q326" s="64">
        <f t="shared" si="112"/>
        <v>0</v>
      </c>
      <c r="R326" s="88"/>
    </row>
    <row r="327" spans="1:18" x14ac:dyDescent="0.3">
      <c r="A327" s="128"/>
      <c r="B327" s="129" t="s">
        <v>225</v>
      </c>
      <c r="C327" s="119" t="s">
        <v>226</v>
      </c>
      <c r="D327" s="36"/>
      <c r="E327" s="37">
        <v>0</v>
      </c>
      <c r="F327" s="38">
        <v>0</v>
      </c>
      <c r="G327" s="97">
        <v>5000</v>
      </c>
      <c r="H327" s="38">
        <v>0</v>
      </c>
      <c r="I327" s="38">
        <v>0</v>
      </c>
      <c r="J327" s="40">
        <f t="shared" si="121"/>
        <v>5000</v>
      </c>
      <c r="K327" s="44">
        <v>0</v>
      </c>
      <c r="L327" s="38">
        <v>0</v>
      </c>
      <c r="M327" s="40">
        <f t="shared" si="117"/>
        <v>0</v>
      </c>
      <c r="N327" s="44">
        <v>0</v>
      </c>
      <c r="O327" s="38">
        <v>0</v>
      </c>
      <c r="P327" s="39">
        <f t="shared" si="111"/>
        <v>0</v>
      </c>
      <c r="Q327" s="65">
        <f t="shared" si="112"/>
        <v>5000</v>
      </c>
      <c r="R327" s="88"/>
    </row>
    <row r="328" spans="1:18" x14ac:dyDescent="0.3">
      <c r="A328" s="128"/>
      <c r="B328" s="129"/>
      <c r="C328" s="119"/>
      <c r="D328" s="36"/>
      <c r="E328" s="42"/>
      <c r="F328" s="43"/>
      <c r="G328" s="98"/>
      <c r="H328" s="43"/>
      <c r="I328" s="43"/>
      <c r="J328" s="34">
        <f t="shared" si="121"/>
        <v>0</v>
      </c>
      <c r="K328" s="55"/>
      <c r="L328" s="43"/>
      <c r="M328" s="34">
        <f t="shared" si="117"/>
        <v>0</v>
      </c>
      <c r="N328" s="55"/>
      <c r="O328" s="43"/>
      <c r="P328" s="33">
        <f t="shared" si="111"/>
        <v>0</v>
      </c>
      <c r="Q328" s="64">
        <f t="shared" si="112"/>
        <v>0</v>
      </c>
      <c r="R328" s="88"/>
    </row>
    <row r="329" spans="1:18" x14ac:dyDescent="0.3">
      <c r="A329" s="128"/>
      <c r="B329" s="129" t="s">
        <v>227</v>
      </c>
      <c r="C329" s="119" t="s">
        <v>228</v>
      </c>
      <c r="D329" s="36"/>
      <c r="E329" s="37">
        <v>0</v>
      </c>
      <c r="F329" s="38">
        <v>0</v>
      </c>
      <c r="G329" s="97">
        <v>510</v>
      </c>
      <c r="H329" s="38">
        <v>0</v>
      </c>
      <c r="I329" s="38">
        <v>0</v>
      </c>
      <c r="J329" s="40">
        <f t="shared" si="121"/>
        <v>510</v>
      </c>
      <c r="K329" s="44">
        <v>0</v>
      </c>
      <c r="L329" s="38">
        <v>0</v>
      </c>
      <c r="M329" s="40">
        <f t="shared" si="117"/>
        <v>0</v>
      </c>
      <c r="N329" s="44">
        <v>0</v>
      </c>
      <c r="O329" s="38">
        <v>0</v>
      </c>
      <c r="P329" s="39">
        <f t="shared" si="111"/>
        <v>0</v>
      </c>
      <c r="Q329" s="65">
        <f t="shared" si="112"/>
        <v>510</v>
      </c>
      <c r="R329" s="88"/>
    </row>
    <row r="330" spans="1:18" x14ac:dyDescent="0.3">
      <c r="A330" s="128"/>
      <c r="B330" s="129"/>
      <c r="C330" s="119"/>
      <c r="D330" s="36"/>
      <c r="E330" s="42"/>
      <c r="F330" s="43"/>
      <c r="G330" s="98"/>
      <c r="H330" s="43"/>
      <c r="I330" s="43"/>
      <c r="J330" s="34">
        <f t="shared" si="121"/>
        <v>0</v>
      </c>
      <c r="K330" s="55"/>
      <c r="L330" s="43"/>
      <c r="M330" s="34">
        <f t="shared" si="117"/>
        <v>0</v>
      </c>
      <c r="N330" s="55"/>
      <c r="O330" s="43"/>
      <c r="P330" s="33">
        <f t="shared" si="111"/>
        <v>0</v>
      </c>
      <c r="Q330" s="64">
        <f t="shared" si="112"/>
        <v>0</v>
      </c>
      <c r="R330" s="88"/>
    </row>
    <row r="331" spans="1:18" x14ac:dyDescent="0.3">
      <c r="A331" s="128"/>
      <c r="B331" s="129" t="s">
        <v>229</v>
      </c>
      <c r="C331" s="119" t="s">
        <v>230</v>
      </c>
      <c r="D331" s="36"/>
      <c r="E331" s="37">
        <v>0</v>
      </c>
      <c r="F331" s="38">
        <v>0</v>
      </c>
      <c r="G331" s="97">
        <v>3000</v>
      </c>
      <c r="H331" s="38">
        <v>0</v>
      </c>
      <c r="I331" s="38">
        <v>0</v>
      </c>
      <c r="J331" s="40">
        <f t="shared" si="121"/>
        <v>3000</v>
      </c>
      <c r="K331" s="44">
        <v>0</v>
      </c>
      <c r="L331" s="38">
        <v>0</v>
      </c>
      <c r="M331" s="40">
        <f t="shared" si="117"/>
        <v>0</v>
      </c>
      <c r="N331" s="44">
        <v>0</v>
      </c>
      <c r="O331" s="38">
        <v>0</v>
      </c>
      <c r="P331" s="39">
        <f t="shared" si="111"/>
        <v>0</v>
      </c>
      <c r="Q331" s="65">
        <f t="shared" si="112"/>
        <v>3000</v>
      </c>
      <c r="R331" s="88"/>
    </row>
    <row r="332" spans="1:18" x14ac:dyDescent="0.3">
      <c r="A332" s="128"/>
      <c r="B332" s="129"/>
      <c r="C332" s="119"/>
      <c r="D332" s="36"/>
      <c r="E332" s="42"/>
      <c r="F332" s="43"/>
      <c r="G332" s="98"/>
      <c r="H332" s="43"/>
      <c r="I332" s="43"/>
      <c r="J332" s="34">
        <f t="shared" si="121"/>
        <v>0</v>
      </c>
      <c r="K332" s="55"/>
      <c r="L332" s="43"/>
      <c r="M332" s="34">
        <f t="shared" si="117"/>
        <v>0</v>
      </c>
      <c r="N332" s="55"/>
      <c r="O332" s="43"/>
      <c r="P332" s="33">
        <f t="shared" si="111"/>
        <v>0</v>
      </c>
      <c r="Q332" s="64">
        <f t="shared" si="112"/>
        <v>0</v>
      </c>
      <c r="R332" s="88"/>
    </row>
    <row r="333" spans="1:18" x14ac:dyDescent="0.3">
      <c r="A333" s="128"/>
      <c r="B333" s="129" t="s">
        <v>231</v>
      </c>
      <c r="C333" s="119" t="s">
        <v>232</v>
      </c>
      <c r="D333" s="36"/>
      <c r="E333" s="37">
        <v>0</v>
      </c>
      <c r="F333" s="38">
        <v>0</v>
      </c>
      <c r="G333" s="97">
        <v>15700</v>
      </c>
      <c r="H333" s="38">
        <v>0</v>
      </c>
      <c r="I333" s="38">
        <v>0</v>
      </c>
      <c r="J333" s="40">
        <f t="shared" si="121"/>
        <v>15700</v>
      </c>
      <c r="K333" s="44">
        <v>0</v>
      </c>
      <c r="L333" s="38">
        <v>0</v>
      </c>
      <c r="M333" s="40">
        <f t="shared" si="117"/>
        <v>0</v>
      </c>
      <c r="N333" s="44">
        <v>0</v>
      </c>
      <c r="O333" s="38">
        <v>0</v>
      </c>
      <c r="P333" s="39">
        <f t="shared" si="111"/>
        <v>0</v>
      </c>
      <c r="Q333" s="65">
        <f t="shared" si="112"/>
        <v>15700</v>
      </c>
      <c r="R333" s="88"/>
    </row>
    <row r="334" spans="1:18" x14ac:dyDescent="0.3">
      <c r="A334" s="128"/>
      <c r="B334" s="129"/>
      <c r="C334" s="119"/>
      <c r="D334" s="36"/>
      <c r="E334" s="42"/>
      <c r="F334" s="43"/>
      <c r="G334" s="98"/>
      <c r="H334" s="43"/>
      <c r="I334" s="43"/>
      <c r="J334" s="34">
        <f t="shared" si="121"/>
        <v>0</v>
      </c>
      <c r="K334" s="55"/>
      <c r="L334" s="43"/>
      <c r="M334" s="34">
        <f t="shared" si="117"/>
        <v>0</v>
      </c>
      <c r="N334" s="55"/>
      <c r="O334" s="43"/>
      <c r="P334" s="33">
        <f t="shared" si="111"/>
        <v>0</v>
      </c>
      <c r="Q334" s="64">
        <f t="shared" si="112"/>
        <v>0</v>
      </c>
      <c r="R334" s="88"/>
    </row>
    <row r="335" spans="1:18" x14ac:dyDescent="0.3">
      <c r="A335" s="128"/>
      <c r="B335" s="129" t="s">
        <v>233</v>
      </c>
      <c r="C335" s="119" t="s">
        <v>234</v>
      </c>
      <c r="D335" s="36"/>
      <c r="E335" s="37">
        <v>0</v>
      </c>
      <c r="F335" s="38">
        <v>0</v>
      </c>
      <c r="G335" s="97">
        <v>13000</v>
      </c>
      <c r="H335" s="38">
        <v>0</v>
      </c>
      <c r="I335" s="38">
        <v>0</v>
      </c>
      <c r="J335" s="40">
        <f t="shared" si="121"/>
        <v>13000</v>
      </c>
      <c r="K335" s="44">
        <v>0</v>
      </c>
      <c r="L335" s="38">
        <v>0</v>
      </c>
      <c r="M335" s="40">
        <f t="shared" si="117"/>
        <v>0</v>
      </c>
      <c r="N335" s="44">
        <v>0</v>
      </c>
      <c r="O335" s="38">
        <v>0</v>
      </c>
      <c r="P335" s="39">
        <f t="shared" si="111"/>
        <v>0</v>
      </c>
      <c r="Q335" s="65">
        <f t="shared" si="112"/>
        <v>13000</v>
      </c>
      <c r="R335" s="88"/>
    </row>
    <row r="336" spans="1:18" x14ac:dyDescent="0.3">
      <c r="A336" s="128"/>
      <c r="B336" s="129"/>
      <c r="C336" s="119"/>
      <c r="D336" s="36"/>
      <c r="E336" s="42"/>
      <c r="F336" s="43"/>
      <c r="G336" s="98"/>
      <c r="H336" s="43"/>
      <c r="I336" s="43"/>
      <c r="J336" s="34">
        <f t="shared" si="121"/>
        <v>0</v>
      </c>
      <c r="K336" s="55"/>
      <c r="L336" s="43"/>
      <c r="M336" s="34">
        <f t="shared" si="117"/>
        <v>0</v>
      </c>
      <c r="N336" s="55"/>
      <c r="O336" s="43"/>
      <c r="P336" s="33">
        <f t="shared" si="111"/>
        <v>0</v>
      </c>
      <c r="Q336" s="64">
        <f t="shared" si="112"/>
        <v>0</v>
      </c>
      <c r="R336" s="88"/>
    </row>
    <row r="337" spans="1:18" x14ac:dyDescent="0.3">
      <c r="A337" s="128"/>
      <c r="B337" s="129" t="s">
        <v>235</v>
      </c>
      <c r="C337" s="119" t="s">
        <v>236</v>
      </c>
      <c r="D337" s="36"/>
      <c r="E337" s="37">
        <v>0</v>
      </c>
      <c r="F337" s="38">
        <v>0</v>
      </c>
      <c r="G337" s="97">
        <v>3395</v>
      </c>
      <c r="H337" s="38">
        <v>0</v>
      </c>
      <c r="I337" s="38">
        <v>0</v>
      </c>
      <c r="J337" s="40">
        <f t="shared" si="121"/>
        <v>3395</v>
      </c>
      <c r="K337" s="44">
        <v>0</v>
      </c>
      <c r="L337" s="38">
        <v>0</v>
      </c>
      <c r="M337" s="40">
        <f t="shared" si="117"/>
        <v>0</v>
      </c>
      <c r="N337" s="44">
        <v>0</v>
      </c>
      <c r="O337" s="38">
        <v>0</v>
      </c>
      <c r="P337" s="39">
        <f t="shared" si="111"/>
        <v>0</v>
      </c>
      <c r="Q337" s="65">
        <f t="shared" si="112"/>
        <v>3395</v>
      </c>
      <c r="R337" s="88"/>
    </row>
    <row r="338" spans="1:18" x14ac:dyDescent="0.3">
      <c r="A338" s="128"/>
      <c r="B338" s="129"/>
      <c r="C338" s="119"/>
      <c r="D338" s="36"/>
      <c r="E338" s="42"/>
      <c r="F338" s="43"/>
      <c r="G338" s="98"/>
      <c r="H338" s="43"/>
      <c r="I338" s="43"/>
      <c r="J338" s="34">
        <f t="shared" si="121"/>
        <v>0</v>
      </c>
      <c r="K338" s="55"/>
      <c r="L338" s="43"/>
      <c r="M338" s="34">
        <f t="shared" si="117"/>
        <v>0</v>
      </c>
      <c r="N338" s="55"/>
      <c r="O338" s="43"/>
      <c r="P338" s="33">
        <f t="shared" si="111"/>
        <v>0</v>
      </c>
      <c r="Q338" s="64">
        <f t="shared" si="112"/>
        <v>0</v>
      </c>
      <c r="R338" s="88"/>
    </row>
    <row r="339" spans="1:18" x14ac:dyDescent="0.3">
      <c r="A339" s="128"/>
      <c r="B339" s="129" t="s">
        <v>237</v>
      </c>
      <c r="C339" s="119" t="s">
        <v>238</v>
      </c>
      <c r="D339" s="36"/>
      <c r="E339" s="37">
        <v>0</v>
      </c>
      <c r="F339" s="38">
        <v>0</v>
      </c>
      <c r="G339" s="97">
        <v>14000</v>
      </c>
      <c r="H339" s="38">
        <v>0</v>
      </c>
      <c r="I339" s="38">
        <v>0</v>
      </c>
      <c r="J339" s="40">
        <f t="shared" si="121"/>
        <v>14000</v>
      </c>
      <c r="K339" s="44">
        <v>0</v>
      </c>
      <c r="L339" s="38">
        <v>0</v>
      </c>
      <c r="M339" s="40">
        <f t="shared" si="117"/>
        <v>0</v>
      </c>
      <c r="N339" s="44">
        <v>0</v>
      </c>
      <c r="O339" s="38">
        <v>0</v>
      </c>
      <c r="P339" s="39">
        <f t="shared" si="111"/>
        <v>0</v>
      </c>
      <c r="Q339" s="65">
        <f t="shared" si="112"/>
        <v>14000</v>
      </c>
      <c r="R339" s="88"/>
    </row>
    <row r="340" spans="1:18" x14ac:dyDescent="0.3">
      <c r="A340" s="128"/>
      <c r="B340" s="129"/>
      <c r="C340" s="119"/>
      <c r="D340" s="36"/>
      <c r="E340" s="42"/>
      <c r="F340" s="43"/>
      <c r="G340" s="98"/>
      <c r="H340" s="43"/>
      <c r="I340" s="43"/>
      <c r="J340" s="34">
        <f t="shared" si="121"/>
        <v>0</v>
      </c>
      <c r="K340" s="55"/>
      <c r="L340" s="43"/>
      <c r="M340" s="34">
        <f t="shared" si="117"/>
        <v>0</v>
      </c>
      <c r="N340" s="55"/>
      <c r="O340" s="43"/>
      <c r="P340" s="33">
        <f t="shared" si="111"/>
        <v>0</v>
      </c>
      <c r="Q340" s="64">
        <f t="shared" si="112"/>
        <v>0</v>
      </c>
      <c r="R340" s="88"/>
    </row>
    <row r="341" spans="1:18" hidden="1" x14ac:dyDescent="0.3">
      <c r="A341" s="128"/>
      <c r="B341" s="129" t="s">
        <v>239</v>
      </c>
      <c r="C341" s="119" t="s">
        <v>240</v>
      </c>
      <c r="D341" s="36"/>
      <c r="E341" s="37">
        <v>0</v>
      </c>
      <c r="F341" s="38">
        <v>0</v>
      </c>
      <c r="G341" s="97">
        <v>0</v>
      </c>
      <c r="H341" s="38">
        <v>0</v>
      </c>
      <c r="I341" s="38">
        <v>0</v>
      </c>
      <c r="J341" s="40">
        <f t="shared" si="121"/>
        <v>0</v>
      </c>
      <c r="K341" s="44">
        <v>0</v>
      </c>
      <c r="L341" s="38">
        <v>0</v>
      </c>
      <c r="M341" s="40">
        <f t="shared" si="117"/>
        <v>0</v>
      </c>
      <c r="N341" s="44">
        <v>0</v>
      </c>
      <c r="O341" s="38">
        <v>0</v>
      </c>
      <c r="P341" s="39">
        <f t="shared" si="111"/>
        <v>0</v>
      </c>
      <c r="Q341" s="65">
        <f t="shared" si="112"/>
        <v>0</v>
      </c>
      <c r="R341" s="88"/>
    </row>
    <row r="342" spans="1:18" hidden="1" x14ac:dyDescent="0.3">
      <c r="A342" s="128"/>
      <c r="B342" s="129"/>
      <c r="C342" s="119"/>
      <c r="D342" s="36"/>
      <c r="E342" s="42"/>
      <c r="F342" s="43"/>
      <c r="G342" s="98"/>
      <c r="H342" s="43"/>
      <c r="I342" s="43"/>
      <c r="J342" s="34">
        <f t="shared" si="121"/>
        <v>0</v>
      </c>
      <c r="K342" s="55"/>
      <c r="L342" s="43"/>
      <c r="M342" s="34">
        <f t="shared" si="117"/>
        <v>0</v>
      </c>
      <c r="N342" s="55"/>
      <c r="O342" s="43"/>
      <c r="P342" s="33">
        <f t="shared" si="111"/>
        <v>0</v>
      </c>
      <c r="Q342" s="64">
        <f t="shared" si="112"/>
        <v>0</v>
      </c>
      <c r="R342" s="88"/>
    </row>
    <row r="343" spans="1:18" x14ac:dyDescent="0.3">
      <c r="A343" s="128"/>
      <c r="B343" s="129" t="s">
        <v>241</v>
      </c>
      <c r="C343" s="119" t="s">
        <v>242</v>
      </c>
      <c r="D343" s="36"/>
      <c r="E343" s="37">
        <v>0</v>
      </c>
      <c r="F343" s="38">
        <v>0</v>
      </c>
      <c r="G343" s="97">
        <v>1200</v>
      </c>
      <c r="H343" s="38">
        <v>0</v>
      </c>
      <c r="I343" s="38">
        <v>0</v>
      </c>
      <c r="J343" s="40">
        <f t="shared" si="121"/>
        <v>1200</v>
      </c>
      <c r="K343" s="44">
        <v>0</v>
      </c>
      <c r="L343" s="38">
        <v>0</v>
      </c>
      <c r="M343" s="40">
        <f t="shared" si="117"/>
        <v>0</v>
      </c>
      <c r="N343" s="44">
        <v>0</v>
      </c>
      <c r="O343" s="38">
        <v>0</v>
      </c>
      <c r="P343" s="39">
        <f t="shared" si="111"/>
        <v>0</v>
      </c>
      <c r="Q343" s="65">
        <f t="shared" si="112"/>
        <v>1200</v>
      </c>
      <c r="R343" s="88"/>
    </row>
    <row r="344" spans="1:18" x14ac:dyDescent="0.3">
      <c r="A344" s="128"/>
      <c r="B344" s="129"/>
      <c r="C344" s="119"/>
      <c r="D344" s="36"/>
      <c r="E344" s="42"/>
      <c r="F344" s="43"/>
      <c r="G344" s="43"/>
      <c r="H344" s="43"/>
      <c r="I344" s="43"/>
      <c r="J344" s="34">
        <f t="shared" si="121"/>
        <v>0</v>
      </c>
      <c r="K344" s="55"/>
      <c r="L344" s="43"/>
      <c r="M344" s="34">
        <f t="shared" si="117"/>
        <v>0</v>
      </c>
      <c r="N344" s="55"/>
      <c r="O344" s="43"/>
      <c r="P344" s="33">
        <f t="shared" si="111"/>
        <v>0</v>
      </c>
      <c r="Q344" s="64">
        <f t="shared" si="112"/>
        <v>0</v>
      </c>
      <c r="R344" s="88"/>
    </row>
    <row r="345" spans="1:18" x14ac:dyDescent="0.3">
      <c r="A345" s="128" t="s">
        <v>198</v>
      </c>
      <c r="B345" s="129"/>
      <c r="C345" s="119" t="s">
        <v>243</v>
      </c>
      <c r="D345" s="36"/>
      <c r="E345" s="37">
        <v>0</v>
      </c>
      <c r="F345" s="38">
        <v>0</v>
      </c>
      <c r="G345" s="38">
        <v>0</v>
      </c>
      <c r="H345" s="38">
        <v>10152</v>
      </c>
      <c r="I345" s="38">
        <v>0</v>
      </c>
      <c r="J345" s="40">
        <f t="shared" si="121"/>
        <v>10152</v>
      </c>
      <c r="K345" s="44">
        <v>0</v>
      </c>
      <c r="L345" s="38">
        <v>0</v>
      </c>
      <c r="M345" s="40">
        <f t="shared" si="117"/>
        <v>0</v>
      </c>
      <c r="N345" s="44">
        <v>0</v>
      </c>
      <c r="O345" s="38">
        <v>0</v>
      </c>
      <c r="P345" s="39">
        <f t="shared" si="111"/>
        <v>0</v>
      </c>
      <c r="Q345" s="65">
        <f t="shared" si="112"/>
        <v>10152</v>
      </c>
      <c r="R345" s="88"/>
    </row>
    <row r="346" spans="1:18" x14ac:dyDescent="0.3">
      <c r="A346" s="128"/>
      <c r="B346" s="129"/>
      <c r="C346" s="119"/>
      <c r="D346" s="36"/>
      <c r="E346" s="42"/>
      <c r="F346" s="43"/>
      <c r="G346" s="43"/>
      <c r="H346" s="43"/>
      <c r="I346" s="43"/>
      <c r="J346" s="34">
        <f t="shared" si="121"/>
        <v>0</v>
      </c>
      <c r="K346" s="55"/>
      <c r="L346" s="43"/>
      <c r="M346" s="34">
        <f t="shared" si="117"/>
        <v>0</v>
      </c>
      <c r="N346" s="55"/>
      <c r="O346" s="43"/>
      <c r="P346" s="33">
        <f t="shared" si="111"/>
        <v>0</v>
      </c>
      <c r="Q346" s="64">
        <f t="shared" si="112"/>
        <v>0</v>
      </c>
      <c r="R346" s="88"/>
    </row>
    <row r="347" spans="1:18" x14ac:dyDescent="0.3">
      <c r="A347" s="128" t="s">
        <v>198</v>
      </c>
      <c r="B347" s="129"/>
      <c r="C347" s="119" t="s">
        <v>268</v>
      </c>
      <c r="D347" s="36"/>
      <c r="E347" s="37">
        <v>0</v>
      </c>
      <c r="F347" s="38">
        <v>0</v>
      </c>
      <c r="G347" s="38">
        <v>0</v>
      </c>
      <c r="H347" s="38">
        <v>989</v>
      </c>
      <c r="I347" s="38">
        <v>0</v>
      </c>
      <c r="J347" s="40">
        <f t="shared" si="121"/>
        <v>989</v>
      </c>
      <c r="K347" s="44">
        <v>0</v>
      </c>
      <c r="L347" s="38">
        <v>0</v>
      </c>
      <c r="M347" s="40">
        <f t="shared" si="117"/>
        <v>0</v>
      </c>
      <c r="N347" s="44">
        <v>0</v>
      </c>
      <c r="O347" s="38">
        <v>0</v>
      </c>
      <c r="P347" s="39">
        <f t="shared" si="111"/>
        <v>0</v>
      </c>
      <c r="Q347" s="65">
        <f t="shared" si="112"/>
        <v>989</v>
      </c>
      <c r="R347" s="88"/>
    </row>
    <row r="348" spans="1:18" x14ac:dyDescent="0.3">
      <c r="A348" s="128"/>
      <c r="B348" s="129"/>
      <c r="C348" s="119"/>
      <c r="D348" s="36"/>
      <c r="E348" s="42"/>
      <c r="F348" s="43"/>
      <c r="G348" s="43"/>
      <c r="H348" s="43"/>
      <c r="I348" s="43"/>
      <c r="J348" s="34">
        <f t="shared" si="121"/>
        <v>0</v>
      </c>
      <c r="K348" s="55"/>
      <c r="L348" s="43"/>
      <c r="M348" s="34">
        <f t="shared" si="117"/>
        <v>0</v>
      </c>
      <c r="N348" s="55"/>
      <c r="O348" s="43"/>
      <c r="P348" s="33">
        <f t="shared" si="111"/>
        <v>0</v>
      </c>
      <c r="Q348" s="64">
        <f t="shared" si="112"/>
        <v>0</v>
      </c>
      <c r="R348" s="88"/>
    </row>
    <row r="349" spans="1:18" hidden="1" x14ac:dyDescent="0.3">
      <c r="A349" s="128" t="s">
        <v>198</v>
      </c>
      <c r="B349" s="129"/>
      <c r="C349" s="119" t="s">
        <v>197</v>
      </c>
      <c r="D349" s="36" t="s">
        <v>112</v>
      </c>
      <c r="E349" s="37">
        <v>0</v>
      </c>
      <c r="F349" s="38">
        <v>0</v>
      </c>
      <c r="G349" s="38">
        <v>0</v>
      </c>
      <c r="H349" s="38">
        <v>0</v>
      </c>
      <c r="I349" s="38">
        <v>0</v>
      </c>
      <c r="J349" s="40">
        <f t="shared" ref="J349" si="126">SUM(E349:I349)</f>
        <v>0</v>
      </c>
      <c r="K349" s="44">
        <v>0</v>
      </c>
      <c r="L349" s="38">
        <v>0</v>
      </c>
      <c r="M349" s="40">
        <f t="shared" ref="M349" si="127">SUM(K349:L349)</f>
        <v>0</v>
      </c>
      <c r="N349" s="44">
        <v>0</v>
      </c>
      <c r="O349" s="38">
        <v>0</v>
      </c>
      <c r="P349" s="39">
        <f t="shared" ref="P349" si="128">SUM(N349:O349)</f>
        <v>0</v>
      </c>
      <c r="Q349" s="65">
        <f t="shared" si="112"/>
        <v>0</v>
      </c>
      <c r="R349" s="88"/>
    </row>
    <row r="350" spans="1:18" ht="14.4" hidden="1" thickBot="1" x14ac:dyDescent="0.35">
      <c r="A350" s="133"/>
      <c r="B350" s="134"/>
      <c r="C350" s="135"/>
      <c r="D350" s="66"/>
      <c r="E350" s="51"/>
      <c r="F350" s="45"/>
      <c r="G350" s="45"/>
      <c r="H350" s="45"/>
      <c r="I350" s="45"/>
      <c r="J350" s="24">
        <f>SUM(E350:I350)</f>
        <v>0</v>
      </c>
      <c r="K350" s="56"/>
      <c r="L350" s="45"/>
      <c r="M350" s="24">
        <f>SUM(K350:L350)</f>
        <v>0</v>
      </c>
      <c r="N350" s="56"/>
      <c r="O350" s="45"/>
      <c r="P350" s="23">
        <f>SUM(N350:O350)</f>
        <v>0</v>
      </c>
      <c r="Q350" s="62">
        <f t="shared" si="112"/>
        <v>0</v>
      </c>
      <c r="R350" s="88"/>
    </row>
  </sheetData>
  <mergeCells count="555">
    <mergeCell ref="A349:A350"/>
    <mergeCell ref="B349:B350"/>
    <mergeCell ref="C349:C350"/>
    <mergeCell ref="A343:A344"/>
    <mergeCell ref="B343:B344"/>
    <mergeCell ref="C343:C344"/>
    <mergeCell ref="A345:A346"/>
    <mergeCell ref="B345:B346"/>
    <mergeCell ref="C345:C346"/>
    <mergeCell ref="A347:A348"/>
    <mergeCell ref="B347:B348"/>
    <mergeCell ref="C347:C348"/>
    <mergeCell ref="D289:D290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35:A336"/>
    <mergeCell ref="B335:B336"/>
    <mergeCell ref="C335:C336"/>
    <mergeCell ref="A329:A330"/>
    <mergeCell ref="B329:B330"/>
    <mergeCell ref="C329:C330"/>
    <mergeCell ref="A331:A332"/>
    <mergeCell ref="B331:B332"/>
    <mergeCell ref="C331:C332"/>
    <mergeCell ref="A333:A334"/>
    <mergeCell ref="B333:B334"/>
    <mergeCell ref="C333:C334"/>
    <mergeCell ref="A327:A328"/>
    <mergeCell ref="B327:B328"/>
    <mergeCell ref="R280:R281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A268:B269"/>
    <mergeCell ref="D268:D269"/>
    <mergeCell ref="D270:D271"/>
    <mergeCell ref="R274:R275"/>
    <mergeCell ref="A276:A277"/>
    <mergeCell ref="B276:B277"/>
    <mergeCell ref="C276:C277"/>
    <mergeCell ref="A278:A279"/>
    <mergeCell ref="B278:B279"/>
    <mergeCell ref="C278:C279"/>
    <mergeCell ref="B272:B273"/>
    <mergeCell ref="C272:C273"/>
    <mergeCell ref="A274:A275"/>
    <mergeCell ref="B274:B275"/>
    <mergeCell ref="C274:C275"/>
    <mergeCell ref="C268:C269"/>
    <mergeCell ref="A270:A271"/>
    <mergeCell ref="B270:B271"/>
    <mergeCell ref="C270:C271"/>
    <mergeCell ref="A272:A273"/>
    <mergeCell ref="A261:A262"/>
    <mergeCell ref="B261:B262"/>
    <mergeCell ref="C261:C262"/>
    <mergeCell ref="A263:A264"/>
    <mergeCell ref="B263:B264"/>
    <mergeCell ref="C263:C264"/>
    <mergeCell ref="A265:A266"/>
    <mergeCell ref="B265:B266"/>
    <mergeCell ref="C265:C266"/>
    <mergeCell ref="D243:D244"/>
    <mergeCell ref="R251:R252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53:A254"/>
    <mergeCell ref="B253:B254"/>
    <mergeCell ref="C253:C254"/>
    <mergeCell ref="A247:A248"/>
    <mergeCell ref="B247:B248"/>
    <mergeCell ref="C247:C248"/>
    <mergeCell ref="A249:A250"/>
    <mergeCell ref="B249:B250"/>
    <mergeCell ref="C249:C250"/>
    <mergeCell ref="A251:A252"/>
    <mergeCell ref="B251:B252"/>
    <mergeCell ref="C251:C252"/>
    <mergeCell ref="C243:C244"/>
    <mergeCell ref="D228:D229"/>
    <mergeCell ref="A230:A231"/>
    <mergeCell ref="B230:B231"/>
    <mergeCell ref="C230:C231"/>
    <mergeCell ref="A232:A233"/>
    <mergeCell ref="B232:B233"/>
    <mergeCell ref="C232:C233"/>
    <mergeCell ref="A234:A235"/>
    <mergeCell ref="B234:B235"/>
    <mergeCell ref="C234:C235"/>
    <mergeCell ref="D189:D190"/>
    <mergeCell ref="R189:R190"/>
    <mergeCell ref="A191:A192"/>
    <mergeCell ref="B191:B192"/>
    <mergeCell ref="C191:C192"/>
    <mergeCell ref="D191:D192"/>
    <mergeCell ref="A194:B195"/>
    <mergeCell ref="D194:D195"/>
    <mergeCell ref="R206:R207"/>
    <mergeCell ref="C206:C207"/>
    <mergeCell ref="A202:A203"/>
    <mergeCell ref="B202:B203"/>
    <mergeCell ref="C202:C203"/>
    <mergeCell ref="A204:A205"/>
    <mergeCell ref="B204:B205"/>
    <mergeCell ref="C204:C205"/>
    <mergeCell ref="A198:A199"/>
    <mergeCell ref="B198:B199"/>
    <mergeCell ref="C198:C199"/>
    <mergeCell ref="A200:A201"/>
    <mergeCell ref="B200:B201"/>
    <mergeCell ref="C200:C201"/>
    <mergeCell ref="C194:C195"/>
    <mergeCell ref="A196:A197"/>
    <mergeCell ref="R16:R17"/>
    <mergeCell ref="R49:R50"/>
    <mergeCell ref="R66:R67"/>
    <mergeCell ref="R78:R79"/>
    <mergeCell ref="R89:R90"/>
    <mergeCell ref="R118:R119"/>
    <mergeCell ref="R126:R127"/>
    <mergeCell ref="R150:R151"/>
    <mergeCell ref="R161:R162"/>
    <mergeCell ref="C327:C328"/>
    <mergeCell ref="A309:A310"/>
    <mergeCell ref="B309:B310"/>
    <mergeCell ref="C309:C310"/>
    <mergeCell ref="A303:A304"/>
    <mergeCell ref="A325:A326"/>
    <mergeCell ref="B325:B326"/>
    <mergeCell ref="C325:C326"/>
    <mergeCell ref="C315:C316"/>
    <mergeCell ref="A307:A308"/>
    <mergeCell ref="B307:B308"/>
    <mergeCell ref="C307:C308"/>
    <mergeCell ref="A321:A322"/>
    <mergeCell ref="B321:B322"/>
    <mergeCell ref="C321:C322"/>
    <mergeCell ref="A319:A320"/>
    <mergeCell ref="B319:B320"/>
    <mergeCell ref="C319:C320"/>
    <mergeCell ref="A315:A316"/>
    <mergeCell ref="B315:B316"/>
    <mergeCell ref="B303:B304"/>
    <mergeCell ref="C303:C304"/>
    <mergeCell ref="A305:A306"/>
    <mergeCell ref="B305:B306"/>
    <mergeCell ref="A245:A246"/>
    <mergeCell ref="B245:B246"/>
    <mergeCell ref="D185:D186"/>
    <mergeCell ref="A187:A188"/>
    <mergeCell ref="B187:B188"/>
    <mergeCell ref="C187:C188"/>
    <mergeCell ref="D187:D188"/>
    <mergeCell ref="A224:A225"/>
    <mergeCell ref="B224:B225"/>
    <mergeCell ref="C224:C225"/>
    <mergeCell ref="A220:A221"/>
    <mergeCell ref="B220:B221"/>
    <mergeCell ref="C220:C221"/>
    <mergeCell ref="A222:A223"/>
    <mergeCell ref="B222:B223"/>
    <mergeCell ref="C222:C223"/>
    <mergeCell ref="A214:A215"/>
    <mergeCell ref="B214:B215"/>
    <mergeCell ref="C214:C215"/>
    <mergeCell ref="A216:A217"/>
    <mergeCell ref="B216:B217"/>
    <mergeCell ref="C216:C217"/>
    <mergeCell ref="A210:A211"/>
    <mergeCell ref="C245:C246"/>
    <mergeCell ref="A143:A144"/>
    <mergeCell ref="B143:B144"/>
    <mergeCell ref="C143:C144"/>
    <mergeCell ref="D173:D174"/>
    <mergeCell ref="D175:D176"/>
    <mergeCell ref="D177:D178"/>
    <mergeCell ref="D179:D180"/>
    <mergeCell ref="D181:D182"/>
    <mergeCell ref="A183:A184"/>
    <mergeCell ref="B183:B184"/>
    <mergeCell ref="C183:C184"/>
    <mergeCell ref="D183:D184"/>
    <mergeCell ref="A173:A174"/>
    <mergeCell ref="B173:B174"/>
    <mergeCell ref="C173:C174"/>
    <mergeCell ref="A175:A176"/>
    <mergeCell ref="B175:B176"/>
    <mergeCell ref="C175:C176"/>
    <mergeCell ref="A169:A170"/>
    <mergeCell ref="B169:B170"/>
    <mergeCell ref="C169:C170"/>
    <mergeCell ref="D169:D170"/>
    <mergeCell ref="A171:A172"/>
    <mergeCell ref="B171:B172"/>
    <mergeCell ref="A145:A146"/>
    <mergeCell ref="B145:B146"/>
    <mergeCell ref="C145:C146"/>
    <mergeCell ref="A148:B149"/>
    <mergeCell ref="D148:D149"/>
    <mergeCell ref="A156:A157"/>
    <mergeCell ref="B156:B157"/>
    <mergeCell ref="C156:C157"/>
    <mergeCell ref="A152:A153"/>
    <mergeCell ref="B152:B153"/>
    <mergeCell ref="C152:C153"/>
    <mergeCell ref="A154:A155"/>
    <mergeCell ref="B154:B155"/>
    <mergeCell ref="C154:C155"/>
    <mergeCell ref="C148:C149"/>
    <mergeCell ref="A150:A151"/>
    <mergeCell ref="B150:B151"/>
    <mergeCell ref="C150:C151"/>
    <mergeCell ref="A317:A318"/>
    <mergeCell ref="B317:B318"/>
    <mergeCell ref="C317:C318"/>
    <mergeCell ref="A311:A312"/>
    <mergeCell ref="B311:B312"/>
    <mergeCell ref="C311:C312"/>
    <mergeCell ref="A313:A314"/>
    <mergeCell ref="B313:B314"/>
    <mergeCell ref="C313:C314"/>
    <mergeCell ref="C305:C306"/>
    <mergeCell ref="A299:A300"/>
    <mergeCell ref="B299:B300"/>
    <mergeCell ref="C299:C300"/>
    <mergeCell ref="A301:A302"/>
    <mergeCell ref="B301:B302"/>
    <mergeCell ref="C301:C302"/>
    <mergeCell ref="A295:A296"/>
    <mergeCell ref="B295:B296"/>
    <mergeCell ref="C295:C296"/>
    <mergeCell ref="A297:A298"/>
    <mergeCell ref="B297:B298"/>
    <mergeCell ref="C297:C298"/>
    <mergeCell ref="A291:A292"/>
    <mergeCell ref="B291:B292"/>
    <mergeCell ref="C291:C292"/>
    <mergeCell ref="A293:A294"/>
    <mergeCell ref="B293:B294"/>
    <mergeCell ref="C293:C294"/>
    <mergeCell ref="C289:C290"/>
    <mergeCell ref="A289:B290"/>
    <mergeCell ref="A280:A281"/>
    <mergeCell ref="B280:B281"/>
    <mergeCell ref="C280:C281"/>
    <mergeCell ref="A243:B244"/>
    <mergeCell ref="A218:A219"/>
    <mergeCell ref="B218:B219"/>
    <mergeCell ref="A226:A227"/>
    <mergeCell ref="B226:B227"/>
    <mergeCell ref="C226:C227"/>
    <mergeCell ref="A228:A229"/>
    <mergeCell ref="B228:B229"/>
    <mergeCell ref="C228:C229"/>
    <mergeCell ref="A236:A237"/>
    <mergeCell ref="B236:B237"/>
    <mergeCell ref="C236:C237"/>
    <mergeCell ref="A238:A239"/>
    <mergeCell ref="B238:B239"/>
    <mergeCell ref="C238:C239"/>
    <mergeCell ref="A240:A241"/>
    <mergeCell ref="B240:B241"/>
    <mergeCell ref="C240:C241"/>
    <mergeCell ref="A208:A209"/>
    <mergeCell ref="B208:B209"/>
    <mergeCell ref="C208:C209"/>
    <mergeCell ref="B210:B211"/>
    <mergeCell ref="C210:C211"/>
    <mergeCell ref="A212:A213"/>
    <mergeCell ref="B212:B213"/>
    <mergeCell ref="C212:C213"/>
    <mergeCell ref="A206:A207"/>
    <mergeCell ref="B206:B207"/>
    <mergeCell ref="B196:B197"/>
    <mergeCell ref="C196:C197"/>
    <mergeCell ref="A189:A190"/>
    <mergeCell ref="B189:B190"/>
    <mergeCell ref="C189:C190"/>
    <mergeCell ref="A185:A186"/>
    <mergeCell ref="B185:B186"/>
    <mergeCell ref="C185:C18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71:C172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D171:D172"/>
    <mergeCell ref="A161:A162"/>
    <mergeCell ref="B161:B162"/>
    <mergeCell ref="C161:C162"/>
    <mergeCell ref="A163:A164"/>
    <mergeCell ref="B163:B164"/>
    <mergeCell ref="C163:C164"/>
    <mergeCell ref="C159:C160"/>
    <mergeCell ref="A159:B160"/>
    <mergeCell ref="D159:D160"/>
    <mergeCell ref="B139:B140"/>
    <mergeCell ref="C139:C140"/>
    <mergeCell ref="D139:D140"/>
    <mergeCell ref="A141:A142"/>
    <mergeCell ref="B141:B142"/>
    <mergeCell ref="C141:C142"/>
    <mergeCell ref="D141:D142"/>
    <mergeCell ref="C135:C136"/>
    <mergeCell ref="A137:A138"/>
    <mergeCell ref="B137:B138"/>
    <mergeCell ref="C137:C138"/>
    <mergeCell ref="D135:D136"/>
    <mergeCell ref="A139:A140"/>
    <mergeCell ref="A130:A131"/>
    <mergeCell ref="B130:B131"/>
    <mergeCell ref="C130:C131"/>
    <mergeCell ref="A132:A133"/>
    <mergeCell ref="B132:B133"/>
    <mergeCell ref="C132:C133"/>
    <mergeCell ref="A135:B136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6:B117"/>
    <mergeCell ref="C116:C117"/>
    <mergeCell ref="A109:B110"/>
    <mergeCell ref="C109:C110"/>
    <mergeCell ref="D109:D110"/>
    <mergeCell ref="A111:A112"/>
    <mergeCell ref="B111:B112"/>
    <mergeCell ref="C111:C112"/>
    <mergeCell ref="A104:A105"/>
    <mergeCell ref="B104:B105"/>
    <mergeCell ref="C104:C105"/>
    <mergeCell ref="A106:A107"/>
    <mergeCell ref="B106:B107"/>
    <mergeCell ref="C106:C107"/>
    <mergeCell ref="A100:A101"/>
    <mergeCell ref="B100:B101"/>
    <mergeCell ref="C100:C101"/>
    <mergeCell ref="A102:A103"/>
    <mergeCell ref="B102:B103"/>
    <mergeCell ref="C102:C103"/>
    <mergeCell ref="A96:B97"/>
    <mergeCell ref="C96:C97"/>
    <mergeCell ref="D96:D97"/>
    <mergeCell ref="A98:A99"/>
    <mergeCell ref="B98:B99"/>
    <mergeCell ref="C98:C99"/>
    <mergeCell ref="A91:A92"/>
    <mergeCell ref="B91:B92"/>
    <mergeCell ref="C91:C92"/>
    <mergeCell ref="D91:D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2:A83"/>
    <mergeCell ref="B82:B83"/>
    <mergeCell ref="C82:C83"/>
    <mergeCell ref="A85:B86"/>
    <mergeCell ref="C85:C86"/>
    <mergeCell ref="D85:D86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B59"/>
    <mergeCell ref="C58:C59"/>
    <mergeCell ref="D58:D59"/>
    <mergeCell ref="A60:A61"/>
    <mergeCell ref="B60:B61"/>
    <mergeCell ref="C60:C61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D43:D44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6:A37"/>
    <mergeCell ref="B36:B37"/>
    <mergeCell ref="C36:C37"/>
    <mergeCell ref="A39:B40"/>
    <mergeCell ref="C39:C40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B14:B15"/>
    <mergeCell ref="C14:C15"/>
    <mergeCell ref="B10:B11"/>
    <mergeCell ref="C10:C11"/>
    <mergeCell ref="P2:P3"/>
    <mergeCell ref="A4:B5"/>
    <mergeCell ref="C4:C5"/>
    <mergeCell ref="A6:B7"/>
    <mergeCell ref="C6:C7"/>
    <mergeCell ref="D6:D7"/>
    <mergeCell ref="J2:J3"/>
    <mergeCell ref="K2:K3"/>
    <mergeCell ref="L2:L3"/>
    <mergeCell ref="M2:M3"/>
    <mergeCell ref="N2:N3"/>
    <mergeCell ref="O2:O3"/>
    <mergeCell ref="A1:D3"/>
    <mergeCell ref="E1:J1"/>
    <mergeCell ref="K1:M1"/>
    <mergeCell ref="N1:P1"/>
    <mergeCell ref="A323:A324"/>
    <mergeCell ref="B323:B324"/>
    <mergeCell ref="C323:C324"/>
    <mergeCell ref="Q1:Q2"/>
    <mergeCell ref="E2:E3"/>
    <mergeCell ref="F2:F3"/>
    <mergeCell ref="G2:G3"/>
    <mergeCell ref="H2:H3"/>
    <mergeCell ref="I2:I3"/>
    <mergeCell ref="D8:D9"/>
    <mergeCell ref="D36:D37"/>
    <mergeCell ref="D116:D117"/>
    <mergeCell ref="D22:D23"/>
    <mergeCell ref="D39:D40"/>
    <mergeCell ref="D28:D29"/>
    <mergeCell ref="C218:C219"/>
    <mergeCell ref="A8:A9"/>
    <mergeCell ref="B8:B9"/>
    <mergeCell ref="C8:C9"/>
    <mergeCell ref="A10:A11"/>
    <mergeCell ref="A12:A13"/>
    <mergeCell ref="B12:B13"/>
    <mergeCell ref="C12:C13"/>
    <mergeCell ref="A14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  <vt:lpstr>XI.</vt:lpstr>
      <vt:lpstr>XII.</vt:lpstr>
      <vt:lpstr>Sumár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Kontrolor</cp:lastModifiedBy>
  <cp:lastPrinted>2017-05-19T09:02:36Z</cp:lastPrinted>
  <dcterms:created xsi:type="dcterms:W3CDTF">2016-02-04T10:45:47Z</dcterms:created>
  <dcterms:modified xsi:type="dcterms:W3CDTF">2018-02-20T10:13:01Z</dcterms:modified>
</cp:coreProperties>
</file>